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mariajosezunigabasualto/MJZ/BOQUERON/BENCHMARK_2024/Surveys_consistency/DATOS/Taledas_allfleets_1988_2016/"/>
    </mc:Choice>
  </mc:AlternateContent>
  <xr:revisionPtr revIDLastSave="0" documentId="13_ncr:1_{13A81E7F-89C3-DB4E-B348-1DD36C2F432D}" xr6:coauthVersionLast="47" xr6:coauthVersionMax="47" xr10:uidLastSave="{00000000-0000-0000-0000-000000000000}"/>
  <bookViews>
    <workbookView xWindow="0" yWindow="740" windowWidth="29400" windowHeight="18380" tabRatio="383" activeTab="1" xr2:uid="{00000000-000D-0000-FFFF-FFFF00000000}"/>
  </bookViews>
  <sheets>
    <sheet name="1Q" sheetId="1" r:id="rId1"/>
    <sheet name="2Q" sheetId="2" r:id="rId2"/>
    <sheet name="3Q" sheetId="3" r:id="rId3"/>
    <sheet name="4Q" sheetId="4" r:id="rId4"/>
  </sheet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9" i="2" l="1"/>
  <c r="B79" i="1"/>
  <c r="F6" i="1"/>
  <c r="L6" i="1"/>
  <c r="M6" i="1"/>
  <c r="C47" i="1" s="1"/>
  <c r="N6" i="1"/>
  <c r="K47" i="1" s="1"/>
  <c r="O6" i="1"/>
  <c r="F7" i="1"/>
  <c r="F8" i="1"/>
  <c r="O8" i="1" s="1"/>
  <c r="M8" i="1"/>
  <c r="N8" i="1"/>
  <c r="D49" i="1" s="1"/>
  <c r="F9" i="1"/>
  <c r="L9" i="1"/>
  <c r="O9" i="1"/>
  <c r="L50" i="1" s="1"/>
  <c r="F10" i="1"/>
  <c r="L10" i="1" s="1"/>
  <c r="F11" i="1"/>
  <c r="L11" i="1"/>
  <c r="O11" i="1"/>
  <c r="E52" i="1" s="1"/>
  <c r="F12" i="1"/>
  <c r="L12" i="1"/>
  <c r="M12" i="1"/>
  <c r="N12" i="1"/>
  <c r="D53" i="1"/>
  <c r="O12" i="1"/>
  <c r="F13" i="1"/>
  <c r="L13" i="1"/>
  <c r="O13" i="1"/>
  <c r="F14" i="1"/>
  <c r="N14" i="1" s="1"/>
  <c r="L14" i="1"/>
  <c r="M14" i="1"/>
  <c r="F15" i="1"/>
  <c r="L15" i="1"/>
  <c r="O15" i="1"/>
  <c r="E56" i="1" s="1"/>
  <c r="F16" i="1"/>
  <c r="F17" i="1"/>
  <c r="O17" i="1" s="1"/>
  <c r="L58" i="1" s="1"/>
  <c r="L17" i="1"/>
  <c r="F18" i="1"/>
  <c r="L18" i="1"/>
  <c r="M18" i="1"/>
  <c r="C59" i="1" s="1"/>
  <c r="N18" i="1"/>
  <c r="O18" i="1"/>
  <c r="F19" i="1"/>
  <c r="L19" i="1"/>
  <c r="O19" i="1"/>
  <c r="F20" i="1"/>
  <c r="N20" i="1" s="1"/>
  <c r="L20" i="1"/>
  <c r="M20" i="1"/>
  <c r="C61" i="1" s="1"/>
  <c r="F21" i="1"/>
  <c r="L21" i="1"/>
  <c r="O21" i="1"/>
  <c r="F22" i="1"/>
  <c r="L22" i="1"/>
  <c r="M22" i="1"/>
  <c r="C63" i="1" s="1"/>
  <c r="N22" i="1"/>
  <c r="O22" i="1"/>
  <c r="F23" i="1"/>
  <c r="F24" i="1"/>
  <c r="O24" i="1" s="1"/>
  <c r="L24" i="1"/>
  <c r="M24" i="1"/>
  <c r="N24" i="1"/>
  <c r="F25" i="1"/>
  <c r="L25" i="1"/>
  <c r="O25" i="1"/>
  <c r="F26" i="1"/>
  <c r="L26" i="1"/>
  <c r="F27" i="1"/>
  <c r="L27" i="1"/>
  <c r="I68" i="1" s="1"/>
  <c r="O27" i="1"/>
  <c r="E68" i="1" s="1"/>
  <c r="F28" i="1"/>
  <c r="L28" i="1"/>
  <c r="M28" i="1"/>
  <c r="N28" i="1"/>
  <c r="D69" i="1"/>
  <c r="O28" i="1"/>
  <c r="F29" i="1"/>
  <c r="L29" i="1"/>
  <c r="O29" i="1"/>
  <c r="F30" i="1"/>
  <c r="L30" i="1"/>
  <c r="F31" i="1"/>
  <c r="L31" i="1" s="1"/>
  <c r="F32" i="1"/>
  <c r="L32" i="1"/>
  <c r="M32" i="1"/>
  <c r="N32" i="1"/>
  <c r="D73" i="1" s="1"/>
  <c r="O32" i="1"/>
  <c r="F33" i="1"/>
  <c r="L33" i="1"/>
  <c r="O33" i="1"/>
  <c r="F34" i="1"/>
  <c r="N34" i="1" s="1"/>
  <c r="D75" i="1" s="1"/>
  <c r="L34" i="1"/>
  <c r="M34" i="1"/>
  <c r="F35" i="1"/>
  <c r="L35" i="1"/>
  <c r="O35" i="1"/>
  <c r="F36" i="1"/>
  <c r="O36" i="1"/>
  <c r="F37" i="1"/>
  <c r="B38" i="1"/>
  <c r="C38" i="1"/>
  <c r="D38" i="1"/>
  <c r="E38" i="1"/>
  <c r="I38" i="1"/>
  <c r="D47" i="1"/>
  <c r="H47" i="1"/>
  <c r="J47" i="1" s="1"/>
  <c r="H48" i="1"/>
  <c r="C49" i="1"/>
  <c r="H49" i="1"/>
  <c r="E50" i="1"/>
  <c r="H50" i="1"/>
  <c r="H51" i="1"/>
  <c r="H52" i="1"/>
  <c r="C53" i="1"/>
  <c r="H53" i="1"/>
  <c r="K53" i="1"/>
  <c r="E54" i="1"/>
  <c r="H54" i="1"/>
  <c r="H55" i="1"/>
  <c r="H56" i="1"/>
  <c r="L56" i="1"/>
  <c r="H57" i="1"/>
  <c r="E58" i="1"/>
  <c r="H58" i="1"/>
  <c r="H59" i="1"/>
  <c r="J59" i="1"/>
  <c r="E60" i="1"/>
  <c r="H60" i="1"/>
  <c r="L60" i="1"/>
  <c r="H61" i="1"/>
  <c r="E62" i="1"/>
  <c r="H62" i="1"/>
  <c r="D63" i="1"/>
  <c r="H63" i="1"/>
  <c r="J63" i="1" s="1"/>
  <c r="H64" i="1"/>
  <c r="C65" i="1"/>
  <c r="H65" i="1"/>
  <c r="E66" i="1"/>
  <c r="H66" i="1"/>
  <c r="H67" i="1"/>
  <c r="H68" i="1"/>
  <c r="L68" i="1"/>
  <c r="C69" i="1"/>
  <c r="H69" i="1"/>
  <c r="K69" i="1"/>
  <c r="E70" i="1"/>
  <c r="H70" i="1"/>
  <c r="H71" i="1"/>
  <c r="H72" i="1"/>
  <c r="C73" i="1"/>
  <c r="H73" i="1"/>
  <c r="E74" i="1"/>
  <c r="H74" i="1"/>
  <c r="L74" i="1"/>
  <c r="H75" i="1"/>
  <c r="K75" i="1"/>
  <c r="H76" i="1"/>
  <c r="H77" i="1"/>
  <c r="H78" i="1"/>
  <c r="B97" i="1"/>
  <c r="F6" i="2"/>
  <c r="L6" i="2"/>
  <c r="B47" i="2"/>
  <c r="M6" i="2"/>
  <c r="N6" i="2"/>
  <c r="D47" i="2" s="1"/>
  <c r="O6" i="2"/>
  <c r="F7" i="2"/>
  <c r="N7" i="2"/>
  <c r="O7" i="2"/>
  <c r="E48" i="2" s="1"/>
  <c r="F8" i="2"/>
  <c r="N8" i="2"/>
  <c r="F9" i="2"/>
  <c r="N9" i="2" s="1"/>
  <c r="F10" i="2"/>
  <c r="N10" i="2"/>
  <c r="F11" i="2"/>
  <c r="N11" i="2"/>
  <c r="F12" i="2"/>
  <c r="N12" i="2" s="1"/>
  <c r="K53" i="2" s="1"/>
  <c r="F13" i="2"/>
  <c r="N13" i="2"/>
  <c r="F14" i="2"/>
  <c r="N14" i="2"/>
  <c r="F15" i="2"/>
  <c r="F16" i="2"/>
  <c r="M16" i="2" s="1"/>
  <c r="C57" i="2" s="1"/>
  <c r="N16" i="2"/>
  <c r="L16" i="2"/>
  <c r="F17" i="2"/>
  <c r="N17" i="2"/>
  <c r="O17" i="2"/>
  <c r="F18" i="2"/>
  <c r="M18" i="2" s="1"/>
  <c r="N18" i="2"/>
  <c r="D59" i="2" s="1"/>
  <c r="L18" i="2"/>
  <c r="B59" i="2"/>
  <c r="O18" i="2"/>
  <c r="E59" i="2" s="1"/>
  <c r="F19" i="2"/>
  <c r="O19" i="2" s="1"/>
  <c r="L60" i="2" s="1"/>
  <c r="N19" i="2"/>
  <c r="F20" i="2"/>
  <c r="M20" i="2" s="1"/>
  <c r="N20" i="2"/>
  <c r="K61" i="2" s="1"/>
  <c r="D61" i="2"/>
  <c r="L20" i="2"/>
  <c r="B61" i="2" s="1"/>
  <c r="F21" i="2"/>
  <c r="N21" i="2"/>
  <c r="D62" i="2"/>
  <c r="O21" i="2"/>
  <c r="E62" i="2" s="1"/>
  <c r="F22" i="2"/>
  <c r="M22" i="2" s="1"/>
  <c r="J63" i="2" s="1"/>
  <c r="N22" i="2"/>
  <c r="K63" i="2"/>
  <c r="L22" i="2"/>
  <c r="B63" i="2" s="1"/>
  <c r="O22" i="2"/>
  <c r="E63" i="2" s="1"/>
  <c r="F23" i="2"/>
  <c r="O23" i="2" s="1"/>
  <c r="L64" i="2" s="1"/>
  <c r="N23" i="2"/>
  <c r="K64" i="2" s="1"/>
  <c r="F24" i="2"/>
  <c r="M24" i="2" s="1"/>
  <c r="N24" i="2"/>
  <c r="D65" i="2"/>
  <c r="L24" i="2"/>
  <c r="F25" i="2"/>
  <c r="N25" i="2"/>
  <c r="O25" i="2"/>
  <c r="E66" i="2" s="1"/>
  <c r="F26" i="2"/>
  <c r="M26" i="2" s="1"/>
  <c r="N26" i="2"/>
  <c r="K67" i="2"/>
  <c r="L26" i="2"/>
  <c r="O26" i="2"/>
  <c r="F27" i="2"/>
  <c r="O27" i="2" s="1"/>
  <c r="N27" i="2"/>
  <c r="D68" i="2"/>
  <c r="F28" i="2"/>
  <c r="M28" i="2" s="1"/>
  <c r="C69" i="2" s="1"/>
  <c r="N28" i="2"/>
  <c r="D69" i="2" s="1"/>
  <c r="L28" i="2"/>
  <c r="B69" i="2" s="1"/>
  <c r="F29" i="2"/>
  <c r="N29" i="2"/>
  <c r="D70" i="2"/>
  <c r="O29" i="2"/>
  <c r="F30" i="2"/>
  <c r="M30" i="2" s="1"/>
  <c r="N30" i="2"/>
  <c r="D71" i="2" s="1"/>
  <c r="L30" i="2"/>
  <c r="B71" i="2" s="1"/>
  <c r="O30" i="2"/>
  <c r="F31" i="2"/>
  <c r="N31" i="2"/>
  <c r="K72" i="2" s="1"/>
  <c r="D72" i="2"/>
  <c r="F32" i="2"/>
  <c r="N32" i="2"/>
  <c r="D73" i="2"/>
  <c r="L32" i="2"/>
  <c r="B73" i="2"/>
  <c r="M32" i="2"/>
  <c r="F33" i="2"/>
  <c r="N33" i="2"/>
  <c r="F34" i="2"/>
  <c r="L34" i="2" s="1"/>
  <c r="B75" i="2" s="1"/>
  <c r="N34" i="2"/>
  <c r="D75" i="2" s="1"/>
  <c r="K75" i="2"/>
  <c r="M34" i="2"/>
  <c r="J75" i="2" s="1"/>
  <c r="M75" i="2" s="1"/>
  <c r="P34" i="2"/>
  <c r="O34" i="2"/>
  <c r="E75" i="2" s="1"/>
  <c r="F35" i="2"/>
  <c r="N35" i="2" s="1"/>
  <c r="D76" i="2" s="1"/>
  <c r="O35" i="2"/>
  <c r="E76" i="2" s="1"/>
  <c r="L76" i="2"/>
  <c r="F36" i="2"/>
  <c r="N36" i="2"/>
  <c r="D77" i="2" s="1"/>
  <c r="F37" i="2"/>
  <c r="O37" i="2" s="1"/>
  <c r="E78" i="2" s="1"/>
  <c r="N37" i="2"/>
  <c r="D78" i="2" s="1"/>
  <c r="B38" i="2"/>
  <c r="C38" i="2"/>
  <c r="D38" i="2"/>
  <c r="E38" i="2"/>
  <c r="I38" i="2"/>
  <c r="H47" i="2"/>
  <c r="I47" i="2"/>
  <c r="H48" i="2"/>
  <c r="L48" i="2" s="1"/>
  <c r="H49" i="2"/>
  <c r="H50" i="2"/>
  <c r="H51" i="2"/>
  <c r="H52" i="2"/>
  <c r="H53" i="2"/>
  <c r="H54" i="2"/>
  <c r="H55" i="2"/>
  <c r="H56" i="2"/>
  <c r="B57" i="2"/>
  <c r="H57" i="2"/>
  <c r="H58" i="2"/>
  <c r="H59" i="2"/>
  <c r="K59" i="2" s="1"/>
  <c r="I59" i="2"/>
  <c r="L59" i="2"/>
  <c r="E60" i="2"/>
  <c r="H60" i="2"/>
  <c r="C61" i="2"/>
  <c r="H61" i="2"/>
  <c r="H62" i="2"/>
  <c r="L62" i="2"/>
  <c r="D63" i="2"/>
  <c r="H63" i="2"/>
  <c r="I63" i="2"/>
  <c r="L63" i="2"/>
  <c r="H64" i="2"/>
  <c r="B65" i="2"/>
  <c r="C65" i="2"/>
  <c r="H65" i="2"/>
  <c r="H66" i="2"/>
  <c r="K66" i="2" s="1"/>
  <c r="L66" i="2"/>
  <c r="D67" i="2"/>
  <c r="E67" i="2"/>
  <c r="H67" i="2"/>
  <c r="L67" i="2"/>
  <c r="E68" i="2"/>
  <c r="H68" i="2"/>
  <c r="K68" i="2"/>
  <c r="H69" i="2"/>
  <c r="H70" i="2"/>
  <c r="E71" i="2"/>
  <c r="H71" i="2"/>
  <c r="H72" i="2"/>
  <c r="C73" i="2"/>
  <c r="H73" i="2"/>
  <c r="H74" i="2"/>
  <c r="K74" i="2" s="1"/>
  <c r="H75" i="2"/>
  <c r="I75" i="2"/>
  <c r="L75" i="2"/>
  <c r="H76" i="2"/>
  <c r="K76" i="2"/>
  <c r="H77" i="2"/>
  <c r="H78" i="2"/>
  <c r="L78" i="2"/>
  <c r="B97" i="2"/>
  <c r="F6" i="3"/>
  <c r="O6" i="3" s="1"/>
  <c r="E47" i="3" s="1"/>
  <c r="F7" i="3"/>
  <c r="F8" i="3"/>
  <c r="O8" i="3" s="1"/>
  <c r="L49" i="3" s="1"/>
  <c r="L8" i="3"/>
  <c r="B49" i="3" s="1"/>
  <c r="I49" i="3"/>
  <c r="F9" i="3"/>
  <c r="L9" i="3"/>
  <c r="B50" i="3" s="1"/>
  <c r="M9" i="3"/>
  <c r="C50" i="3" s="1"/>
  <c r="N9" i="3"/>
  <c r="D50" i="3" s="1"/>
  <c r="O9" i="3"/>
  <c r="F10" i="3"/>
  <c r="L10" i="3"/>
  <c r="I51" i="3" s="1"/>
  <c r="B51" i="3"/>
  <c r="O10" i="3"/>
  <c r="E51" i="3" s="1"/>
  <c r="F11" i="3"/>
  <c r="L11" i="3" s="1"/>
  <c r="M11" i="3"/>
  <c r="J52" i="3" s="1"/>
  <c r="N11" i="3"/>
  <c r="D52" i="3"/>
  <c r="O11" i="3"/>
  <c r="L52" i="3" s="1"/>
  <c r="F12" i="3"/>
  <c r="O12" i="3" s="1"/>
  <c r="F13" i="3"/>
  <c r="L13" i="3" s="1"/>
  <c r="B54" i="3" s="1"/>
  <c r="O13" i="3"/>
  <c r="E54" i="3"/>
  <c r="F14" i="3"/>
  <c r="O14" i="3" s="1"/>
  <c r="F15" i="3"/>
  <c r="F16" i="3"/>
  <c r="L16" i="3" s="1"/>
  <c r="I57" i="3" s="1"/>
  <c r="O16" i="3"/>
  <c r="L57" i="3" s="1"/>
  <c r="E57" i="3"/>
  <c r="F17" i="3"/>
  <c r="L17" i="3" s="1"/>
  <c r="O17" i="3"/>
  <c r="L58" i="3" s="1"/>
  <c r="F18" i="3"/>
  <c r="O18" i="3" s="1"/>
  <c r="L59" i="3" s="1"/>
  <c r="F19" i="3"/>
  <c r="O19" i="3" s="1"/>
  <c r="E60" i="3" s="1"/>
  <c r="M19" i="3"/>
  <c r="C60" i="3" s="1"/>
  <c r="N19" i="3"/>
  <c r="K60" i="3" s="1"/>
  <c r="F20" i="3"/>
  <c r="O20" i="3"/>
  <c r="F21" i="3"/>
  <c r="L21" i="3" s="1"/>
  <c r="M21" i="3"/>
  <c r="C62" i="3" s="1"/>
  <c r="F22" i="3"/>
  <c r="F38" i="3" s="1"/>
  <c r="O22" i="3"/>
  <c r="E63" i="3" s="1"/>
  <c r="F23" i="3"/>
  <c r="F24" i="3"/>
  <c r="O24" i="3" s="1"/>
  <c r="E65" i="3" s="1"/>
  <c r="F25" i="3"/>
  <c r="F26" i="3"/>
  <c r="O26" i="3" s="1"/>
  <c r="L26" i="3"/>
  <c r="B67" i="3" s="1"/>
  <c r="F27" i="3"/>
  <c r="L27" i="3" s="1"/>
  <c r="M27" i="3"/>
  <c r="C68" i="3" s="1"/>
  <c r="N27" i="3"/>
  <c r="O27" i="3"/>
  <c r="L68" i="3" s="1"/>
  <c r="F28" i="3"/>
  <c r="O28" i="3" s="1"/>
  <c r="L69" i="3" s="1"/>
  <c r="F29" i="3"/>
  <c r="L29" i="3"/>
  <c r="M29" i="3"/>
  <c r="N29" i="3"/>
  <c r="K70" i="3" s="1"/>
  <c r="O29" i="3"/>
  <c r="F30" i="3"/>
  <c r="O30" i="3" s="1"/>
  <c r="E71" i="3" s="1"/>
  <c r="F31" i="3"/>
  <c r="N31" i="3" s="1"/>
  <c r="D72" i="3" s="1"/>
  <c r="M31" i="3"/>
  <c r="C72" i="3" s="1"/>
  <c r="O31" i="3"/>
  <c r="F32" i="3"/>
  <c r="F33" i="3"/>
  <c r="L33" i="3"/>
  <c r="I74" i="3" s="1"/>
  <c r="M33" i="3"/>
  <c r="N33" i="3"/>
  <c r="O33" i="3"/>
  <c r="F34" i="3"/>
  <c r="L34" i="3"/>
  <c r="B75" i="3" s="1"/>
  <c r="O34" i="3"/>
  <c r="E75" i="3" s="1"/>
  <c r="F35" i="3"/>
  <c r="N35" i="3" s="1"/>
  <c r="O35" i="3"/>
  <c r="E76" i="3"/>
  <c r="F36" i="3"/>
  <c r="L36" i="3" s="1"/>
  <c r="I77" i="3" s="1"/>
  <c r="O36" i="3"/>
  <c r="E77" i="3" s="1"/>
  <c r="F37" i="3"/>
  <c r="M37" i="3" s="1"/>
  <c r="L37" i="3"/>
  <c r="N37" i="3"/>
  <c r="K78" i="3" s="1"/>
  <c r="O37" i="3"/>
  <c r="L78" i="3" s="1"/>
  <c r="B38" i="3"/>
  <c r="C38" i="3"/>
  <c r="D38" i="3"/>
  <c r="E38" i="3"/>
  <c r="I38" i="3"/>
  <c r="H47" i="3"/>
  <c r="H48" i="3"/>
  <c r="H49" i="3"/>
  <c r="E50" i="3"/>
  <c r="H50" i="3"/>
  <c r="L50" i="3" s="1"/>
  <c r="I50" i="3"/>
  <c r="H51" i="3"/>
  <c r="B52" i="3"/>
  <c r="H52" i="3"/>
  <c r="K52" i="3"/>
  <c r="H53" i="3"/>
  <c r="H54" i="3"/>
  <c r="H55" i="3"/>
  <c r="H56" i="3"/>
  <c r="B57" i="3"/>
  <c r="H57" i="3"/>
  <c r="E58" i="3"/>
  <c r="H58" i="3"/>
  <c r="E59" i="3"/>
  <c r="H59" i="3"/>
  <c r="H60" i="3"/>
  <c r="J60" i="3"/>
  <c r="H61" i="3"/>
  <c r="H62" i="3"/>
  <c r="J62" i="3"/>
  <c r="H63" i="3"/>
  <c r="H64" i="3"/>
  <c r="H65" i="3"/>
  <c r="L65" i="3"/>
  <c r="H66" i="3"/>
  <c r="H67" i="3"/>
  <c r="B68" i="3"/>
  <c r="E68" i="3"/>
  <c r="H68" i="3"/>
  <c r="J68" i="3"/>
  <c r="H69" i="3"/>
  <c r="B70" i="3"/>
  <c r="C70" i="3"/>
  <c r="D70" i="3"/>
  <c r="H70" i="3"/>
  <c r="I70" i="3"/>
  <c r="J70" i="3"/>
  <c r="H71" i="3"/>
  <c r="E72" i="3"/>
  <c r="H72" i="3"/>
  <c r="L72" i="3"/>
  <c r="H73" i="3"/>
  <c r="C74" i="3"/>
  <c r="E74" i="3"/>
  <c r="H74" i="3"/>
  <c r="J74" i="3"/>
  <c r="L74" i="3"/>
  <c r="H75" i="3"/>
  <c r="H76" i="3"/>
  <c r="L76" i="3"/>
  <c r="B77" i="3"/>
  <c r="H77" i="3"/>
  <c r="C78" i="3"/>
  <c r="D78" i="3"/>
  <c r="E78" i="3"/>
  <c r="H78" i="3"/>
  <c r="J78" i="3"/>
  <c r="B97" i="3"/>
  <c r="F6" i="4"/>
  <c r="M6" i="4"/>
  <c r="C47" i="4"/>
  <c r="O6" i="4"/>
  <c r="L47" i="4" s="1"/>
  <c r="F7" i="4"/>
  <c r="M7" i="4" s="1"/>
  <c r="C48" i="4" s="1"/>
  <c r="N7" i="4"/>
  <c r="D48" i="4" s="1"/>
  <c r="O7" i="4"/>
  <c r="L48" i="4" s="1"/>
  <c r="F8" i="4"/>
  <c r="N8" i="4"/>
  <c r="D49" i="4"/>
  <c r="L8" i="4"/>
  <c r="M8" i="4"/>
  <c r="O8" i="4"/>
  <c r="E49" i="4"/>
  <c r="F9" i="4"/>
  <c r="F10" i="4"/>
  <c r="F11" i="4"/>
  <c r="L11" i="4" s="1"/>
  <c r="O11" i="4"/>
  <c r="E52" i="4" s="1"/>
  <c r="F12" i="4"/>
  <c r="F13" i="4"/>
  <c r="O13" i="4"/>
  <c r="E54" i="4" s="1"/>
  <c r="F14" i="4"/>
  <c r="L14" i="4" s="1"/>
  <c r="N14" i="4"/>
  <c r="D55" i="4" s="1"/>
  <c r="B55" i="4"/>
  <c r="M14" i="4"/>
  <c r="O14" i="4"/>
  <c r="L55" i="4" s="1"/>
  <c r="F15" i="4"/>
  <c r="O15" i="4"/>
  <c r="L56" i="4" s="1"/>
  <c r="F16" i="4"/>
  <c r="N16" i="4"/>
  <c r="D57" i="4" s="1"/>
  <c r="F17" i="4"/>
  <c r="O17" i="4" s="1"/>
  <c r="E58" i="4" s="1"/>
  <c r="F18" i="4"/>
  <c r="N18" i="4"/>
  <c r="L18" i="4"/>
  <c r="B59" i="4" s="1"/>
  <c r="M18" i="4"/>
  <c r="O18" i="4"/>
  <c r="F19" i="4"/>
  <c r="F20" i="4"/>
  <c r="L20" i="4" s="1"/>
  <c r="M20" i="4"/>
  <c r="C61" i="4"/>
  <c r="O20" i="4"/>
  <c r="F21" i="4"/>
  <c r="O21" i="4" s="1"/>
  <c r="F22" i="4"/>
  <c r="N22" i="4"/>
  <c r="D63" i="4"/>
  <c r="L22" i="4"/>
  <c r="I63" i="4" s="1"/>
  <c r="B63" i="4"/>
  <c r="M22" i="4"/>
  <c r="C63" i="4" s="1"/>
  <c r="O22" i="4"/>
  <c r="E63" i="4" s="1"/>
  <c r="F23" i="4"/>
  <c r="L23" i="4" s="1"/>
  <c r="O23" i="4"/>
  <c r="F24" i="4"/>
  <c r="N24" i="4" s="1"/>
  <c r="L24" i="4"/>
  <c r="B65" i="4" s="1"/>
  <c r="M24" i="4"/>
  <c r="C65" i="4"/>
  <c r="O24" i="4"/>
  <c r="E65" i="4" s="1"/>
  <c r="F25" i="4"/>
  <c r="F26" i="4"/>
  <c r="L26" i="4" s="1"/>
  <c r="M26" i="4"/>
  <c r="C67" i="4"/>
  <c r="O26" i="4"/>
  <c r="F27" i="4"/>
  <c r="O27" i="4" s="1"/>
  <c r="F28" i="4"/>
  <c r="N28" i="4"/>
  <c r="D69" i="4"/>
  <c r="L28" i="4"/>
  <c r="B69" i="4" s="1"/>
  <c r="M28" i="4"/>
  <c r="O28" i="4"/>
  <c r="F29" i="4"/>
  <c r="O29" i="4" s="1"/>
  <c r="F30" i="4"/>
  <c r="L30" i="4" s="1"/>
  <c r="B71" i="4" s="1"/>
  <c r="N30" i="4"/>
  <c r="D71" i="4" s="1"/>
  <c r="F31" i="4"/>
  <c r="O31" i="4"/>
  <c r="F32" i="4"/>
  <c r="L32" i="4" s="1"/>
  <c r="M32" i="4"/>
  <c r="C73" i="4"/>
  <c r="F33" i="4"/>
  <c r="O33" i="4" s="1"/>
  <c r="F34" i="4"/>
  <c r="N34" i="4"/>
  <c r="D75" i="4" s="1"/>
  <c r="L34" i="4"/>
  <c r="I75" i="4" s="1"/>
  <c r="B75" i="4"/>
  <c r="M34" i="4"/>
  <c r="C75" i="4" s="1"/>
  <c r="O34" i="4"/>
  <c r="F35" i="4"/>
  <c r="O35" i="4"/>
  <c r="F36" i="4"/>
  <c r="L36" i="4" s="1"/>
  <c r="N36" i="4"/>
  <c r="O36" i="4"/>
  <c r="L77" i="4" s="1"/>
  <c r="F37" i="4"/>
  <c r="O37" i="4" s="1"/>
  <c r="B38" i="4"/>
  <c r="C38" i="4"/>
  <c r="D38" i="4"/>
  <c r="E38" i="4"/>
  <c r="I38" i="4"/>
  <c r="H47" i="4"/>
  <c r="H48" i="4"/>
  <c r="C49" i="4"/>
  <c r="H49" i="4"/>
  <c r="H50" i="4"/>
  <c r="H51" i="4"/>
  <c r="H52" i="4"/>
  <c r="H53" i="4"/>
  <c r="H54" i="4"/>
  <c r="H55" i="4"/>
  <c r="H56" i="4"/>
  <c r="H57" i="4"/>
  <c r="H58" i="4"/>
  <c r="D59" i="4"/>
  <c r="E59" i="4"/>
  <c r="H59" i="4"/>
  <c r="K59" i="4" s="1"/>
  <c r="H60" i="4"/>
  <c r="H61" i="4"/>
  <c r="I61" i="4" s="1"/>
  <c r="H62" i="4"/>
  <c r="H63" i="4"/>
  <c r="J63" i="4"/>
  <c r="H64" i="4"/>
  <c r="H65" i="4"/>
  <c r="L65" i="4" s="1"/>
  <c r="H66" i="4"/>
  <c r="H67" i="4"/>
  <c r="J67" i="4" s="1"/>
  <c r="H68" i="4"/>
  <c r="E69" i="4"/>
  <c r="H69" i="4"/>
  <c r="K69" i="4"/>
  <c r="L69" i="4"/>
  <c r="H70" i="4"/>
  <c r="K70" i="4" s="1"/>
  <c r="H71" i="4"/>
  <c r="H72" i="4"/>
  <c r="H73" i="4"/>
  <c r="J73" i="4"/>
  <c r="H74" i="4"/>
  <c r="E75" i="4"/>
  <c r="H75" i="4"/>
  <c r="J75" i="4" s="1"/>
  <c r="L75" i="4"/>
  <c r="H76" i="4"/>
  <c r="H77" i="4"/>
  <c r="H78" i="4"/>
  <c r="B97" i="4"/>
  <c r="I59" i="4"/>
  <c r="K48" i="4"/>
  <c r="J47" i="4"/>
  <c r="B73" i="4"/>
  <c r="J65" i="4"/>
  <c r="M10" i="4"/>
  <c r="C51" i="4" s="1"/>
  <c r="P27" i="3"/>
  <c r="I54" i="3"/>
  <c r="E49" i="3"/>
  <c r="M13" i="3"/>
  <c r="L54" i="3"/>
  <c r="N13" i="3"/>
  <c r="D54" i="3" s="1"/>
  <c r="M15" i="3"/>
  <c r="C56" i="3" s="1"/>
  <c r="J72" i="3"/>
  <c r="K72" i="3"/>
  <c r="O33" i="2"/>
  <c r="O32" i="2"/>
  <c r="P32" i="2" s="1"/>
  <c r="E73" i="2"/>
  <c r="F73" i="2" s="1"/>
  <c r="O31" i="2"/>
  <c r="L14" i="2"/>
  <c r="O11" i="2"/>
  <c r="L10" i="2"/>
  <c r="I51" i="2" s="1"/>
  <c r="M14" i="2"/>
  <c r="P14" i="2" s="1"/>
  <c r="M10" i="2"/>
  <c r="O14" i="2"/>
  <c r="O13" i="2"/>
  <c r="L12" i="2"/>
  <c r="O10" i="2"/>
  <c r="O9" i="2"/>
  <c r="L50" i="2" s="1"/>
  <c r="J71" i="2"/>
  <c r="K69" i="2"/>
  <c r="M63" i="2"/>
  <c r="J59" i="2"/>
  <c r="M59" i="2" s="1"/>
  <c r="P6" i="2"/>
  <c r="D74" i="2"/>
  <c r="J67" i="2"/>
  <c r="K77" i="2"/>
  <c r="D66" i="2"/>
  <c r="O31" i="1"/>
  <c r="M30" i="1"/>
  <c r="P30" i="1" s="1"/>
  <c r="N30" i="1"/>
  <c r="O30" i="1"/>
  <c r="K73" i="1"/>
  <c r="K49" i="1"/>
  <c r="L76" i="4"/>
  <c r="E76" i="4"/>
  <c r="E62" i="4"/>
  <c r="L62" i="4"/>
  <c r="L54" i="4"/>
  <c r="L72" i="4"/>
  <c r="E72" i="4"/>
  <c r="E56" i="4"/>
  <c r="E74" i="4"/>
  <c r="L74" i="4"/>
  <c r="L68" i="4"/>
  <c r="E68" i="4"/>
  <c r="L52" i="4"/>
  <c r="N37" i="4"/>
  <c r="K78" i="4" s="1"/>
  <c r="N35" i="4"/>
  <c r="N33" i="4"/>
  <c r="N31" i="4"/>
  <c r="N27" i="4"/>
  <c r="J61" i="4"/>
  <c r="L59" i="4"/>
  <c r="I55" i="4"/>
  <c r="L49" i="4"/>
  <c r="J48" i="4"/>
  <c r="E55" i="3"/>
  <c r="L55" i="3"/>
  <c r="K75" i="4"/>
  <c r="K63" i="4"/>
  <c r="P18" i="4"/>
  <c r="M37" i="4"/>
  <c r="P37" i="4" s="1"/>
  <c r="L37" i="4"/>
  <c r="M35" i="4"/>
  <c r="L35" i="4"/>
  <c r="M33" i="4"/>
  <c r="L33" i="4"/>
  <c r="M31" i="4"/>
  <c r="L31" i="4"/>
  <c r="M29" i="4"/>
  <c r="L29" i="4"/>
  <c r="M27" i="4"/>
  <c r="L27" i="4"/>
  <c r="M25" i="4"/>
  <c r="M23" i="4"/>
  <c r="M21" i="4"/>
  <c r="L21" i="4"/>
  <c r="M15" i="4"/>
  <c r="L15" i="4"/>
  <c r="B56" i="4" s="1"/>
  <c r="M13" i="4"/>
  <c r="L13" i="4"/>
  <c r="M11" i="4"/>
  <c r="L9" i="4"/>
  <c r="I73" i="4"/>
  <c r="I65" i="4"/>
  <c r="F63" i="4"/>
  <c r="E69" i="3"/>
  <c r="L61" i="3"/>
  <c r="E61" i="3"/>
  <c r="L53" i="3"/>
  <c r="E53" i="3"/>
  <c r="N29" i="4"/>
  <c r="N25" i="4"/>
  <c r="N23" i="4"/>
  <c r="N21" i="4"/>
  <c r="N15" i="4"/>
  <c r="N13" i="4"/>
  <c r="N11" i="4"/>
  <c r="N36" i="3"/>
  <c r="M36" i="3"/>
  <c r="N34" i="3"/>
  <c r="D75" i="3" s="1"/>
  <c r="F75" i="3" s="1"/>
  <c r="M34" i="3"/>
  <c r="N32" i="3"/>
  <c r="M32" i="3"/>
  <c r="N24" i="3"/>
  <c r="M24" i="3"/>
  <c r="N16" i="3"/>
  <c r="M16" i="3"/>
  <c r="N8" i="3"/>
  <c r="M8" i="3"/>
  <c r="B76" i="1"/>
  <c r="I76" i="1"/>
  <c r="B75" i="1"/>
  <c r="I75" i="1"/>
  <c r="B72" i="1"/>
  <c r="I72" i="1"/>
  <c r="B71" i="1"/>
  <c r="I71" i="1"/>
  <c r="B68" i="1"/>
  <c r="B67" i="1"/>
  <c r="I67" i="1"/>
  <c r="B63" i="1"/>
  <c r="P22" i="1"/>
  <c r="I63" i="1"/>
  <c r="B60" i="1"/>
  <c r="I60" i="1"/>
  <c r="B59" i="1"/>
  <c r="P18" i="1"/>
  <c r="I59" i="1"/>
  <c r="B56" i="1"/>
  <c r="I56" i="1"/>
  <c r="B55" i="1"/>
  <c r="I55" i="1"/>
  <c r="B52" i="1"/>
  <c r="I52" i="1"/>
  <c r="B51" i="1"/>
  <c r="I51" i="1"/>
  <c r="B47" i="1"/>
  <c r="P6" i="1"/>
  <c r="I47" i="1"/>
  <c r="L7" i="4"/>
  <c r="I68" i="3"/>
  <c r="I52" i="3"/>
  <c r="M52" i="3"/>
  <c r="P37" i="3"/>
  <c r="P33" i="3"/>
  <c r="L30" i="3"/>
  <c r="P29" i="3"/>
  <c r="L14" i="3"/>
  <c r="L6" i="3"/>
  <c r="K73" i="2"/>
  <c r="K65" i="2"/>
  <c r="I73" i="2"/>
  <c r="I69" i="2"/>
  <c r="I65" i="2"/>
  <c r="I61" i="2"/>
  <c r="N26" i="3"/>
  <c r="N18" i="3"/>
  <c r="M18" i="3"/>
  <c r="N10" i="3"/>
  <c r="K51" i="3" s="1"/>
  <c r="M10" i="3"/>
  <c r="D55" i="2"/>
  <c r="K55" i="2"/>
  <c r="K52" i="2"/>
  <c r="D52" i="2"/>
  <c r="D51" i="2"/>
  <c r="K51" i="2"/>
  <c r="K48" i="2"/>
  <c r="D48" i="2"/>
  <c r="L51" i="3"/>
  <c r="M28" i="3"/>
  <c r="C69" i="3" s="1"/>
  <c r="N20" i="3"/>
  <c r="P20" i="3" s="1"/>
  <c r="M20" i="3"/>
  <c r="N12" i="3"/>
  <c r="M12" i="3"/>
  <c r="P9" i="3"/>
  <c r="J50" i="3"/>
  <c r="I74" i="1"/>
  <c r="B74" i="1"/>
  <c r="I73" i="1"/>
  <c r="P32" i="1"/>
  <c r="B73" i="1"/>
  <c r="I70" i="1"/>
  <c r="B70" i="1"/>
  <c r="I69" i="1"/>
  <c r="P28" i="1"/>
  <c r="B69" i="1"/>
  <c r="I66" i="1"/>
  <c r="B66" i="1"/>
  <c r="F66" i="1" s="1"/>
  <c r="I65" i="1"/>
  <c r="P24" i="1"/>
  <c r="B65" i="1"/>
  <c r="I62" i="1"/>
  <c r="B62" i="1"/>
  <c r="I61" i="1"/>
  <c r="B61" i="1"/>
  <c r="I58" i="1"/>
  <c r="B58" i="1"/>
  <c r="I54" i="1"/>
  <c r="B54" i="1"/>
  <c r="I53" i="1"/>
  <c r="P12" i="1"/>
  <c r="B53" i="1"/>
  <c r="I50" i="1"/>
  <c r="B50" i="1"/>
  <c r="N30" i="3"/>
  <c r="M30" i="3"/>
  <c r="J71" i="3" s="1"/>
  <c r="M22" i="3"/>
  <c r="N14" i="3"/>
  <c r="M14" i="3"/>
  <c r="P11" i="3"/>
  <c r="C52" i="3"/>
  <c r="N6" i="3"/>
  <c r="M6" i="3"/>
  <c r="D58" i="2"/>
  <c r="K58" i="2"/>
  <c r="K57" i="2"/>
  <c r="D57" i="2"/>
  <c r="D54" i="2"/>
  <c r="K54" i="2"/>
  <c r="K50" i="2"/>
  <c r="K49" i="2"/>
  <c r="D49" i="2"/>
  <c r="L28" i="3"/>
  <c r="L20" i="3"/>
  <c r="L12" i="3"/>
  <c r="B53" i="3" s="1"/>
  <c r="F53" i="3" s="1"/>
  <c r="K78" i="2"/>
  <c r="K70" i="2"/>
  <c r="K62" i="2"/>
  <c r="L37" i="2"/>
  <c r="L35" i="2"/>
  <c r="L33" i="2"/>
  <c r="L31" i="2"/>
  <c r="B72" i="2" s="1"/>
  <c r="F72" i="2" s="1"/>
  <c r="L29" i="2"/>
  <c r="B70" i="2" s="1"/>
  <c r="L27" i="2"/>
  <c r="P27" i="2" s="1"/>
  <c r="L25" i="2"/>
  <c r="L23" i="2"/>
  <c r="L21" i="2"/>
  <c r="P21" i="2" s="1"/>
  <c r="L19" i="2"/>
  <c r="B60" i="2" s="1"/>
  <c r="L17" i="2"/>
  <c r="I58" i="2" s="1"/>
  <c r="L15" i="2"/>
  <c r="L13" i="2"/>
  <c r="I54" i="2" s="1"/>
  <c r="M54" i="2" s="1"/>
  <c r="L11" i="2"/>
  <c r="L9" i="2"/>
  <c r="L7" i="2"/>
  <c r="P7" i="2" s="1"/>
  <c r="J73" i="1"/>
  <c r="J69" i="1"/>
  <c r="J65" i="1"/>
  <c r="J61" i="1"/>
  <c r="J53" i="1"/>
  <c r="J49" i="1"/>
  <c r="F38" i="1"/>
  <c r="M37" i="1"/>
  <c r="M35" i="1"/>
  <c r="C76" i="1" s="1"/>
  <c r="M33" i="1"/>
  <c r="J74" i="1" s="1"/>
  <c r="M74" i="1" s="1"/>
  <c r="M31" i="1"/>
  <c r="M29" i="1"/>
  <c r="C70" i="1" s="1"/>
  <c r="F70" i="1" s="1"/>
  <c r="M27" i="1"/>
  <c r="M25" i="1"/>
  <c r="M23" i="1"/>
  <c r="J64" i="1" s="1"/>
  <c r="M21" i="1"/>
  <c r="M19" i="1"/>
  <c r="P19" i="1"/>
  <c r="M17" i="1"/>
  <c r="M15" i="1"/>
  <c r="M13" i="1"/>
  <c r="C54" i="1" s="1"/>
  <c r="M11" i="1"/>
  <c r="J52" i="1" s="1"/>
  <c r="M9" i="1"/>
  <c r="C50" i="1" s="1"/>
  <c r="F50" i="1" s="1"/>
  <c r="M7" i="1"/>
  <c r="C75" i="2"/>
  <c r="F75" i="2"/>
  <c r="J73" i="2"/>
  <c r="C71" i="2"/>
  <c r="F71" i="2"/>
  <c r="J69" i="2"/>
  <c r="C67" i="2"/>
  <c r="J65" i="2"/>
  <c r="C63" i="2"/>
  <c r="F63" i="2"/>
  <c r="J61" i="2"/>
  <c r="C59" i="2"/>
  <c r="F59" i="2"/>
  <c r="J57" i="2"/>
  <c r="C55" i="2"/>
  <c r="F55" i="2" s="1"/>
  <c r="C51" i="2"/>
  <c r="C47" i="2"/>
  <c r="F38" i="2"/>
  <c r="M37" i="2"/>
  <c r="M35" i="2"/>
  <c r="M33" i="2"/>
  <c r="M31" i="2"/>
  <c r="M29" i="2"/>
  <c r="M27" i="2"/>
  <c r="C68" i="2" s="1"/>
  <c r="M25" i="2"/>
  <c r="M23" i="2"/>
  <c r="M21" i="2"/>
  <c r="M19" i="2"/>
  <c r="M17" i="2"/>
  <c r="M15" i="2"/>
  <c r="C56" i="2" s="1"/>
  <c r="M13" i="2"/>
  <c r="M11" i="2"/>
  <c r="M9" i="2"/>
  <c r="C50" i="2" s="1"/>
  <c r="M7" i="2"/>
  <c r="N37" i="1"/>
  <c r="N35" i="1"/>
  <c r="N33" i="1"/>
  <c r="N31" i="1"/>
  <c r="N29" i="1"/>
  <c r="D70" i="1" s="1"/>
  <c r="N27" i="1"/>
  <c r="P27" i="1" s="1"/>
  <c r="N25" i="1"/>
  <c r="P25" i="1" s="1"/>
  <c r="N23" i="1"/>
  <c r="D64" i="1" s="1"/>
  <c r="N21" i="1"/>
  <c r="N19" i="1"/>
  <c r="N17" i="1"/>
  <c r="P17" i="1" s="1"/>
  <c r="N15" i="1"/>
  <c r="N13" i="1"/>
  <c r="D54" i="1" s="1"/>
  <c r="N11" i="1"/>
  <c r="D52" i="1" s="1"/>
  <c r="F52" i="1" s="1"/>
  <c r="N9" i="1"/>
  <c r="N7" i="1"/>
  <c r="J51" i="4"/>
  <c r="C54" i="3"/>
  <c r="F54" i="3" s="1"/>
  <c r="J54" i="3"/>
  <c r="P13" i="3"/>
  <c r="K54" i="3"/>
  <c r="J56" i="3"/>
  <c r="E74" i="2"/>
  <c r="L74" i="2"/>
  <c r="L72" i="2"/>
  <c r="E72" i="2"/>
  <c r="I53" i="2"/>
  <c r="B53" i="2"/>
  <c r="J55" i="2"/>
  <c r="B55" i="2"/>
  <c r="I55" i="2"/>
  <c r="M55" i="2" s="1"/>
  <c r="L51" i="2"/>
  <c r="E51" i="2"/>
  <c r="P10" i="2"/>
  <c r="E50" i="2"/>
  <c r="E55" i="2"/>
  <c r="L55" i="2"/>
  <c r="L52" i="2"/>
  <c r="E52" i="2"/>
  <c r="J51" i="2"/>
  <c r="E54" i="2"/>
  <c r="L54" i="2"/>
  <c r="B51" i="2"/>
  <c r="F51" i="2"/>
  <c r="M51" i="2"/>
  <c r="D71" i="1"/>
  <c r="K71" i="1"/>
  <c r="E71" i="1"/>
  <c r="L71" i="1"/>
  <c r="L72" i="1"/>
  <c r="E72" i="1"/>
  <c r="C71" i="1"/>
  <c r="F71" i="1" s="1"/>
  <c r="J71" i="1"/>
  <c r="M71" i="1"/>
  <c r="P9" i="1"/>
  <c r="P33" i="1"/>
  <c r="P31" i="1"/>
  <c r="C54" i="2"/>
  <c r="J54" i="2"/>
  <c r="K60" i="1"/>
  <c r="D60" i="1"/>
  <c r="J52" i="2"/>
  <c r="C52" i="2"/>
  <c r="D58" i="1"/>
  <c r="D74" i="1"/>
  <c r="K74" i="1"/>
  <c r="J66" i="2"/>
  <c r="C66" i="2"/>
  <c r="C56" i="1"/>
  <c r="F56" i="1"/>
  <c r="J56" i="1"/>
  <c r="B54" i="2"/>
  <c r="P13" i="2"/>
  <c r="B62" i="2"/>
  <c r="B78" i="2"/>
  <c r="F78" i="2" s="1"/>
  <c r="P37" i="2"/>
  <c r="I78" i="2"/>
  <c r="K48" i="1"/>
  <c r="D48" i="1"/>
  <c r="K56" i="1"/>
  <c r="D56" i="1"/>
  <c r="K64" i="1"/>
  <c r="K72" i="1"/>
  <c r="D72" i="1"/>
  <c r="J48" i="2"/>
  <c r="C48" i="2"/>
  <c r="J56" i="2"/>
  <c r="C64" i="2"/>
  <c r="J64" i="2"/>
  <c r="C72" i="2"/>
  <c r="J72" i="2"/>
  <c r="J54" i="1"/>
  <c r="J62" i="1"/>
  <c r="C62" i="1"/>
  <c r="J70" i="1"/>
  <c r="J78" i="1"/>
  <c r="C78" i="1"/>
  <c r="B52" i="2"/>
  <c r="F52" i="2"/>
  <c r="I52" i="2"/>
  <c r="P11" i="2"/>
  <c r="I60" i="2"/>
  <c r="P19" i="2"/>
  <c r="I68" i="2"/>
  <c r="I76" i="2"/>
  <c r="M76" i="2" s="1"/>
  <c r="P35" i="2"/>
  <c r="B76" i="2"/>
  <c r="I61" i="3"/>
  <c r="B61" i="3"/>
  <c r="C53" i="3"/>
  <c r="J53" i="3"/>
  <c r="C51" i="3"/>
  <c r="J51" i="3"/>
  <c r="B47" i="3"/>
  <c r="I47" i="3"/>
  <c r="P6" i="3"/>
  <c r="I48" i="4"/>
  <c r="P7" i="4"/>
  <c r="B48" i="4"/>
  <c r="D49" i="3"/>
  <c r="K49" i="3"/>
  <c r="D65" i="3"/>
  <c r="K65" i="3"/>
  <c r="K75" i="3"/>
  <c r="D54" i="4"/>
  <c r="K54" i="4"/>
  <c r="D62" i="4"/>
  <c r="K62" i="4"/>
  <c r="J54" i="4"/>
  <c r="C54" i="4"/>
  <c r="J62" i="4"/>
  <c r="C62" i="4"/>
  <c r="J66" i="4"/>
  <c r="C66" i="4"/>
  <c r="J70" i="4"/>
  <c r="C70" i="4"/>
  <c r="J74" i="4"/>
  <c r="C74" i="4"/>
  <c r="J78" i="4"/>
  <c r="C78" i="4"/>
  <c r="D72" i="4"/>
  <c r="K72" i="4"/>
  <c r="P15" i="1"/>
  <c r="D78" i="1"/>
  <c r="K78" i="1"/>
  <c r="J78" i="2"/>
  <c r="C78" i="2"/>
  <c r="J76" i="1"/>
  <c r="I50" i="2"/>
  <c r="B50" i="2"/>
  <c r="P9" i="2"/>
  <c r="B58" i="2"/>
  <c r="P17" i="2"/>
  <c r="B66" i="2"/>
  <c r="F66" i="2"/>
  <c r="P25" i="2"/>
  <c r="I66" i="2"/>
  <c r="B74" i="2"/>
  <c r="P33" i="2"/>
  <c r="I74" i="2"/>
  <c r="M74" i="2" s="1"/>
  <c r="I53" i="3"/>
  <c r="M53" i="3" s="1"/>
  <c r="P12" i="3"/>
  <c r="J63" i="3"/>
  <c r="C63" i="3"/>
  <c r="D61" i="3"/>
  <c r="K61" i="3"/>
  <c r="K59" i="3"/>
  <c r="D59" i="3"/>
  <c r="B55" i="3"/>
  <c r="P14" i="3"/>
  <c r="I55" i="3"/>
  <c r="B71" i="3"/>
  <c r="P30" i="3"/>
  <c r="I71" i="3"/>
  <c r="C49" i="3"/>
  <c r="F49" i="3" s="1"/>
  <c r="P8" i="3"/>
  <c r="J49" i="3"/>
  <c r="M49" i="3" s="1"/>
  <c r="C65" i="3"/>
  <c r="J65" i="3"/>
  <c r="P34" i="3"/>
  <c r="J75" i="3"/>
  <c r="C75" i="3"/>
  <c r="K52" i="4"/>
  <c r="D52" i="4"/>
  <c r="D70" i="4"/>
  <c r="B50" i="4"/>
  <c r="I50" i="4"/>
  <c r="P13" i="4"/>
  <c r="I54" i="4"/>
  <c r="M54" i="4" s="1"/>
  <c r="B54" i="4"/>
  <c r="P21" i="4"/>
  <c r="I62" i="4"/>
  <c r="M62" i="4"/>
  <c r="B62" i="4"/>
  <c r="P29" i="4"/>
  <c r="I70" i="4"/>
  <c r="B70" i="4"/>
  <c r="P33" i="4"/>
  <c r="B74" i="4"/>
  <c r="I74" i="4"/>
  <c r="B78" i="4"/>
  <c r="I78" i="4"/>
  <c r="K68" i="4"/>
  <c r="D68" i="4"/>
  <c r="D78" i="4"/>
  <c r="K70" i="1"/>
  <c r="J70" i="2"/>
  <c r="C70" i="2"/>
  <c r="C52" i="1"/>
  <c r="C68" i="1"/>
  <c r="J68" i="1"/>
  <c r="M68" i="1" s="1"/>
  <c r="K52" i="1"/>
  <c r="K76" i="1"/>
  <c r="D76" i="1"/>
  <c r="C60" i="2"/>
  <c r="J60" i="2"/>
  <c r="J68" i="2"/>
  <c r="C76" i="2"/>
  <c r="J76" i="2"/>
  <c r="J50" i="1"/>
  <c r="M50" i="1" s="1"/>
  <c r="J58" i="1"/>
  <c r="C58" i="1"/>
  <c r="J66" i="1"/>
  <c r="C66" i="1"/>
  <c r="C74" i="1"/>
  <c r="B48" i="2"/>
  <c r="I48" i="2"/>
  <c r="B56" i="2"/>
  <c r="I56" i="2"/>
  <c r="I64" i="2"/>
  <c r="M64" i="2" s="1"/>
  <c r="P23" i="2"/>
  <c r="B64" i="2"/>
  <c r="I72" i="2"/>
  <c r="M72" i="2"/>
  <c r="P31" i="2"/>
  <c r="K47" i="3"/>
  <c r="D47" i="3"/>
  <c r="K55" i="3"/>
  <c r="D55" i="3"/>
  <c r="K71" i="3"/>
  <c r="D71" i="3"/>
  <c r="C61" i="3"/>
  <c r="J61" i="3"/>
  <c r="J59" i="3"/>
  <c r="C59" i="3"/>
  <c r="D57" i="3"/>
  <c r="K57" i="3"/>
  <c r="D73" i="3"/>
  <c r="K73" i="3"/>
  <c r="D77" i="3"/>
  <c r="K77" i="3"/>
  <c r="K66" i="4"/>
  <c r="D66" i="4"/>
  <c r="C52" i="4"/>
  <c r="J52" i="4"/>
  <c r="C56" i="4"/>
  <c r="J56" i="4"/>
  <c r="C64" i="4"/>
  <c r="J64" i="4"/>
  <c r="C68" i="4"/>
  <c r="J68" i="4"/>
  <c r="C72" i="4"/>
  <c r="J72" i="4"/>
  <c r="C76" i="4"/>
  <c r="J76" i="4"/>
  <c r="K76" i="4"/>
  <c r="D76" i="4"/>
  <c r="P11" i="1"/>
  <c r="M56" i="1"/>
  <c r="P35" i="1"/>
  <c r="D62" i="1"/>
  <c r="F62" i="1" s="1"/>
  <c r="K62" i="1"/>
  <c r="J62" i="2"/>
  <c r="C62" i="2"/>
  <c r="C60" i="1"/>
  <c r="J60" i="1"/>
  <c r="M60" i="1" s="1"/>
  <c r="K68" i="1"/>
  <c r="D68" i="1"/>
  <c r="D50" i="1"/>
  <c r="K50" i="1"/>
  <c r="D66" i="1"/>
  <c r="K66" i="1"/>
  <c r="C58" i="2"/>
  <c r="J58" i="2"/>
  <c r="J74" i="2"/>
  <c r="C74" i="2"/>
  <c r="C48" i="1"/>
  <c r="J48" i="1"/>
  <c r="C64" i="1"/>
  <c r="C72" i="1"/>
  <c r="F72" i="1" s="1"/>
  <c r="J72" i="1"/>
  <c r="M72" i="1" s="1"/>
  <c r="P29" i="2"/>
  <c r="I70" i="2"/>
  <c r="I69" i="3"/>
  <c r="B69" i="3"/>
  <c r="J47" i="3"/>
  <c r="C47" i="3"/>
  <c r="J55" i="3"/>
  <c r="C55" i="3"/>
  <c r="C71" i="3"/>
  <c r="D53" i="3"/>
  <c r="K53" i="3"/>
  <c r="D51" i="3"/>
  <c r="K67" i="3"/>
  <c r="D67" i="3"/>
  <c r="P16" i="3"/>
  <c r="C57" i="3"/>
  <c r="F57" i="3"/>
  <c r="J57" i="3"/>
  <c r="M57" i="3" s="1"/>
  <c r="C73" i="3"/>
  <c r="J73" i="3"/>
  <c r="P36" i="3"/>
  <c r="C77" i="3"/>
  <c r="F77" i="3"/>
  <c r="J77" i="3"/>
  <c r="D56" i="4"/>
  <c r="K56" i="4"/>
  <c r="D64" i="4"/>
  <c r="K64" i="4"/>
  <c r="P11" i="4"/>
  <c r="I52" i="4"/>
  <c r="B52" i="4"/>
  <c r="F52" i="4" s="1"/>
  <c r="P15" i="4"/>
  <c r="I56" i="4"/>
  <c r="M56" i="4" s="1"/>
  <c r="P23" i="4"/>
  <c r="I64" i="4"/>
  <c r="B64" i="4"/>
  <c r="P27" i="4"/>
  <c r="I68" i="4"/>
  <c r="M68" i="4" s="1"/>
  <c r="B68" i="4"/>
  <c r="F68" i="4"/>
  <c r="P31" i="4"/>
  <c r="I72" i="4"/>
  <c r="M72" i="4"/>
  <c r="B72" i="4"/>
  <c r="P35" i="4"/>
  <c r="I76" i="4"/>
  <c r="B76" i="4"/>
  <c r="F76" i="4" s="1"/>
  <c r="D74" i="4"/>
  <c r="K74" i="4"/>
  <c r="F58" i="1"/>
  <c r="P21" i="1"/>
  <c r="P29" i="1"/>
  <c r="F74" i="1"/>
  <c r="F60" i="1"/>
  <c r="F68" i="1"/>
  <c r="F71" i="3"/>
  <c r="M61" i="3"/>
  <c r="M54" i="3"/>
  <c r="M66" i="2"/>
  <c r="M52" i="2"/>
  <c r="M48" i="4"/>
  <c r="F72" i="4"/>
  <c r="M52" i="4"/>
  <c r="M76" i="4"/>
  <c r="F54" i="4"/>
  <c r="M55" i="3"/>
  <c r="F76" i="2"/>
  <c r="F54" i="2"/>
  <c r="F47" i="3"/>
  <c r="F48" i="2"/>
  <c r="F74" i="4"/>
  <c r="F62" i="4"/>
  <c r="F55" i="3"/>
  <c r="F74" i="2"/>
  <c r="M51" i="3"/>
  <c r="F62" i="2"/>
  <c r="M48" i="2"/>
  <c r="F51" i="3"/>
  <c r="F56" i="4"/>
  <c r="M74" i="4"/>
  <c r="F61" i="3"/>
  <c r="M78" i="2"/>
  <c r="F78" i="4" l="1"/>
  <c r="M58" i="1"/>
  <c r="F70" i="4"/>
  <c r="F54" i="1"/>
  <c r="C69" i="4"/>
  <c r="F69" i="4" s="1"/>
  <c r="J69" i="4"/>
  <c r="L67" i="4"/>
  <c r="E67" i="4"/>
  <c r="O19" i="4"/>
  <c r="L19" i="4"/>
  <c r="N19" i="4"/>
  <c r="J55" i="4"/>
  <c r="C55" i="4"/>
  <c r="P14" i="4"/>
  <c r="N12" i="4"/>
  <c r="O12" i="4"/>
  <c r="M12" i="4"/>
  <c r="L12" i="4"/>
  <c r="D50" i="2"/>
  <c r="K58" i="1"/>
  <c r="M19" i="4"/>
  <c r="K57" i="4"/>
  <c r="E47" i="4"/>
  <c r="E78" i="4"/>
  <c r="L78" i="4"/>
  <c r="M78" i="4" s="1"/>
  <c r="F65" i="4"/>
  <c r="E61" i="4"/>
  <c r="L61" i="4"/>
  <c r="D65" i="4"/>
  <c r="K65" i="4"/>
  <c r="M65" i="4" s="1"/>
  <c r="P10" i="3"/>
  <c r="P13" i="1"/>
  <c r="J69" i="3"/>
  <c r="B68" i="2"/>
  <c r="F68" i="2" s="1"/>
  <c r="I62" i="2"/>
  <c r="M62" i="2" s="1"/>
  <c r="J50" i="2"/>
  <c r="M50" i="2" s="1"/>
  <c r="K54" i="1"/>
  <c r="M54" i="1" s="1"/>
  <c r="D53" i="2"/>
  <c r="K49" i="4"/>
  <c r="I49" i="4"/>
  <c r="J49" i="4"/>
  <c r="D77" i="4"/>
  <c r="K77" i="4"/>
  <c r="F75" i="4"/>
  <c r="E70" i="4"/>
  <c r="L70" i="4"/>
  <c r="M70" i="4" s="1"/>
  <c r="O25" i="4"/>
  <c r="L25" i="4"/>
  <c r="L64" i="4"/>
  <c r="M64" i="4" s="1"/>
  <c r="O9" i="4"/>
  <c r="N9" i="4"/>
  <c r="M9" i="4"/>
  <c r="F38" i="4"/>
  <c r="M70" i="3"/>
  <c r="L67" i="3"/>
  <c r="E67" i="3"/>
  <c r="M75" i="4"/>
  <c r="B58" i="3"/>
  <c r="I58" i="3"/>
  <c r="P26" i="2"/>
  <c r="I67" i="2"/>
  <c r="M67" i="2" s="1"/>
  <c r="B67" i="2"/>
  <c r="F67" i="2" s="1"/>
  <c r="L7" i="1"/>
  <c r="O7" i="1"/>
  <c r="L16" i="4"/>
  <c r="M16" i="4"/>
  <c r="B74" i="3"/>
  <c r="E70" i="3"/>
  <c r="F70" i="3" s="1"/>
  <c r="L70" i="3"/>
  <c r="L37" i="1"/>
  <c r="O37" i="1"/>
  <c r="J75" i="1"/>
  <c r="C75" i="1"/>
  <c r="L73" i="1"/>
  <c r="M73" i="1" s="1"/>
  <c r="E73" i="1"/>
  <c r="F73" i="1" s="1"/>
  <c r="L63" i="1"/>
  <c r="E63" i="1"/>
  <c r="F63" i="1" s="1"/>
  <c r="N28" i="3"/>
  <c r="P22" i="4"/>
  <c r="P34" i="4"/>
  <c r="L63" i="3"/>
  <c r="L58" i="4"/>
  <c r="E64" i="4"/>
  <c r="F64" i="4" s="1"/>
  <c r="C59" i="4"/>
  <c r="F59" i="4" s="1"/>
  <c r="J59" i="4"/>
  <c r="M59" i="4" s="1"/>
  <c r="I67" i="3"/>
  <c r="L32" i="3"/>
  <c r="O32" i="3"/>
  <c r="K68" i="3"/>
  <c r="M68" i="3" s="1"/>
  <c r="D68" i="3"/>
  <c r="F68" i="3" s="1"/>
  <c r="O25" i="3"/>
  <c r="L25" i="3"/>
  <c r="M25" i="3"/>
  <c r="N25" i="3"/>
  <c r="J47" i="2"/>
  <c r="K47" i="2"/>
  <c r="L77" i="1"/>
  <c r="E77" i="1"/>
  <c r="D65" i="1"/>
  <c r="F65" i="1" s="1"/>
  <c r="K65" i="1"/>
  <c r="K63" i="1"/>
  <c r="M63" i="1" s="1"/>
  <c r="C55" i="1"/>
  <c r="J55" i="1"/>
  <c r="E53" i="1"/>
  <c r="F53" i="1" s="1"/>
  <c r="L53" i="1"/>
  <c r="M53" i="1" s="1"/>
  <c r="L73" i="2"/>
  <c r="M73" i="2" s="1"/>
  <c r="N22" i="3"/>
  <c r="M26" i="3"/>
  <c r="L22" i="3"/>
  <c r="N17" i="4"/>
  <c r="L17" i="4"/>
  <c r="K55" i="4"/>
  <c r="L47" i="3"/>
  <c r="P17" i="3"/>
  <c r="O30" i="4"/>
  <c r="P28" i="4"/>
  <c r="E48" i="4"/>
  <c r="F48" i="4" s="1"/>
  <c r="N32" i="4"/>
  <c r="N26" i="4"/>
  <c r="L63" i="4"/>
  <c r="M63" i="4" s="1"/>
  <c r="N20" i="4"/>
  <c r="O16" i="4"/>
  <c r="N6" i="4"/>
  <c r="L6" i="4"/>
  <c r="E52" i="3"/>
  <c r="F52" i="3" s="1"/>
  <c r="L24" i="3"/>
  <c r="B62" i="3"/>
  <c r="I62" i="3"/>
  <c r="L18" i="3"/>
  <c r="K60" i="2"/>
  <c r="M60" i="2" s="1"/>
  <c r="D60" i="2"/>
  <c r="F60" i="2" s="1"/>
  <c r="I77" i="4"/>
  <c r="M17" i="4"/>
  <c r="O38" i="3"/>
  <c r="L71" i="3"/>
  <c r="M71" i="3" s="1"/>
  <c r="M30" i="4"/>
  <c r="E77" i="4"/>
  <c r="M36" i="4"/>
  <c r="B67" i="4"/>
  <c r="I67" i="4"/>
  <c r="B61" i="4"/>
  <c r="P20" i="4"/>
  <c r="N10" i="4"/>
  <c r="O10" i="4"/>
  <c r="L10" i="4"/>
  <c r="P8" i="4"/>
  <c r="B49" i="4"/>
  <c r="F49" i="4" s="1"/>
  <c r="I78" i="3"/>
  <c r="M78" i="3" s="1"/>
  <c r="B78" i="3"/>
  <c r="F78" i="3" s="1"/>
  <c r="D76" i="3"/>
  <c r="K76" i="3"/>
  <c r="K74" i="3"/>
  <c r="M74" i="3" s="1"/>
  <c r="D74" i="3"/>
  <c r="N15" i="3"/>
  <c r="L15" i="3"/>
  <c r="O15" i="3"/>
  <c r="K50" i="3"/>
  <c r="M50" i="3" s="1"/>
  <c r="L71" i="2"/>
  <c r="K71" i="2"/>
  <c r="P30" i="2"/>
  <c r="I71" i="2"/>
  <c r="M71" i="2" s="1"/>
  <c r="E58" i="2"/>
  <c r="F58" i="2" s="1"/>
  <c r="L58" i="2"/>
  <c r="M58" i="2" s="1"/>
  <c r="N15" i="2"/>
  <c r="N38" i="2" s="1"/>
  <c r="O15" i="2"/>
  <c r="M12" i="2"/>
  <c r="O12" i="2"/>
  <c r="L47" i="2"/>
  <c r="E47" i="2"/>
  <c r="L52" i="1"/>
  <c r="M52" i="1" s="1"/>
  <c r="I69" i="4"/>
  <c r="M69" i="4" s="1"/>
  <c r="K71" i="4"/>
  <c r="I71" i="4"/>
  <c r="P24" i="4"/>
  <c r="B77" i="4"/>
  <c r="E55" i="4"/>
  <c r="O32" i="4"/>
  <c r="I75" i="3"/>
  <c r="M75" i="3" s="1"/>
  <c r="D60" i="3"/>
  <c r="L75" i="3"/>
  <c r="M23" i="3"/>
  <c r="N23" i="3"/>
  <c r="L23" i="3"/>
  <c r="O23" i="3"/>
  <c r="F50" i="3"/>
  <c r="O7" i="3"/>
  <c r="L7" i="3"/>
  <c r="M7" i="3"/>
  <c r="N7" i="3"/>
  <c r="L36" i="2"/>
  <c r="M36" i="2"/>
  <c r="O36" i="2"/>
  <c r="D64" i="2"/>
  <c r="L47" i="1"/>
  <c r="E47" i="1"/>
  <c r="L36" i="1"/>
  <c r="M36" i="1"/>
  <c r="N36" i="1"/>
  <c r="L70" i="1"/>
  <c r="M70" i="1" s="1"/>
  <c r="L59" i="1"/>
  <c r="E59" i="1"/>
  <c r="E64" i="2"/>
  <c r="L68" i="2"/>
  <c r="M68" i="2" s="1"/>
  <c r="L8" i="2"/>
  <c r="M8" i="2"/>
  <c r="O8" i="2"/>
  <c r="E76" i="1"/>
  <c r="F76" i="1" s="1"/>
  <c r="L76" i="1"/>
  <c r="M76" i="1" s="1"/>
  <c r="M26" i="1"/>
  <c r="N26" i="1"/>
  <c r="O26" i="1"/>
  <c r="K59" i="1"/>
  <c r="M59" i="1" s="1"/>
  <c r="D59" i="1"/>
  <c r="F59" i="1" s="1"/>
  <c r="L16" i="1"/>
  <c r="M16" i="1"/>
  <c r="N16" i="1"/>
  <c r="O16" i="1"/>
  <c r="K55" i="1"/>
  <c r="D55" i="1"/>
  <c r="L77" i="3"/>
  <c r="M77" i="3" s="1"/>
  <c r="L60" i="3"/>
  <c r="L31" i="3"/>
  <c r="L19" i="3"/>
  <c r="P18" i="2"/>
  <c r="I57" i="2"/>
  <c r="L66" i="1"/>
  <c r="M66" i="1" s="1"/>
  <c r="E65" i="1"/>
  <c r="L65" i="1"/>
  <c r="D61" i="1"/>
  <c r="K61" i="1"/>
  <c r="L54" i="1"/>
  <c r="L35" i="3"/>
  <c r="M35" i="3"/>
  <c r="N21" i="3"/>
  <c r="O21" i="3"/>
  <c r="M17" i="3"/>
  <c r="N17" i="3"/>
  <c r="E70" i="2"/>
  <c r="F70" i="2" s="1"/>
  <c r="L70" i="2"/>
  <c r="M70" i="2" s="1"/>
  <c r="P22" i="2"/>
  <c r="E69" i="1"/>
  <c r="F69" i="1" s="1"/>
  <c r="L69" i="1"/>
  <c r="M69" i="1" s="1"/>
  <c r="L23" i="1"/>
  <c r="O23" i="1"/>
  <c r="L62" i="1"/>
  <c r="M62" i="1" s="1"/>
  <c r="M10" i="1"/>
  <c r="M38" i="1" s="1"/>
  <c r="N10" i="1"/>
  <c r="O10" i="1"/>
  <c r="E49" i="1"/>
  <c r="L49" i="1"/>
  <c r="L8" i="1"/>
  <c r="O16" i="2"/>
  <c r="O20" i="1"/>
  <c r="O28" i="2"/>
  <c r="O24" i="2"/>
  <c r="O20" i="2"/>
  <c r="O34" i="1"/>
  <c r="O14" i="1"/>
  <c r="B93" i="1" l="1"/>
  <c r="B94" i="2"/>
  <c r="I57" i="1"/>
  <c r="P16" i="1"/>
  <c r="B57" i="1"/>
  <c r="E48" i="1"/>
  <c r="L48" i="1"/>
  <c r="L79" i="1" s="1"/>
  <c r="O38" i="1"/>
  <c r="F58" i="3"/>
  <c r="B66" i="4"/>
  <c r="F66" i="4" s="1"/>
  <c r="P25" i="4"/>
  <c r="I66" i="4"/>
  <c r="E53" i="4"/>
  <c r="L53" i="4"/>
  <c r="P19" i="4"/>
  <c r="I60" i="4"/>
  <c r="B60" i="4"/>
  <c r="L65" i="2"/>
  <c r="M65" i="2" s="1"/>
  <c r="E65" i="2"/>
  <c r="F65" i="2" s="1"/>
  <c r="P24" i="2"/>
  <c r="B64" i="1"/>
  <c r="F64" i="1" s="1"/>
  <c r="I64" i="1"/>
  <c r="M64" i="1" s="1"/>
  <c r="P23" i="1"/>
  <c r="K58" i="3"/>
  <c r="D58" i="3"/>
  <c r="F47" i="1"/>
  <c r="B77" i="2"/>
  <c r="P36" i="2"/>
  <c r="I77" i="2"/>
  <c r="L64" i="3"/>
  <c r="E64" i="3"/>
  <c r="C53" i="2"/>
  <c r="F53" i="2" s="1"/>
  <c r="P12" i="2"/>
  <c r="J53" i="2"/>
  <c r="M53" i="2" s="1"/>
  <c r="D56" i="3"/>
  <c r="K56" i="3"/>
  <c r="P26" i="4"/>
  <c r="K67" i="4"/>
  <c r="D67" i="4"/>
  <c r="M47" i="3"/>
  <c r="K63" i="3"/>
  <c r="D63" i="3"/>
  <c r="P28" i="3"/>
  <c r="K69" i="3"/>
  <c r="D69" i="3"/>
  <c r="F69" i="3" s="1"/>
  <c r="B48" i="1"/>
  <c r="I48" i="1"/>
  <c r="L38" i="1"/>
  <c r="P7" i="1"/>
  <c r="E66" i="4"/>
  <c r="L66" i="4"/>
  <c r="C60" i="4"/>
  <c r="J60" i="4"/>
  <c r="D53" i="4"/>
  <c r="K53" i="4"/>
  <c r="L60" i="4"/>
  <c r="E60" i="4"/>
  <c r="L53" i="2"/>
  <c r="E53" i="2"/>
  <c r="B56" i="3"/>
  <c r="P15" i="3"/>
  <c r="I56" i="3"/>
  <c r="D51" i="4"/>
  <c r="K51" i="4"/>
  <c r="C77" i="4"/>
  <c r="J77" i="4"/>
  <c r="M77" i="4" s="1"/>
  <c r="C67" i="3"/>
  <c r="F67" i="3" s="1"/>
  <c r="P26" i="3"/>
  <c r="J67" i="3"/>
  <c r="M67" i="3" s="1"/>
  <c r="E69" i="2"/>
  <c r="F69" i="2" s="1"/>
  <c r="L69" i="2"/>
  <c r="M69" i="2" s="1"/>
  <c r="P28" i="2"/>
  <c r="L51" i="1"/>
  <c r="E51" i="1"/>
  <c r="E79" i="1" s="1"/>
  <c r="J58" i="3"/>
  <c r="C58" i="3"/>
  <c r="D73" i="4"/>
  <c r="F73" i="4" s="1"/>
  <c r="K73" i="4"/>
  <c r="M65" i="1"/>
  <c r="K66" i="3"/>
  <c r="D66" i="3"/>
  <c r="E73" i="3"/>
  <c r="L73" i="3"/>
  <c r="E78" i="1"/>
  <c r="L78" i="1"/>
  <c r="F74" i="3"/>
  <c r="J50" i="4"/>
  <c r="C50" i="4"/>
  <c r="P9" i="4"/>
  <c r="M38" i="4"/>
  <c r="M49" i="4"/>
  <c r="E64" i="1"/>
  <c r="L64" i="1"/>
  <c r="B76" i="3"/>
  <c r="I76" i="3"/>
  <c r="P35" i="3"/>
  <c r="B65" i="3"/>
  <c r="F65" i="3" s="1"/>
  <c r="I65" i="3"/>
  <c r="M65" i="3" s="1"/>
  <c r="P24" i="3"/>
  <c r="L49" i="2"/>
  <c r="E49" i="2"/>
  <c r="E79" i="2" s="1"/>
  <c r="O38" i="2"/>
  <c r="M47" i="1"/>
  <c r="K48" i="3"/>
  <c r="D48" i="3"/>
  <c r="N38" i="3"/>
  <c r="B64" i="3"/>
  <c r="P23" i="3"/>
  <c r="I64" i="3"/>
  <c r="E73" i="4"/>
  <c r="L73" i="4"/>
  <c r="L56" i="2"/>
  <c r="E56" i="2"/>
  <c r="P30" i="4"/>
  <c r="C71" i="4"/>
  <c r="J71" i="4"/>
  <c r="M71" i="4" s="1"/>
  <c r="I47" i="4"/>
  <c r="B47" i="4"/>
  <c r="L38" i="4"/>
  <c r="P6" i="4"/>
  <c r="E61" i="1"/>
  <c r="F61" i="1" s="1"/>
  <c r="L61" i="1"/>
  <c r="M61" i="1" s="1"/>
  <c r="P20" i="1"/>
  <c r="K51" i="1"/>
  <c r="D51" i="1"/>
  <c r="L62" i="3"/>
  <c r="E62" i="3"/>
  <c r="B60" i="3"/>
  <c r="F60" i="3" s="1"/>
  <c r="P19" i="3"/>
  <c r="I60" i="3"/>
  <c r="M60" i="3" s="1"/>
  <c r="E57" i="1"/>
  <c r="L57" i="1"/>
  <c r="L67" i="1"/>
  <c r="E67" i="1"/>
  <c r="C49" i="2"/>
  <c r="C79" i="2" s="1"/>
  <c r="J49" i="2"/>
  <c r="J79" i="2" s="1"/>
  <c r="M38" i="2"/>
  <c r="J48" i="3"/>
  <c r="C48" i="3"/>
  <c r="M38" i="3"/>
  <c r="D64" i="3"/>
  <c r="K64" i="3"/>
  <c r="K56" i="2"/>
  <c r="D56" i="2"/>
  <c r="P15" i="2"/>
  <c r="M67" i="4"/>
  <c r="I59" i="3"/>
  <c r="M59" i="3" s="1"/>
  <c r="B59" i="3"/>
  <c r="F59" i="3" s="1"/>
  <c r="P18" i="3"/>
  <c r="D47" i="4"/>
  <c r="K47" i="4"/>
  <c r="N38" i="4"/>
  <c r="P17" i="4"/>
  <c r="I58" i="4"/>
  <c r="B58" i="4"/>
  <c r="C66" i="3"/>
  <c r="J66" i="3"/>
  <c r="B73" i="3"/>
  <c r="F73" i="3" s="1"/>
  <c r="I73" i="3"/>
  <c r="M73" i="3" s="1"/>
  <c r="P32" i="3"/>
  <c r="I78" i="1"/>
  <c r="P37" i="1"/>
  <c r="B78" i="1"/>
  <c r="F78" i="1" s="1"/>
  <c r="J57" i="4"/>
  <c r="C57" i="4"/>
  <c r="D50" i="4"/>
  <c r="K50" i="4"/>
  <c r="M69" i="3"/>
  <c r="F55" i="4"/>
  <c r="L55" i="1"/>
  <c r="M55" i="1" s="1"/>
  <c r="E55" i="1"/>
  <c r="F55" i="1" s="1"/>
  <c r="P14" i="1"/>
  <c r="E57" i="2"/>
  <c r="F57" i="2" s="1"/>
  <c r="P16" i="2"/>
  <c r="L57" i="2"/>
  <c r="M57" i="2" s="1"/>
  <c r="C51" i="1"/>
  <c r="J51" i="1"/>
  <c r="P10" i="1"/>
  <c r="K62" i="3"/>
  <c r="P21" i="3"/>
  <c r="D62" i="3"/>
  <c r="B72" i="3"/>
  <c r="F72" i="3" s="1"/>
  <c r="I72" i="3"/>
  <c r="M72" i="3" s="1"/>
  <c r="P31" i="3"/>
  <c r="D57" i="1"/>
  <c r="K57" i="1"/>
  <c r="K67" i="1"/>
  <c r="D67" i="1"/>
  <c r="K77" i="1"/>
  <c r="D77" i="1"/>
  <c r="F64" i="2"/>
  <c r="B48" i="3"/>
  <c r="P7" i="3"/>
  <c r="I48" i="3"/>
  <c r="L38" i="3"/>
  <c r="C64" i="3"/>
  <c r="J64" i="3"/>
  <c r="F47" i="2"/>
  <c r="P10" i="4"/>
  <c r="I51" i="4"/>
  <c r="M51" i="4" s="1"/>
  <c r="B51" i="4"/>
  <c r="F51" i="4" s="1"/>
  <c r="M62" i="3"/>
  <c r="E57" i="4"/>
  <c r="L57" i="4"/>
  <c r="I66" i="3"/>
  <c r="M66" i="3" s="1"/>
  <c r="P25" i="3"/>
  <c r="B66" i="3"/>
  <c r="F66" i="3" s="1"/>
  <c r="P16" i="4"/>
  <c r="B57" i="4"/>
  <c r="I57" i="4"/>
  <c r="L50" i="4"/>
  <c r="E50" i="4"/>
  <c r="E79" i="4" s="1"/>
  <c r="O38" i="4"/>
  <c r="M47" i="2"/>
  <c r="I53" i="4"/>
  <c r="M53" i="4" s="1"/>
  <c r="B53" i="4"/>
  <c r="F53" i="4" s="1"/>
  <c r="P12" i="4"/>
  <c r="M55" i="4"/>
  <c r="L61" i="2"/>
  <c r="M61" i="2" s="1"/>
  <c r="E61" i="2"/>
  <c r="F61" i="2" s="1"/>
  <c r="P20" i="2"/>
  <c r="I77" i="1"/>
  <c r="P36" i="1"/>
  <c r="B77" i="1"/>
  <c r="F77" i="1" s="1"/>
  <c r="C77" i="2"/>
  <c r="J77" i="2"/>
  <c r="I49" i="2"/>
  <c r="B49" i="2"/>
  <c r="P8" i="2"/>
  <c r="P38" i="2" s="1"/>
  <c r="L38" i="2"/>
  <c r="F77" i="4"/>
  <c r="F67" i="4"/>
  <c r="L80" i="3"/>
  <c r="D95" i="3" s="1"/>
  <c r="E80" i="3"/>
  <c r="C95" i="3" s="1"/>
  <c r="B95" i="3"/>
  <c r="E95" i="3" s="1"/>
  <c r="K58" i="4"/>
  <c r="D58" i="4"/>
  <c r="E75" i="1"/>
  <c r="F75" i="1" s="1"/>
  <c r="P34" i="1"/>
  <c r="L75" i="1"/>
  <c r="M75" i="1" s="1"/>
  <c r="I49" i="1"/>
  <c r="M49" i="1" s="1"/>
  <c r="P8" i="1"/>
  <c r="B49" i="1"/>
  <c r="F49" i="1" s="1"/>
  <c r="J76" i="3"/>
  <c r="C76" i="3"/>
  <c r="C57" i="1"/>
  <c r="J57" i="1"/>
  <c r="C67" i="1"/>
  <c r="J67" i="1"/>
  <c r="P26" i="1"/>
  <c r="C77" i="1"/>
  <c r="J77" i="1"/>
  <c r="L77" i="2"/>
  <c r="E77" i="2"/>
  <c r="E48" i="3"/>
  <c r="L48" i="3"/>
  <c r="L79" i="3" s="1"/>
  <c r="L79" i="2"/>
  <c r="E56" i="3"/>
  <c r="L56" i="3"/>
  <c r="E51" i="4"/>
  <c r="L51" i="4"/>
  <c r="P32" i="4"/>
  <c r="J58" i="4"/>
  <c r="C58" i="4"/>
  <c r="F62" i="3"/>
  <c r="D61" i="4"/>
  <c r="F61" i="4" s="1"/>
  <c r="K61" i="4"/>
  <c r="M61" i="4" s="1"/>
  <c r="E71" i="4"/>
  <c r="L71" i="4"/>
  <c r="P22" i="3"/>
  <c r="I63" i="3"/>
  <c r="M63" i="3" s="1"/>
  <c r="B63" i="3"/>
  <c r="F63" i="3" s="1"/>
  <c r="L66" i="3"/>
  <c r="E66" i="3"/>
  <c r="P36" i="4"/>
  <c r="M58" i="3"/>
  <c r="C53" i="4"/>
  <c r="J53" i="4"/>
  <c r="J79" i="4" s="1"/>
  <c r="K60" i="4"/>
  <c r="D60" i="4"/>
  <c r="F50" i="2"/>
  <c r="N38" i="1"/>
  <c r="B94" i="1" l="1"/>
  <c r="K80" i="1"/>
  <c r="D94" i="1" s="1"/>
  <c r="K79" i="1"/>
  <c r="F47" i="4"/>
  <c r="B79" i="4"/>
  <c r="F64" i="3"/>
  <c r="B95" i="2"/>
  <c r="E95" i="2" s="1"/>
  <c r="E80" i="2"/>
  <c r="C95" i="2" s="1"/>
  <c r="L80" i="2"/>
  <c r="D95" i="2" s="1"/>
  <c r="B80" i="1"/>
  <c r="C92" i="1" s="1"/>
  <c r="B92" i="1"/>
  <c r="I80" i="1"/>
  <c r="D92" i="1" s="1"/>
  <c r="M60" i="4"/>
  <c r="F57" i="1"/>
  <c r="I79" i="4"/>
  <c r="M47" i="4"/>
  <c r="B94" i="3"/>
  <c r="B93" i="4"/>
  <c r="J80" i="4"/>
  <c r="D93" i="4" s="1"/>
  <c r="M73" i="4"/>
  <c r="M56" i="3"/>
  <c r="I79" i="1"/>
  <c r="M48" i="1"/>
  <c r="E80" i="4"/>
  <c r="C95" i="4" s="1"/>
  <c r="L80" i="4"/>
  <c r="D95" i="4" s="1"/>
  <c r="B95" i="4"/>
  <c r="E95" i="4" s="1"/>
  <c r="M58" i="4"/>
  <c r="F49" i="2"/>
  <c r="B94" i="4"/>
  <c r="D80" i="4"/>
  <c r="C94" i="4" s="1"/>
  <c r="B93" i="3"/>
  <c r="D79" i="3"/>
  <c r="D80" i="3" s="1"/>
  <c r="C94" i="3" s="1"/>
  <c r="M76" i="3"/>
  <c r="F48" i="1"/>
  <c r="L80" i="1"/>
  <c r="D95" i="1" s="1"/>
  <c r="B95" i="1"/>
  <c r="E95" i="1" s="1"/>
  <c r="E80" i="1"/>
  <c r="C95" i="1" s="1"/>
  <c r="M57" i="1"/>
  <c r="C79" i="1"/>
  <c r="C80" i="1" s="1"/>
  <c r="C93" i="1" s="1"/>
  <c r="F51" i="1"/>
  <c r="M49" i="2"/>
  <c r="I79" i="2"/>
  <c r="M57" i="4"/>
  <c r="P38" i="3"/>
  <c r="C79" i="3"/>
  <c r="C80" i="3" s="1"/>
  <c r="C93" i="3" s="1"/>
  <c r="F71" i="4"/>
  <c r="K79" i="3"/>
  <c r="K80" i="3" s="1"/>
  <c r="D94" i="3" s="1"/>
  <c r="F76" i="3"/>
  <c r="F50" i="4"/>
  <c r="C79" i="4"/>
  <c r="C80" i="4" s="1"/>
  <c r="C93" i="4" s="1"/>
  <c r="F56" i="3"/>
  <c r="M77" i="2"/>
  <c r="B80" i="2"/>
  <c r="C92" i="2" s="1"/>
  <c r="B92" i="2"/>
  <c r="I80" i="2"/>
  <c r="D92" i="2" s="1"/>
  <c r="M80" i="2"/>
  <c r="D96" i="2" s="1"/>
  <c r="B92" i="3"/>
  <c r="M51" i="1"/>
  <c r="J79" i="1"/>
  <c r="J80" i="1" s="1"/>
  <c r="D93" i="1" s="1"/>
  <c r="E93" i="1" s="1"/>
  <c r="M77" i="1"/>
  <c r="L79" i="4"/>
  <c r="M48" i="3"/>
  <c r="M79" i="3" s="1"/>
  <c r="I79" i="3"/>
  <c r="I80" i="3" s="1"/>
  <c r="D92" i="3" s="1"/>
  <c r="K79" i="4"/>
  <c r="K80" i="4" s="1"/>
  <c r="D94" i="4" s="1"/>
  <c r="E79" i="3"/>
  <c r="M67" i="1"/>
  <c r="M79" i="2"/>
  <c r="F57" i="4"/>
  <c r="F48" i="3"/>
  <c r="B79" i="3"/>
  <c r="B80" i="3" s="1"/>
  <c r="C92" i="3" s="1"/>
  <c r="D79" i="4"/>
  <c r="F56" i="2"/>
  <c r="J79" i="3"/>
  <c r="J80" i="3" s="1"/>
  <c r="D93" i="3" s="1"/>
  <c r="P38" i="4"/>
  <c r="M64" i="3"/>
  <c r="M79" i="1"/>
  <c r="M50" i="4"/>
  <c r="M66" i="4"/>
  <c r="F67" i="1"/>
  <c r="F79" i="1" s="1"/>
  <c r="M78" i="1"/>
  <c r="F58" i="4"/>
  <c r="M56" i="2"/>
  <c r="J80" i="2"/>
  <c r="D93" i="2" s="1"/>
  <c r="B93" i="2"/>
  <c r="E93" i="2" s="1"/>
  <c r="C80" i="2"/>
  <c r="C93" i="2" s="1"/>
  <c r="D79" i="1"/>
  <c r="D80" i="1" s="1"/>
  <c r="C94" i="1" s="1"/>
  <c r="B92" i="4"/>
  <c r="I80" i="4"/>
  <c r="D92" i="4" s="1"/>
  <c r="B80" i="4"/>
  <c r="C92" i="4" s="1"/>
  <c r="K79" i="2"/>
  <c r="K80" i="2" s="1"/>
  <c r="D94" i="2" s="1"/>
  <c r="E94" i="2" s="1"/>
  <c r="D79" i="2"/>
  <c r="D80" i="2" s="1"/>
  <c r="C94" i="2" s="1"/>
  <c r="P38" i="1"/>
  <c r="F77" i="2"/>
  <c r="F79" i="2" s="1"/>
  <c r="F80" i="2" s="1"/>
  <c r="C96" i="2" s="1"/>
  <c r="F60" i="4"/>
  <c r="B96" i="4" l="1"/>
  <c r="E92" i="4"/>
  <c r="E92" i="2"/>
  <c r="E96" i="2" s="1"/>
  <c r="B98" i="2" s="1"/>
  <c r="B96" i="2"/>
  <c r="E94" i="4"/>
  <c r="M79" i="4"/>
  <c r="M80" i="4" s="1"/>
  <c r="D96" i="4" s="1"/>
  <c r="E92" i="1"/>
  <c r="B96" i="1"/>
  <c r="F79" i="4"/>
  <c r="F80" i="4" s="1"/>
  <c r="C96" i="4" s="1"/>
  <c r="B96" i="3"/>
  <c r="E92" i="3"/>
  <c r="E96" i="3" s="1"/>
  <c r="B98" i="3" s="1"/>
  <c r="E93" i="3"/>
  <c r="E93" i="4"/>
  <c r="F80" i="1"/>
  <c r="C96" i="1" s="1"/>
  <c r="M80" i="1"/>
  <c r="D96" i="1" s="1"/>
  <c r="F79" i="3"/>
  <c r="F80" i="3" s="1"/>
  <c r="C96" i="3" s="1"/>
  <c r="M80" i="3"/>
  <c r="D96" i="3" s="1"/>
  <c r="E94" i="3"/>
  <c r="E94" i="1"/>
  <c r="E96" i="4" l="1"/>
  <c r="B98" i="4" s="1"/>
  <c r="E96" i="1"/>
  <c r="B98" i="1" s="1"/>
</calcChain>
</file>

<file path=xl/sharedStrings.xml><?xml version="1.0" encoding="utf-8"?>
<sst xmlns="http://schemas.openxmlformats.org/spreadsheetml/2006/main" count="161" uniqueCount="25">
  <si>
    <t>PRIMER TRIMESTRE</t>
  </si>
  <si>
    <t>DISTRIBUCION TALLAS</t>
  </si>
  <si>
    <t>CAPTURA</t>
  </si>
  <si>
    <t>TALLA</t>
  </si>
  <si>
    <t>CLAVE TALLA- EDAD (Nº)</t>
  </si>
  <si>
    <t>CAPTURAS POR TALLA Y EDAD</t>
  </si>
  <si>
    <t>(cm)</t>
  </si>
  <si>
    <t>TOTAL</t>
  </si>
  <si>
    <t>Nº</t>
  </si>
  <si>
    <t>CALCULO DE LAS TALLAS MEDIAS</t>
  </si>
  <si>
    <t>CALCULO DE LOS PESOS MEDIOS</t>
  </si>
  <si>
    <t>a=</t>
  </si>
  <si>
    <t>b=</t>
  </si>
  <si>
    <t>MEDIA</t>
  </si>
  <si>
    <t xml:space="preserve"> CAPTURAS POR EDAD</t>
  </si>
  <si>
    <t>EDAD</t>
  </si>
  <si>
    <r>
      <t>C (N) x10</t>
    </r>
    <r>
      <rPr>
        <b/>
        <vertAlign val="superscript"/>
        <sz val="11"/>
        <rFont val="MS Sans"/>
        <family val="2"/>
      </rPr>
      <t>3</t>
    </r>
  </si>
  <si>
    <t>L (cm)</t>
  </si>
  <si>
    <t>W (g)</t>
  </si>
  <si>
    <t>SOP</t>
  </si>
  <si>
    <t>FACTOR
SOP</t>
  </si>
  <si>
    <t>SEGUNDO TRIMESTRE</t>
  </si>
  <si>
    <t>TERCER TRIMESTRE</t>
  </si>
  <si>
    <r>
      <t xml:space="preserve">OJO </t>
    </r>
    <r>
      <rPr>
        <b/>
        <sz val="8"/>
        <rFont val="MS Sans"/>
        <family val="2"/>
      </rPr>
      <t>FACTOR SOP</t>
    </r>
    <r>
      <rPr>
        <sz val="8"/>
        <rFont val="MS Sans"/>
        <family val="2"/>
      </rPr>
      <t xml:space="preserve"> TAN DESVIADO PUEDE OBEDECER A LA COBERTURA DE TALLAS DE LA RTP</t>
    </r>
  </si>
  <si>
    <t>CUARTO TRIMESTRE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</si>
</sst>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6" formatCode="0.000"/>
  </numFmts>
  <fonts count="16">
    <font>
      <sz val="10"/>
      <name val="Arial"/>
      <family val="2"/>
    </font>
    <font>
      <b/>
      <sz val="10"/>
      <name val="Arial"/>
      <family val="2"/>
    </font>
    <font>
      <sz val="16"/>
      <name val="MS Sans"/>
      <family val="2"/>
    </font>
    <font>
      <sz val="8"/>
      <name val="Arial"/>
      <family val="2"/>
    </font>
    <font>
      <sz val="8"/>
      <name val="MS Sans"/>
      <family val="2"/>
    </font>
    <font>
      <sz val="10"/>
      <name val="MS Sans"/>
      <family val="2"/>
    </font>
    <font>
      <sz val="10"/>
      <color indexed="10"/>
      <name val="MS Sans"/>
      <family val="2"/>
    </font>
    <font>
      <b/>
      <sz val="12"/>
      <name val="MS Sans"/>
      <family val="2"/>
    </font>
    <font>
      <b/>
      <sz val="8"/>
      <name val="MS Sans"/>
      <family val="2"/>
    </font>
    <font>
      <b/>
      <sz val="8"/>
      <name val="Arial"/>
      <family val="2"/>
    </font>
    <font>
      <b/>
      <vertAlign val="superscript"/>
      <sz val="11"/>
      <name val="MS Sans"/>
      <family val="2"/>
    </font>
    <font>
      <sz val="8"/>
      <color indexed="8"/>
      <name val="Arial"/>
      <family val="2"/>
      <charset val="1"/>
    </font>
    <font>
      <sz val="10"/>
      <name val="Arial"/>
      <family val="2"/>
    </font>
    <font>
      <sz val="10"/>
      <color indexed="10"/>
      <name val="MS Sans"/>
    </font>
    <font>
      <sz val="10"/>
      <color rgb="FFFF0000"/>
      <name val="Arial"/>
      <family val="2"/>
    </font>
    <font>
      <sz val="10"/>
      <color rgb="FFFF0000"/>
      <name val="MS Sans"/>
      <family val="2"/>
    </font>
  </fonts>
  <fills count="3">
    <fill>
      <patternFill patternType="none"/>
    </fill>
    <fill>
      <patternFill patternType="gray125"/>
    </fill>
    <fill>
      <patternFill patternType="solid">
        <fgColor indexed="53"/>
        <bgColor indexed="29"/>
      </patternFill>
    </fill>
  </fills>
  <borders count="9">
    <border>
      <left/>
      <right/>
      <top/>
      <bottom/>
      <diagonal/>
    </border>
    <border>
      <left style="thin">
        <color indexed="58"/>
      </left>
      <right/>
      <top style="thin">
        <color indexed="58"/>
      </top>
      <bottom style="thin">
        <color indexed="58"/>
      </bottom>
      <diagonal/>
    </border>
    <border>
      <left/>
      <right/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/>
      <diagonal/>
    </border>
    <border>
      <left style="thin">
        <color indexed="58"/>
      </left>
      <right style="thin">
        <color indexed="58"/>
      </right>
      <top/>
      <bottom/>
      <diagonal/>
    </border>
    <border>
      <left/>
      <right style="thin">
        <color indexed="58"/>
      </right>
      <top/>
      <bottom/>
      <diagonal/>
    </border>
    <border>
      <left style="thin">
        <color indexed="58"/>
      </left>
      <right/>
      <top/>
      <bottom/>
      <diagonal/>
    </border>
    <border>
      <left/>
      <right style="thin">
        <color indexed="58"/>
      </right>
      <top style="thin">
        <color indexed="58"/>
      </top>
      <bottom style="thin">
        <color indexed="58"/>
      </bottom>
      <diagonal/>
    </border>
  </borders>
  <cellStyleXfs count="13">
    <xf numFmtId="0" fontId="0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Protection="0">
      <alignment horizontal="left"/>
    </xf>
    <xf numFmtId="0" fontId="12" fillId="0" borderId="0" applyNumberFormat="0" applyFill="0" applyBorder="0" applyProtection="0">
      <alignment horizontal="left"/>
    </xf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Protection="0">
      <alignment horizontal="left"/>
    </xf>
    <xf numFmtId="0" fontId="1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Protection="0">
      <alignment horizontal="left"/>
    </xf>
    <xf numFmtId="0" fontId="12" fillId="0" borderId="0" applyNumberFormat="0" applyFill="0" applyBorder="0" applyAlignment="0" applyProtection="0"/>
  </cellStyleXfs>
  <cellXfs count="50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" fontId="3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right"/>
    </xf>
    <xf numFmtId="0" fontId="6" fillId="0" borderId="0" xfId="0" applyFont="1" applyAlignment="1">
      <alignment horizontal="right"/>
    </xf>
    <xf numFmtId="1" fontId="3" fillId="0" borderId="6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0" fontId="11" fillId="0" borderId="0" xfId="9" applyNumberFormat="1" applyFont="1" applyFill="1" applyBorder="1" applyAlignment="1" applyProtection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right"/>
    </xf>
    <xf numFmtId="1" fontId="6" fillId="0" borderId="0" xfId="0" applyNumberFormat="1" applyFont="1" applyAlignment="1">
      <alignment horizontal="right"/>
    </xf>
    <xf numFmtId="1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" fontId="0" fillId="0" borderId="0" xfId="0" applyNumberFormat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15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</cellXfs>
  <cellStyles count="13">
    <cellStyle name="Campo de la tabla dinámica" xfId="1" xr:uid="{00000000-0005-0000-0000-000000000000}"/>
    <cellStyle name="Categoría de la tabla dinámica" xfId="2" xr:uid="{00000000-0005-0000-0000-000001000000}"/>
    <cellStyle name="Categoría del Piloto de Datos" xfId="3" xr:uid="{00000000-0005-0000-0000-000002000000}"/>
    <cellStyle name="Esquina de la tabla dinámica" xfId="4" xr:uid="{00000000-0005-0000-0000-000003000000}"/>
    <cellStyle name="Normal" xfId="0" builtinId="0"/>
    <cellStyle name="Piloto de Datos Ángulo" xfId="5" xr:uid="{00000000-0005-0000-0000-000005000000}"/>
    <cellStyle name="Piloto de Datos Campo" xfId="6" xr:uid="{00000000-0005-0000-0000-000006000000}"/>
    <cellStyle name="Piloto de Datos Resultado" xfId="7" xr:uid="{00000000-0005-0000-0000-000007000000}"/>
    <cellStyle name="Piloto de Datos Título" xfId="8" xr:uid="{00000000-0005-0000-0000-000008000000}"/>
    <cellStyle name="Piloto de Datos Valor" xfId="9" xr:uid="{00000000-0005-0000-0000-000009000000}"/>
    <cellStyle name="Resultado de la tabla dinámica" xfId="10" xr:uid="{00000000-0005-0000-0000-00000A000000}"/>
    <cellStyle name="Título de la tabla dinámica" xfId="11" xr:uid="{00000000-0005-0000-0000-00000B000000}"/>
    <cellStyle name="Valor de la tabla dinámica" xfId="12" xr:uid="{00000000-0005-0000-0000-00000C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33"/>
      <rgbColor rgb="00666699"/>
      <rgbColor rgb="00969696"/>
      <rgbColor rgb="00003366"/>
      <rgbColor rgb="00339966"/>
      <rgbColor rgb="00141312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8"/>
  <sheetViews>
    <sheetView topLeftCell="A20" zoomScale="80" zoomScaleNormal="80" workbookViewId="0">
      <selection activeCell="B80" sqref="B80"/>
    </sheetView>
  </sheetViews>
  <sheetFormatPr baseColWidth="10" defaultColWidth="11.5" defaultRowHeight="13"/>
  <cols>
    <col min="1" max="1" width="9" customWidth="1"/>
    <col min="2" max="2" width="12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0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1">
      <c r="A1" s="43" t="s">
        <v>0</v>
      </c>
      <c r="B1" s="43"/>
      <c r="C1" s="43"/>
      <c r="D1" s="43"/>
      <c r="E1" s="43"/>
      <c r="F1" s="43"/>
      <c r="G1" s="1"/>
      <c r="H1" s="44" t="s">
        <v>1</v>
      </c>
      <c r="I1" s="44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 s="38">
        <v>1381668.88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2" t="s">
        <v>3</v>
      </c>
      <c r="B4" s="45" t="s">
        <v>4</v>
      </c>
      <c r="C4" s="45"/>
      <c r="D4" s="45"/>
      <c r="E4" s="45"/>
      <c r="F4" s="45"/>
      <c r="G4" s="1"/>
      <c r="H4" s="2" t="s">
        <v>3</v>
      </c>
      <c r="J4" s="1"/>
      <c r="K4" s="2" t="s">
        <v>3</v>
      </c>
      <c r="L4" s="44" t="s">
        <v>5</v>
      </c>
      <c r="M4" s="44"/>
      <c r="N4" s="44"/>
      <c r="O4" s="44"/>
      <c r="P4" s="44"/>
      <c r="Q4" s="3"/>
      <c r="R4" s="3"/>
    </row>
    <row r="5" spans="1:18">
      <c r="A5" s="2" t="s">
        <v>6</v>
      </c>
      <c r="B5" s="5">
        <v>0</v>
      </c>
      <c r="C5" s="6">
        <v>1</v>
      </c>
      <c r="D5" s="6">
        <v>2</v>
      </c>
      <c r="E5" s="6">
        <v>3</v>
      </c>
      <c r="F5" s="7" t="s">
        <v>7</v>
      </c>
      <c r="G5" s="1"/>
      <c r="H5" s="2" t="s">
        <v>6</v>
      </c>
      <c r="I5" s="10" t="s">
        <v>8</v>
      </c>
      <c r="J5" s="1"/>
      <c r="K5" s="2" t="s">
        <v>6</v>
      </c>
      <c r="L5" s="5">
        <v>0</v>
      </c>
      <c r="M5" s="6">
        <v>1</v>
      </c>
      <c r="N5" s="6">
        <v>2</v>
      </c>
      <c r="O5" s="6">
        <v>3</v>
      </c>
      <c r="P5" s="8" t="s">
        <v>7</v>
      </c>
      <c r="Q5" s="3"/>
      <c r="R5" s="3"/>
    </row>
    <row r="6" spans="1:18">
      <c r="A6" s="9">
        <v>3.75</v>
      </c>
      <c r="B6" s="10"/>
      <c r="C6" s="10"/>
      <c r="D6" s="10"/>
      <c r="E6" s="10"/>
      <c r="F6" s="11">
        <f t="shared" ref="F6:F37" si="0">SUM(B6:E6)</f>
        <v>0</v>
      </c>
      <c r="G6" s="1"/>
      <c r="H6" s="9">
        <v>3.75</v>
      </c>
      <c r="I6">
        <v>0</v>
      </c>
      <c r="J6" s="1"/>
      <c r="K6" s="9">
        <v>3.75</v>
      </c>
      <c r="L6" s="1">
        <f t="shared" ref="L6:L37" si="1">IF($F6&gt;0,($I6/1000)*(B6/$F6),0)</f>
        <v>0</v>
      </c>
      <c r="M6" s="1">
        <f t="shared" ref="M6:M37" si="2">IF($F6&gt;0,($I6/1000)*(C6/$F6),0)</f>
        <v>0</v>
      </c>
      <c r="N6" s="1">
        <f t="shared" ref="N6:N37" si="3">IF($F6&gt;0,($I6/1000)*(D6/$F6),0)</f>
        <v>0</v>
      </c>
      <c r="O6" s="1">
        <f t="shared" ref="O6:O37" si="4">IF($F6&gt;0,($I6/1000)*(E6/$F6),0)</f>
        <v>0</v>
      </c>
      <c r="P6" s="12">
        <f t="shared" ref="P6:P37" si="5">SUM(L6:O6)</f>
        <v>0</v>
      </c>
      <c r="Q6" s="3"/>
      <c r="R6" s="3"/>
    </row>
    <row r="7" spans="1:18">
      <c r="A7" s="9">
        <v>4.25</v>
      </c>
      <c r="B7" s="10"/>
      <c r="C7" s="13"/>
      <c r="D7" s="10"/>
      <c r="E7" s="10"/>
      <c r="F7" s="11">
        <f t="shared" si="0"/>
        <v>0</v>
      </c>
      <c r="G7" s="1"/>
      <c r="H7" s="9">
        <v>4.25</v>
      </c>
      <c r="I7">
        <v>0</v>
      </c>
      <c r="J7" s="1"/>
      <c r="K7" s="9">
        <v>4.25</v>
      </c>
      <c r="L7" s="1">
        <f t="shared" si="1"/>
        <v>0</v>
      </c>
      <c r="M7" s="1">
        <f t="shared" si="2"/>
        <v>0</v>
      </c>
      <c r="N7" s="1">
        <f t="shared" si="3"/>
        <v>0</v>
      </c>
      <c r="O7" s="1">
        <f t="shared" si="4"/>
        <v>0</v>
      </c>
      <c r="P7" s="12">
        <f t="shared" si="5"/>
        <v>0</v>
      </c>
      <c r="Q7" s="3"/>
      <c r="R7" s="3"/>
    </row>
    <row r="8" spans="1:18">
      <c r="A8" s="9">
        <v>4.75</v>
      </c>
      <c r="B8" s="10"/>
      <c r="C8" s="13"/>
      <c r="D8" s="10"/>
      <c r="E8" s="10"/>
      <c r="F8" s="11">
        <f t="shared" si="0"/>
        <v>0</v>
      </c>
      <c r="G8" s="1"/>
      <c r="H8" s="9">
        <v>4.75</v>
      </c>
      <c r="I8">
        <v>0</v>
      </c>
      <c r="J8" s="1"/>
      <c r="K8" s="9">
        <v>4.75</v>
      </c>
      <c r="L8" s="1">
        <f t="shared" si="1"/>
        <v>0</v>
      </c>
      <c r="M8" s="1">
        <f t="shared" si="2"/>
        <v>0</v>
      </c>
      <c r="N8" s="1">
        <f t="shared" si="3"/>
        <v>0</v>
      </c>
      <c r="O8" s="1">
        <f t="shared" si="4"/>
        <v>0</v>
      </c>
      <c r="P8" s="12">
        <f t="shared" si="5"/>
        <v>0</v>
      </c>
      <c r="Q8" s="3"/>
      <c r="R8" s="3"/>
    </row>
    <row r="9" spans="1:18">
      <c r="A9" s="9">
        <v>5.25</v>
      </c>
      <c r="B9" s="10"/>
      <c r="C9" s="14"/>
      <c r="D9" s="10"/>
      <c r="E9" s="10"/>
      <c r="F9" s="11">
        <f t="shared" si="0"/>
        <v>0</v>
      </c>
      <c r="G9" s="1"/>
      <c r="H9" s="9">
        <v>5.25</v>
      </c>
      <c r="I9">
        <v>0</v>
      </c>
      <c r="J9" s="1"/>
      <c r="K9" s="9">
        <v>5.25</v>
      </c>
      <c r="L9" s="1">
        <f t="shared" si="1"/>
        <v>0</v>
      </c>
      <c r="M9" s="1">
        <f t="shared" si="2"/>
        <v>0</v>
      </c>
      <c r="N9" s="1">
        <f t="shared" si="3"/>
        <v>0</v>
      </c>
      <c r="O9" s="1">
        <f t="shared" si="4"/>
        <v>0</v>
      </c>
      <c r="P9" s="12">
        <f t="shared" si="5"/>
        <v>0</v>
      </c>
      <c r="Q9" s="3"/>
      <c r="R9" s="3"/>
    </row>
    <row r="10" spans="1:18">
      <c r="A10" s="9">
        <v>5.75</v>
      </c>
      <c r="B10" s="10"/>
      <c r="C10">
        <v>2</v>
      </c>
      <c r="D10" s="10"/>
      <c r="E10" s="10"/>
      <c r="F10" s="11">
        <f t="shared" si="0"/>
        <v>2</v>
      </c>
      <c r="G10" s="1"/>
      <c r="H10" s="9">
        <v>5.75</v>
      </c>
      <c r="I10">
        <v>0</v>
      </c>
      <c r="J10" s="1"/>
      <c r="K10" s="9">
        <v>5.75</v>
      </c>
      <c r="L10" s="1">
        <f t="shared" si="1"/>
        <v>0</v>
      </c>
      <c r="M10" s="1">
        <f t="shared" si="2"/>
        <v>0</v>
      </c>
      <c r="N10" s="1">
        <f t="shared" si="3"/>
        <v>0</v>
      </c>
      <c r="O10" s="1">
        <f t="shared" si="4"/>
        <v>0</v>
      </c>
      <c r="P10" s="12">
        <f t="shared" si="5"/>
        <v>0</v>
      </c>
      <c r="Q10" s="3"/>
      <c r="R10" s="3"/>
    </row>
    <row r="11" spans="1:18">
      <c r="A11" s="9">
        <v>6.25</v>
      </c>
      <c r="B11" s="10"/>
      <c r="C11">
        <v>5</v>
      </c>
      <c r="D11" s="10"/>
      <c r="E11" s="10"/>
      <c r="F11" s="11">
        <f t="shared" si="0"/>
        <v>5</v>
      </c>
      <c r="G11" s="1"/>
      <c r="H11" s="9">
        <v>6.25</v>
      </c>
      <c r="I11">
        <v>0</v>
      </c>
      <c r="J11" s="1"/>
      <c r="K11" s="9">
        <v>6.25</v>
      </c>
      <c r="L11" s="1">
        <f t="shared" si="1"/>
        <v>0</v>
      </c>
      <c r="M11" s="1">
        <f t="shared" si="2"/>
        <v>0</v>
      </c>
      <c r="N11" s="1">
        <f t="shared" si="3"/>
        <v>0</v>
      </c>
      <c r="O11" s="1">
        <f t="shared" si="4"/>
        <v>0</v>
      </c>
      <c r="P11" s="12">
        <f t="shared" si="5"/>
        <v>0</v>
      </c>
      <c r="Q11" s="3"/>
      <c r="R11" s="3"/>
    </row>
    <row r="12" spans="1:18">
      <c r="A12" s="9">
        <v>6.75</v>
      </c>
      <c r="B12" s="13"/>
      <c r="C12">
        <v>6</v>
      </c>
      <c r="D12" s="10"/>
      <c r="E12" s="10"/>
      <c r="F12" s="11">
        <f t="shared" si="0"/>
        <v>6</v>
      </c>
      <c r="G12" s="1"/>
      <c r="H12" s="9">
        <v>6.75</v>
      </c>
      <c r="I12">
        <v>0</v>
      </c>
      <c r="J12" s="1"/>
      <c r="K12" s="9">
        <v>6.75</v>
      </c>
      <c r="L12" s="1">
        <f t="shared" si="1"/>
        <v>0</v>
      </c>
      <c r="M12" s="1">
        <f t="shared" si="2"/>
        <v>0</v>
      </c>
      <c r="N12" s="1">
        <f t="shared" si="3"/>
        <v>0</v>
      </c>
      <c r="O12" s="1">
        <f t="shared" si="4"/>
        <v>0</v>
      </c>
      <c r="P12" s="12">
        <f t="shared" si="5"/>
        <v>0</v>
      </c>
      <c r="Q12" s="3"/>
      <c r="R12" s="3"/>
    </row>
    <row r="13" spans="1:18">
      <c r="A13" s="9">
        <v>7.25</v>
      </c>
      <c r="C13">
        <v>6</v>
      </c>
      <c r="E13" s="10"/>
      <c r="F13" s="11">
        <f t="shared" si="0"/>
        <v>6</v>
      </c>
      <c r="G13" s="1"/>
      <c r="H13" s="9">
        <v>7.25</v>
      </c>
      <c r="I13">
        <v>0</v>
      </c>
      <c r="J13" s="1"/>
      <c r="K13" s="9">
        <v>7.25</v>
      </c>
      <c r="L13" s="1">
        <f t="shared" si="1"/>
        <v>0</v>
      </c>
      <c r="M13" s="1">
        <f t="shared" si="2"/>
        <v>0</v>
      </c>
      <c r="N13" s="1">
        <f t="shared" si="3"/>
        <v>0</v>
      </c>
      <c r="O13" s="1">
        <f t="shared" si="4"/>
        <v>0</v>
      </c>
      <c r="P13" s="12">
        <f t="shared" si="5"/>
        <v>0</v>
      </c>
      <c r="Q13" s="3"/>
      <c r="R13" s="3"/>
    </row>
    <row r="14" spans="1:18">
      <c r="A14" s="9">
        <v>7.75</v>
      </c>
      <c r="C14">
        <v>6</v>
      </c>
      <c r="E14" s="10"/>
      <c r="F14" s="11">
        <f t="shared" si="0"/>
        <v>6</v>
      </c>
      <c r="G14" s="1"/>
      <c r="H14" s="9">
        <v>7.75</v>
      </c>
      <c r="I14">
        <v>1930</v>
      </c>
      <c r="J14" s="4"/>
      <c r="K14" s="9">
        <v>7.75</v>
      </c>
      <c r="L14" s="1">
        <f t="shared" si="1"/>
        <v>0</v>
      </c>
      <c r="M14" s="1">
        <f t="shared" si="2"/>
        <v>1.93</v>
      </c>
      <c r="N14" s="1">
        <f t="shared" si="3"/>
        <v>0</v>
      </c>
      <c r="O14" s="1">
        <f t="shared" si="4"/>
        <v>0</v>
      </c>
      <c r="P14" s="12">
        <f t="shared" si="5"/>
        <v>1.93</v>
      </c>
      <c r="Q14" s="3"/>
      <c r="R14" s="3"/>
    </row>
    <row r="15" spans="1:18">
      <c r="A15" s="9">
        <v>8.25</v>
      </c>
      <c r="C15">
        <v>11</v>
      </c>
      <c r="E15" s="10"/>
      <c r="F15" s="11">
        <f t="shared" si="0"/>
        <v>11</v>
      </c>
      <c r="G15" s="1"/>
      <c r="H15" s="9">
        <v>8.25</v>
      </c>
      <c r="I15">
        <v>568971</v>
      </c>
      <c r="J15" s="4"/>
      <c r="K15" s="9">
        <v>8.25</v>
      </c>
      <c r="L15" s="1">
        <f t="shared" si="1"/>
        <v>0</v>
      </c>
      <c r="M15" s="1">
        <f t="shared" si="2"/>
        <v>568.971</v>
      </c>
      <c r="N15" s="1">
        <f t="shared" si="3"/>
        <v>0</v>
      </c>
      <c r="O15" s="1">
        <f t="shared" si="4"/>
        <v>0</v>
      </c>
      <c r="P15" s="12">
        <f t="shared" si="5"/>
        <v>568.971</v>
      </c>
      <c r="Q15" s="3"/>
      <c r="R15" s="3"/>
    </row>
    <row r="16" spans="1:18">
      <c r="A16" s="9">
        <v>8.75</v>
      </c>
      <c r="C16">
        <v>11</v>
      </c>
      <c r="E16" s="10"/>
      <c r="F16" s="11">
        <f t="shared" si="0"/>
        <v>11</v>
      </c>
      <c r="G16" s="1"/>
      <c r="H16" s="9">
        <v>8.75</v>
      </c>
      <c r="I16">
        <v>1310835</v>
      </c>
      <c r="J16" s="4"/>
      <c r="K16" s="9">
        <v>8.75</v>
      </c>
      <c r="L16" s="1">
        <f t="shared" si="1"/>
        <v>0</v>
      </c>
      <c r="M16" s="1">
        <f t="shared" si="2"/>
        <v>1310.835</v>
      </c>
      <c r="N16" s="1">
        <f t="shared" si="3"/>
        <v>0</v>
      </c>
      <c r="O16" s="1">
        <f t="shared" si="4"/>
        <v>0</v>
      </c>
      <c r="P16" s="12">
        <f t="shared" si="5"/>
        <v>1310.835</v>
      </c>
      <c r="Q16" s="3"/>
      <c r="R16" s="3"/>
    </row>
    <row r="17" spans="1:18">
      <c r="A17" s="9">
        <v>9.25</v>
      </c>
      <c r="C17">
        <v>11</v>
      </c>
      <c r="E17" s="10"/>
      <c r="F17" s="11">
        <f t="shared" si="0"/>
        <v>11</v>
      </c>
      <c r="G17" s="1"/>
      <c r="H17" s="9">
        <v>9.25</v>
      </c>
      <c r="I17">
        <v>6323263</v>
      </c>
      <c r="J17" s="4"/>
      <c r="K17" s="9">
        <v>9.25</v>
      </c>
      <c r="L17" s="1">
        <f t="shared" si="1"/>
        <v>0</v>
      </c>
      <c r="M17" s="1">
        <f t="shared" si="2"/>
        <v>6323.2629999999999</v>
      </c>
      <c r="N17" s="1">
        <f t="shared" si="3"/>
        <v>0</v>
      </c>
      <c r="O17" s="1">
        <f t="shared" si="4"/>
        <v>0</v>
      </c>
      <c r="P17" s="12">
        <f t="shared" si="5"/>
        <v>6323.2629999999999</v>
      </c>
      <c r="Q17" s="3"/>
      <c r="R17" s="3"/>
    </row>
    <row r="18" spans="1:18">
      <c r="A18" s="9">
        <v>9.75</v>
      </c>
      <c r="C18">
        <v>17</v>
      </c>
      <c r="E18" s="10"/>
      <c r="F18" s="11">
        <f t="shared" si="0"/>
        <v>17</v>
      </c>
      <c r="G18" s="1"/>
      <c r="H18" s="9">
        <v>9.75</v>
      </c>
      <c r="I18">
        <v>11750805</v>
      </c>
      <c r="J18" s="4"/>
      <c r="K18" s="9">
        <v>9.75</v>
      </c>
      <c r="L18" s="1">
        <f t="shared" si="1"/>
        <v>0</v>
      </c>
      <c r="M18" s="1">
        <f t="shared" si="2"/>
        <v>11750.805</v>
      </c>
      <c r="N18" s="1">
        <f t="shared" si="3"/>
        <v>0</v>
      </c>
      <c r="O18" s="1">
        <f t="shared" si="4"/>
        <v>0</v>
      </c>
      <c r="P18" s="12">
        <f t="shared" si="5"/>
        <v>11750.805</v>
      </c>
      <c r="Q18" s="3"/>
      <c r="R18" s="3"/>
    </row>
    <row r="19" spans="1:18">
      <c r="A19" s="9">
        <v>10.25</v>
      </c>
      <c r="C19">
        <v>16</v>
      </c>
      <c r="E19" s="10"/>
      <c r="F19" s="11">
        <f t="shared" si="0"/>
        <v>16</v>
      </c>
      <c r="G19" s="1"/>
      <c r="H19" s="9">
        <v>10.25</v>
      </c>
      <c r="I19">
        <v>23496897</v>
      </c>
      <c r="J19" s="4"/>
      <c r="K19" s="9">
        <v>10.25</v>
      </c>
      <c r="L19" s="1">
        <f t="shared" si="1"/>
        <v>0</v>
      </c>
      <c r="M19" s="1">
        <f t="shared" si="2"/>
        <v>23496.897000000001</v>
      </c>
      <c r="N19" s="1">
        <f t="shared" si="3"/>
        <v>0</v>
      </c>
      <c r="O19" s="1">
        <f t="shared" si="4"/>
        <v>0</v>
      </c>
      <c r="P19" s="12">
        <f t="shared" si="5"/>
        <v>23496.897000000001</v>
      </c>
      <c r="Q19" s="3"/>
      <c r="R19" s="3"/>
    </row>
    <row r="20" spans="1:18">
      <c r="A20" s="9">
        <v>10.75</v>
      </c>
      <c r="C20">
        <v>16</v>
      </c>
      <c r="E20" s="10"/>
      <c r="F20" s="11">
        <f t="shared" si="0"/>
        <v>16</v>
      </c>
      <c r="G20" s="1"/>
      <c r="H20" s="9">
        <v>10.75</v>
      </c>
      <c r="I20">
        <v>28091017</v>
      </c>
      <c r="J20" s="4"/>
      <c r="K20" s="9">
        <v>10.75</v>
      </c>
      <c r="L20" s="1">
        <f t="shared" si="1"/>
        <v>0</v>
      </c>
      <c r="M20" s="1">
        <f t="shared" si="2"/>
        <v>28091.017</v>
      </c>
      <c r="N20" s="1">
        <f t="shared" si="3"/>
        <v>0</v>
      </c>
      <c r="O20" s="1">
        <f t="shared" si="4"/>
        <v>0</v>
      </c>
      <c r="P20" s="12">
        <f t="shared" si="5"/>
        <v>28091.017</v>
      </c>
      <c r="Q20" s="3"/>
      <c r="R20" s="3"/>
    </row>
    <row r="21" spans="1:18">
      <c r="A21" s="9">
        <v>11.25</v>
      </c>
      <c r="C21">
        <v>15</v>
      </c>
      <c r="E21" s="10"/>
      <c r="F21" s="11">
        <f t="shared" si="0"/>
        <v>15</v>
      </c>
      <c r="G21" s="1"/>
      <c r="H21" s="9">
        <v>11.25</v>
      </c>
      <c r="I21">
        <v>31538168</v>
      </c>
      <c r="J21" s="4"/>
      <c r="K21" s="9">
        <v>11.25</v>
      </c>
      <c r="L21" s="1">
        <f t="shared" si="1"/>
        <v>0</v>
      </c>
      <c r="M21" s="1">
        <f t="shared" si="2"/>
        <v>31538.168000000001</v>
      </c>
      <c r="N21" s="1">
        <f t="shared" si="3"/>
        <v>0</v>
      </c>
      <c r="O21" s="1">
        <f t="shared" si="4"/>
        <v>0</v>
      </c>
      <c r="P21" s="12">
        <f t="shared" si="5"/>
        <v>31538.168000000001</v>
      </c>
      <c r="Q21" s="3"/>
      <c r="R21" s="3"/>
    </row>
    <row r="22" spans="1:18">
      <c r="A22" s="9">
        <v>11.75</v>
      </c>
      <c r="C22">
        <v>15</v>
      </c>
      <c r="E22" s="10"/>
      <c r="F22" s="11">
        <f t="shared" si="0"/>
        <v>15</v>
      </c>
      <c r="G22" s="4"/>
      <c r="H22" s="9">
        <v>11.75</v>
      </c>
      <c r="I22">
        <v>21372542</v>
      </c>
      <c r="J22" s="4"/>
      <c r="K22" s="9">
        <v>11.75</v>
      </c>
      <c r="L22" s="1">
        <f t="shared" si="1"/>
        <v>0</v>
      </c>
      <c r="M22" s="1">
        <f t="shared" si="2"/>
        <v>21372.542000000001</v>
      </c>
      <c r="N22" s="1">
        <f t="shared" si="3"/>
        <v>0</v>
      </c>
      <c r="O22" s="1">
        <f t="shared" si="4"/>
        <v>0</v>
      </c>
      <c r="P22" s="12">
        <f t="shared" si="5"/>
        <v>21372.542000000001</v>
      </c>
      <c r="Q22" s="3"/>
      <c r="R22" s="3"/>
    </row>
    <row r="23" spans="1:18">
      <c r="A23" s="9">
        <v>12.25</v>
      </c>
      <c r="C23">
        <v>15</v>
      </c>
      <c r="E23" s="10"/>
      <c r="F23" s="11">
        <f t="shared" si="0"/>
        <v>15</v>
      </c>
      <c r="G23" s="4"/>
      <c r="H23" s="9">
        <v>12.25</v>
      </c>
      <c r="I23">
        <v>17870681</v>
      </c>
      <c r="J23" s="4"/>
      <c r="K23" s="9">
        <v>12.25</v>
      </c>
      <c r="L23" s="1">
        <f t="shared" si="1"/>
        <v>0</v>
      </c>
      <c r="M23" s="1">
        <f t="shared" si="2"/>
        <v>17870.681</v>
      </c>
      <c r="N23" s="1">
        <f t="shared" si="3"/>
        <v>0</v>
      </c>
      <c r="O23" s="1">
        <f t="shared" si="4"/>
        <v>0</v>
      </c>
      <c r="P23" s="12">
        <f t="shared" si="5"/>
        <v>17870.681</v>
      </c>
      <c r="Q23" s="3"/>
      <c r="R23" s="3"/>
    </row>
    <row r="24" spans="1:18">
      <c r="A24" s="9">
        <v>12.75</v>
      </c>
      <c r="C24">
        <v>17</v>
      </c>
      <c r="E24" s="10"/>
      <c r="F24" s="11">
        <f t="shared" si="0"/>
        <v>17</v>
      </c>
      <c r="G24" s="4"/>
      <c r="H24" s="9">
        <v>12.75</v>
      </c>
      <c r="I24">
        <v>8798284</v>
      </c>
      <c r="J24" s="4"/>
      <c r="K24" s="9">
        <v>12.75</v>
      </c>
      <c r="L24" s="1">
        <f t="shared" si="1"/>
        <v>0</v>
      </c>
      <c r="M24" s="1">
        <f t="shared" si="2"/>
        <v>8798.2839999999997</v>
      </c>
      <c r="N24" s="1">
        <f t="shared" si="3"/>
        <v>0</v>
      </c>
      <c r="O24" s="1">
        <f t="shared" si="4"/>
        <v>0</v>
      </c>
      <c r="P24" s="12">
        <f t="shared" si="5"/>
        <v>8798.2839999999997</v>
      </c>
      <c r="Q24" s="3"/>
      <c r="R24" s="3"/>
    </row>
    <row r="25" spans="1:18">
      <c r="A25" s="9">
        <v>13.25</v>
      </c>
      <c r="C25">
        <v>17</v>
      </c>
      <c r="E25" s="10"/>
      <c r="F25" s="11">
        <f t="shared" si="0"/>
        <v>17</v>
      </c>
      <c r="G25" s="4"/>
      <c r="H25" s="9">
        <v>13.25</v>
      </c>
      <c r="I25">
        <v>3617004</v>
      </c>
      <c r="J25" s="4"/>
      <c r="K25" s="9">
        <v>13.25</v>
      </c>
      <c r="L25" s="1">
        <f t="shared" si="1"/>
        <v>0</v>
      </c>
      <c r="M25" s="1">
        <f t="shared" si="2"/>
        <v>3617.0039999999999</v>
      </c>
      <c r="N25" s="1">
        <f t="shared" si="3"/>
        <v>0</v>
      </c>
      <c r="O25" s="1">
        <f t="shared" si="4"/>
        <v>0</v>
      </c>
      <c r="P25" s="12">
        <f t="shared" si="5"/>
        <v>3617.0039999999999</v>
      </c>
      <c r="Q25" s="3"/>
      <c r="R25" s="3"/>
    </row>
    <row r="26" spans="1:18">
      <c r="A26" s="9">
        <v>13.75</v>
      </c>
      <c r="C26">
        <v>11</v>
      </c>
      <c r="E26" s="10"/>
      <c r="F26" s="11">
        <f t="shared" si="0"/>
        <v>11</v>
      </c>
      <c r="G26" s="4"/>
      <c r="H26" s="9">
        <v>13.75</v>
      </c>
      <c r="I26">
        <v>1168467</v>
      </c>
      <c r="J26" s="4"/>
      <c r="K26" s="9">
        <v>13.75</v>
      </c>
      <c r="L26" s="1">
        <f t="shared" si="1"/>
        <v>0</v>
      </c>
      <c r="M26" s="1">
        <f t="shared" si="2"/>
        <v>1168.4670000000001</v>
      </c>
      <c r="N26" s="1">
        <f t="shared" si="3"/>
        <v>0</v>
      </c>
      <c r="O26" s="1">
        <f t="shared" si="4"/>
        <v>0</v>
      </c>
      <c r="P26" s="12">
        <f t="shared" si="5"/>
        <v>1168.4670000000001</v>
      </c>
      <c r="Q26" s="3"/>
      <c r="R26" s="3"/>
    </row>
    <row r="27" spans="1:18">
      <c r="A27" s="9">
        <v>14.25</v>
      </c>
      <c r="C27">
        <v>11</v>
      </c>
      <c r="E27" s="10"/>
      <c r="F27" s="11">
        <f t="shared" si="0"/>
        <v>11</v>
      </c>
      <c r="G27" s="4"/>
      <c r="H27" s="9">
        <v>14.25</v>
      </c>
      <c r="I27">
        <v>938674</v>
      </c>
      <c r="J27" s="4"/>
      <c r="K27" s="9">
        <v>14.25</v>
      </c>
      <c r="L27" s="1">
        <f t="shared" si="1"/>
        <v>0</v>
      </c>
      <c r="M27" s="1">
        <f t="shared" si="2"/>
        <v>938.67399999999998</v>
      </c>
      <c r="N27" s="1">
        <f t="shared" si="3"/>
        <v>0</v>
      </c>
      <c r="O27" s="1">
        <f t="shared" si="4"/>
        <v>0</v>
      </c>
      <c r="P27" s="12">
        <f t="shared" si="5"/>
        <v>938.67399999999998</v>
      </c>
      <c r="Q27" s="3"/>
      <c r="R27" s="3"/>
    </row>
    <row r="28" spans="1:18">
      <c r="A28" s="9">
        <v>14.75</v>
      </c>
      <c r="C28">
        <v>5</v>
      </c>
      <c r="D28">
        <v>2</v>
      </c>
      <c r="E28" s="10"/>
      <c r="F28" s="11">
        <f t="shared" si="0"/>
        <v>7</v>
      </c>
      <c r="G28" s="1"/>
      <c r="H28" s="9">
        <v>14.75</v>
      </c>
      <c r="I28">
        <v>492806</v>
      </c>
      <c r="J28" s="4"/>
      <c r="K28" s="9">
        <v>14.75</v>
      </c>
      <c r="L28" s="1">
        <f t="shared" si="1"/>
        <v>0</v>
      </c>
      <c r="M28" s="1">
        <f t="shared" si="2"/>
        <v>352.00428571428603</v>
      </c>
      <c r="N28" s="1">
        <f t="shared" si="3"/>
        <v>140.80171428571401</v>
      </c>
      <c r="O28" s="1">
        <f t="shared" si="4"/>
        <v>0</v>
      </c>
      <c r="P28" s="12">
        <f t="shared" si="5"/>
        <v>492.80599999999998</v>
      </c>
      <c r="Q28" s="3"/>
      <c r="R28" s="3"/>
    </row>
    <row r="29" spans="1:18">
      <c r="A29" s="9">
        <v>15.25</v>
      </c>
      <c r="D29">
        <v>1</v>
      </c>
      <c r="E29" s="10"/>
      <c r="F29" s="11">
        <f t="shared" si="0"/>
        <v>1</v>
      </c>
      <c r="G29" s="1"/>
      <c r="H29" s="9">
        <v>15.25</v>
      </c>
      <c r="I29">
        <v>4239</v>
      </c>
      <c r="J29" s="4"/>
      <c r="K29" s="9">
        <v>15.25</v>
      </c>
      <c r="L29" s="1">
        <f t="shared" si="1"/>
        <v>0</v>
      </c>
      <c r="M29" s="1">
        <f t="shared" si="2"/>
        <v>0</v>
      </c>
      <c r="N29" s="1">
        <f t="shared" si="3"/>
        <v>4.2389999999999999</v>
      </c>
      <c r="O29" s="1">
        <f t="shared" si="4"/>
        <v>0</v>
      </c>
      <c r="P29" s="12">
        <f t="shared" si="5"/>
        <v>4.2389999999999999</v>
      </c>
      <c r="Q29" s="3"/>
      <c r="R29" s="3"/>
    </row>
    <row r="30" spans="1:18">
      <c r="A30" s="9">
        <v>15.75</v>
      </c>
      <c r="D30" s="39">
        <v>1</v>
      </c>
      <c r="E30" s="10"/>
      <c r="F30" s="11">
        <f t="shared" si="0"/>
        <v>1</v>
      </c>
      <c r="G30" s="1"/>
      <c r="H30" s="9">
        <v>15.75</v>
      </c>
      <c r="I30">
        <v>0</v>
      </c>
      <c r="J30" s="4"/>
      <c r="K30" s="9">
        <v>15.75</v>
      </c>
      <c r="L30" s="1">
        <f t="shared" si="1"/>
        <v>0</v>
      </c>
      <c r="M30" s="1">
        <f t="shared" si="2"/>
        <v>0</v>
      </c>
      <c r="N30" s="1">
        <f t="shared" si="3"/>
        <v>0</v>
      </c>
      <c r="O30" s="1">
        <f t="shared" si="4"/>
        <v>0</v>
      </c>
      <c r="P30" s="12">
        <f t="shared" si="5"/>
        <v>0</v>
      </c>
      <c r="Q30" s="3"/>
      <c r="R30" s="3"/>
    </row>
    <row r="31" spans="1:18">
      <c r="A31" s="9">
        <v>16.25</v>
      </c>
      <c r="D31" s="39">
        <v>1</v>
      </c>
      <c r="E31" s="10"/>
      <c r="F31" s="11">
        <f t="shared" si="0"/>
        <v>1</v>
      </c>
      <c r="G31" s="1"/>
      <c r="H31" s="9">
        <v>16.25</v>
      </c>
      <c r="I31">
        <v>0</v>
      </c>
      <c r="J31" s="4"/>
      <c r="K31" s="9">
        <v>16.25</v>
      </c>
      <c r="L31" s="1">
        <f t="shared" si="1"/>
        <v>0</v>
      </c>
      <c r="M31" s="1">
        <f t="shared" si="2"/>
        <v>0</v>
      </c>
      <c r="N31" s="1">
        <f t="shared" si="3"/>
        <v>0</v>
      </c>
      <c r="O31" s="1">
        <f t="shared" si="4"/>
        <v>0</v>
      </c>
      <c r="P31" s="12">
        <f t="shared" si="5"/>
        <v>0</v>
      </c>
      <c r="Q31" s="3"/>
      <c r="R31" s="3"/>
    </row>
    <row r="32" spans="1:18">
      <c r="A32" s="9">
        <v>16.75</v>
      </c>
      <c r="D32">
        <v>2</v>
      </c>
      <c r="E32" s="10"/>
      <c r="F32" s="11">
        <f t="shared" si="0"/>
        <v>2</v>
      </c>
      <c r="G32" s="1"/>
      <c r="H32" s="9">
        <v>16.75</v>
      </c>
      <c r="I32">
        <v>243222</v>
      </c>
      <c r="J32" s="15"/>
      <c r="K32" s="9">
        <v>16.75</v>
      </c>
      <c r="L32" s="1">
        <f t="shared" si="1"/>
        <v>0</v>
      </c>
      <c r="M32" s="1">
        <f t="shared" si="2"/>
        <v>0</v>
      </c>
      <c r="N32" s="1">
        <f t="shared" si="3"/>
        <v>243.22200000000001</v>
      </c>
      <c r="O32" s="1">
        <f t="shared" si="4"/>
        <v>0</v>
      </c>
      <c r="P32" s="12">
        <f t="shared" si="5"/>
        <v>243.22200000000001</v>
      </c>
      <c r="Q32" s="3"/>
      <c r="R32" s="3"/>
    </row>
    <row r="33" spans="1:18">
      <c r="A33" s="9">
        <v>17.25</v>
      </c>
      <c r="D33">
        <v>1</v>
      </c>
      <c r="E33" s="10"/>
      <c r="F33" s="11">
        <f t="shared" si="0"/>
        <v>1</v>
      </c>
      <c r="G33" s="1"/>
      <c r="H33" s="9">
        <v>17.25</v>
      </c>
      <c r="I33">
        <v>0</v>
      </c>
      <c r="J33" s="15"/>
      <c r="K33" s="9">
        <v>17.25</v>
      </c>
      <c r="L33" s="1">
        <f t="shared" si="1"/>
        <v>0</v>
      </c>
      <c r="M33" s="1">
        <f t="shared" si="2"/>
        <v>0</v>
      </c>
      <c r="N33" s="1">
        <f t="shared" si="3"/>
        <v>0</v>
      </c>
      <c r="O33" s="1">
        <f t="shared" si="4"/>
        <v>0</v>
      </c>
      <c r="P33" s="12">
        <f t="shared" si="5"/>
        <v>0</v>
      </c>
      <c r="Q33" s="3"/>
      <c r="R33" s="3"/>
    </row>
    <row r="34" spans="1:18">
      <c r="A34" s="9">
        <v>17.75</v>
      </c>
      <c r="E34" s="10"/>
      <c r="F34" s="11">
        <f t="shared" si="0"/>
        <v>0</v>
      </c>
      <c r="G34" s="1"/>
      <c r="H34" s="9">
        <v>17.75</v>
      </c>
      <c r="I34">
        <v>0</v>
      </c>
      <c r="J34" s="15"/>
      <c r="K34" s="9">
        <v>17.75</v>
      </c>
      <c r="L34" s="1">
        <f t="shared" si="1"/>
        <v>0</v>
      </c>
      <c r="M34" s="1">
        <f t="shared" si="2"/>
        <v>0</v>
      </c>
      <c r="N34" s="1">
        <f t="shared" si="3"/>
        <v>0</v>
      </c>
      <c r="O34" s="1">
        <f t="shared" si="4"/>
        <v>0</v>
      </c>
      <c r="P34" s="12">
        <f t="shared" si="5"/>
        <v>0</v>
      </c>
      <c r="Q34" s="3"/>
      <c r="R34" s="3"/>
    </row>
    <row r="35" spans="1:18">
      <c r="A35" s="9">
        <v>18.25</v>
      </c>
      <c r="B35" s="10"/>
      <c r="C35" s="10"/>
      <c r="D35" s="10"/>
      <c r="E35" s="10"/>
      <c r="F35" s="11">
        <f t="shared" si="0"/>
        <v>0</v>
      </c>
      <c r="G35" s="1"/>
      <c r="H35" s="9">
        <v>18.25</v>
      </c>
      <c r="I35">
        <v>0</v>
      </c>
      <c r="J35" s="1"/>
      <c r="K35" s="9">
        <v>18.25</v>
      </c>
      <c r="L35" s="1">
        <f t="shared" si="1"/>
        <v>0</v>
      </c>
      <c r="M35" s="1">
        <f t="shared" si="2"/>
        <v>0</v>
      </c>
      <c r="N35" s="1">
        <f t="shared" si="3"/>
        <v>0</v>
      </c>
      <c r="O35" s="1">
        <f t="shared" si="4"/>
        <v>0</v>
      </c>
      <c r="P35" s="12">
        <f t="shared" si="5"/>
        <v>0</v>
      </c>
      <c r="Q35" s="3"/>
      <c r="R35" s="3"/>
    </row>
    <row r="36" spans="1:18">
      <c r="A36" s="9">
        <v>18.75</v>
      </c>
      <c r="B36" s="10"/>
      <c r="C36" s="10"/>
      <c r="D36" s="10"/>
      <c r="E36" s="10"/>
      <c r="F36" s="11">
        <f t="shared" si="0"/>
        <v>0</v>
      </c>
      <c r="G36" s="1"/>
      <c r="H36" s="9">
        <v>18.75</v>
      </c>
      <c r="I36">
        <v>0</v>
      </c>
      <c r="J36" s="1"/>
      <c r="K36" s="9">
        <v>18.75</v>
      </c>
      <c r="L36" s="1">
        <f t="shared" si="1"/>
        <v>0</v>
      </c>
      <c r="M36" s="1">
        <f t="shared" si="2"/>
        <v>0</v>
      </c>
      <c r="N36" s="1">
        <f t="shared" si="3"/>
        <v>0</v>
      </c>
      <c r="O36" s="1">
        <f t="shared" si="4"/>
        <v>0</v>
      </c>
      <c r="P36" s="12">
        <f t="shared" si="5"/>
        <v>0</v>
      </c>
      <c r="Q36" s="3"/>
      <c r="R36" s="3"/>
    </row>
    <row r="37" spans="1:18">
      <c r="A37" s="9">
        <v>19.25</v>
      </c>
      <c r="B37" s="10"/>
      <c r="C37" s="10"/>
      <c r="D37" s="10"/>
      <c r="E37" s="10"/>
      <c r="F37" s="11">
        <f t="shared" si="0"/>
        <v>0</v>
      </c>
      <c r="G37" s="1"/>
      <c r="H37" s="9">
        <v>19.25</v>
      </c>
      <c r="I37">
        <v>0</v>
      </c>
      <c r="J37" s="1"/>
      <c r="K37" s="9">
        <v>19.25</v>
      </c>
      <c r="L37" s="1">
        <f t="shared" si="1"/>
        <v>0</v>
      </c>
      <c r="M37" s="1">
        <f t="shared" si="2"/>
        <v>0</v>
      </c>
      <c r="N37" s="1">
        <f t="shared" si="3"/>
        <v>0</v>
      </c>
      <c r="O37" s="1">
        <f t="shared" si="4"/>
        <v>0</v>
      </c>
      <c r="P37" s="12">
        <f t="shared" si="5"/>
        <v>0</v>
      </c>
      <c r="Q37" s="3"/>
      <c r="R37" s="3"/>
    </row>
    <row r="38" spans="1:18">
      <c r="A38" s="7" t="s">
        <v>7</v>
      </c>
      <c r="B38" s="16">
        <f>SUM(B6:B37)</f>
        <v>0</v>
      </c>
      <c r="C38" s="16">
        <f>SUM(C6:C37)</f>
        <v>213</v>
      </c>
      <c r="D38" s="16">
        <f>SUM(D6:D37)</f>
        <v>8</v>
      </c>
      <c r="E38" s="16">
        <f>SUM(E6:E37)</f>
        <v>0</v>
      </c>
      <c r="F38" s="17">
        <f>SUM(F6:F37)</f>
        <v>221</v>
      </c>
      <c r="G38" s="18"/>
      <c r="H38" s="7" t="s">
        <v>7</v>
      </c>
      <c r="I38" s="4">
        <f>SUM(I6:I37)</f>
        <v>157587805</v>
      </c>
      <c r="J38" s="1"/>
      <c r="K38" s="7" t="s">
        <v>7</v>
      </c>
      <c r="L38" s="16">
        <f>SUM(L6:L37)</f>
        <v>0</v>
      </c>
      <c r="M38" s="16">
        <f>SUM(M6:M37)</f>
        <v>157199.54228571401</v>
      </c>
      <c r="N38" s="16">
        <f>SUM(N6:N37)</f>
        <v>388.26271428571403</v>
      </c>
      <c r="O38" s="16">
        <f>SUM(O6:O37)</f>
        <v>0</v>
      </c>
      <c r="P38" s="19">
        <f>SUM(P6:P37)</f>
        <v>157587.80499999999</v>
      </c>
      <c r="Q38" s="20"/>
      <c r="R38" s="3"/>
    </row>
    <row r="39" spans="1:1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21"/>
      <c r="B41" s="1"/>
      <c r="C41" s="1"/>
      <c r="D41" s="1"/>
      <c r="E41" s="1"/>
      <c r="F41" s="21"/>
      <c r="G41" s="1"/>
      <c r="H41" s="1"/>
      <c r="I41" s="1"/>
      <c r="J41" s="21"/>
      <c r="K41" s="1"/>
      <c r="L41" s="1"/>
      <c r="M41" s="1"/>
      <c r="N41" s="21"/>
      <c r="O41" s="1"/>
      <c r="P41" s="3"/>
      <c r="Q41" s="3"/>
      <c r="R41" s="3"/>
    </row>
    <row r="42" spans="1:18">
      <c r="A42" s="1"/>
      <c r="B42" s="44" t="s">
        <v>9</v>
      </c>
      <c r="C42" s="44"/>
      <c r="D42" s="44"/>
      <c r="E42" s="1"/>
      <c r="F42" s="1"/>
      <c r="G42" s="4"/>
      <c r="H42" s="1"/>
      <c r="I42" s="44" t="s">
        <v>10</v>
      </c>
      <c r="J42" s="44"/>
      <c r="K42" s="44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13" t="s">
        <v>11</v>
      </c>
      <c r="I44">
        <v>3.4018828585185329E-3</v>
      </c>
      <c r="J44" s="13" t="s">
        <v>12</v>
      </c>
      <c r="K44">
        <v>3.2422766857554031</v>
      </c>
      <c r="L44" s="1"/>
      <c r="M44" s="1"/>
      <c r="N44" s="1"/>
      <c r="O44" s="1"/>
      <c r="P44" s="3"/>
      <c r="Q44" s="3"/>
      <c r="R44" s="3"/>
    </row>
    <row r="45" spans="1:18">
      <c r="A45" s="2" t="s">
        <v>3</v>
      </c>
      <c r="B45" s="1"/>
      <c r="C45" s="1"/>
      <c r="D45" s="1"/>
      <c r="E45" s="1"/>
      <c r="F45" s="1"/>
      <c r="G45" s="1"/>
      <c r="H45" s="2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2" t="s">
        <v>6</v>
      </c>
      <c r="B46" s="5">
        <v>0</v>
      </c>
      <c r="C46" s="6">
        <v>1</v>
      </c>
      <c r="D46" s="6">
        <v>2</v>
      </c>
      <c r="E46" s="6">
        <v>3</v>
      </c>
      <c r="F46" s="7" t="s">
        <v>7</v>
      </c>
      <c r="G46" s="1"/>
      <c r="H46" s="2" t="s">
        <v>6</v>
      </c>
      <c r="I46" s="5">
        <v>0</v>
      </c>
      <c r="J46" s="6">
        <v>1</v>
      </c>
      <c r="K46" s="6">
        <v>2</v>
      </c>
      <c r="L46" s="6">
        <v>3</v>
      </c>
      <c r="M46" s="22" t="s">
        <v>7</v>
      </c>
      <c r="N46" s="3"/>
      <c r="O46" s="3"/>
      <c r="P46" s="3"/>
    </row>
    <row r="47" spans="1:18">
      <c r="A47" s="9">
        <v>3.75</v>
      </c>
      <c r="B47" s="1">
        <f t="shared" ref="B47:B78" si="6">L6*($A47)</f>
        <v>0</v>
      </c>
      <c r="C47" s="1">
        <f t="shared" ref="C47:C78" si="7">M6*($A47)</f>
        <v>0</v>
      </c>
      <c r="D47" s="1">
        <f t="shared" ref="D47:D78" si="8">N6*($A47)</f>
        <v>0</v>
      </c>
      <c r="E47" s="1">
        <f t="shared" ref="E47:E78" si="9">O6*($A47)</f>
        <v>0</v>
      </c>
      <c r="F47" s="11">
        <f t="shared" ref="F47:F78" si="10">SUM(B47:E47)</f>
        <v>0</v>
      </c>
      <c r="G47" s="1"/>
      <c r="H47" s="9">
        <f t="shared" ref="H47:H78" si="11">$I$44*((A47)^$K$44)</f>
        <v>0.24710842415321299</v>
      </c>
      <c r="I47" s="1">
        <f t="shared" ref="I47:I78" si="12">L6*$H47</f>
        <v>0</v>
      </c>
      <c r="J47" s="1">
        <f t="shared" ref="J47:J78" si="13">M6*$H47</f>
        <v>0</v>
      </c>
      <c r="K47" s="1">
        <f t="shared" ref="K47:K78" si="14">N6*$H47</f>
        <v>0</v>
      </c>
      <c r="L47" s="1">
        <f t="shared" ref="L47:L78" si="15">O6*$H47</f>
        <v>0</v>
      </c>
      <c r="M47" s="23">
        <f t="shared" ref="M47:M78" si="16">SUM(I47:L47)</f>
        <v>0</v>
      </c>
      <c r="N47" s="3"/>
      <c r="O47" s="3"/>
      <c r="P47" s="3"/>
    </row>
    <row r="48" spans="1:18">
      <c r="A48" s="9">
        <v>4.25</v>
      </c>
      <c r="B48" s="1">
        <f t="shared" si="6"/>
        <v>0</v>
      </c>
      <c r="C48" s="1">
        <f t="shared" si="7"/>
        <v>0</v>
      </c>
      <c r="D48" s="1">
        <f t="shared" si="8"/>
        <v>0</v>
      </c>
      <c r="E48" s="1">
        <f t="shared" si="9"/>
        <v>0</v>
      </c>
      <c r="F48" s="11">
        <f t="shared" si="10"/>
        <v>0</v>
      </c>
      <c r="G48" s="1"/>
      <c r="H48" s="9">
        <f t="shared" si="11"/>
        <v>0.37079180953315399</v>
      </c>
      <c r="I48" s="1">
        <f t="shared" si="12"/>
        <v>0</v>
      </c>
      <c r="J48" s="1">
        <f t="shared" si="13"/>
        <v>0</v>
      </c>
      <c r="K48" s="1">
        <f t="shared" si="14"/>
        <v>0</v>
      </c>
      <c r="L48" s="1">
        <f t="shared" si="15"/>
        <v>0</v>
      </c>
      <c r="M48" s="23">
        <f t="shared" si="16"/>
        <v>0</v>
      </c>
      <c r="N48" s="3"/>
      <c r="O48" s="3"/>
      <c r="P48" s="3"/>
    </row>
    <row r="49" spans="1:16">
      <c r="A49" s="9">
        <v>4.75</v>
      </c>
      <c r="B49" s="1">
        <f t="shared" si="6"/>
        <v>0</v>
      </c>
      <c r="C49" s="1">
        <f t="shared" si="7"/>
        <v>0</v>
      </c>
      <c r="D49" s="1">
        <f t="shared" si="8"/>
        <v>0</v>
      </c>
      <c r="E49" s="1">
        <f t="shared" si="9"/>
        <v>0</v>
      </c>
      <c r="F49" s="11">
        <f t="shared" si="10"/>
        <v>0</v>
      </c>
      <c r="G49" s="1"/>
      <c r="H49" s="9">
        <f t="shared" si="11"/>
        <v>0.531798696866847</v>
      </c>
      <c r="I49" s="1">
        <f t="shared" si="12"/>
        <v>0</v>
      </c>
      <c r="J49" s="1">
        <f t="shared" si="13"/>
        <v>0</v>
      </c>
      <c r="K49" s="1">
        <f t="shared" si="14"/>
        <v>0</v>
      </c>
      <c r="L49" s="1">
        <f t="shared" si="15"/>
        <v>0</v>
      </c>
      <c r="M49" s="23">
        <f t="shared" si="16"/>
        <v>0</v>
      </c>
      <c r="N49" s="3"/>
      <c r="O49" s="3"/>
      <c r="P49" s="3"/>
    </row>
    <row r="50" spans="1:16">
      <c r="A50" s="9">
        <v>5.25</v>
      </c>
      <c r="B50" s="1">
        <f t="shared" si="6"/>
        <v>0</v>
      </c>
      <c r="C50" s="1">
        <f t="shared" si="7"/>
        <v>0</v>
      </c>
      <c r="D50" s="1">
        <f t="shared" si="8"/>
        <v>0</v>
      </c>
      <c r="E50" s="1">
        <f t="shared" si="9"/>
        <v>0</v>
      </c>
      <c r="F50" s="11">
        <f t="shared" si="10"/>
        <v>0</v>
      </c>
      <c r="G50" s="1"/>
      <c r="H50" s="9">
        <f t="shared" si="11"/>
        <v>0.73565649622383</v>
      </c>
      <c r="I50" s="1">
        <f t="shared" si="12"/>
        <v>0</v>
      </c>
      <c r="J50" s="1">
        <f t="shared" si="13"/>
        <v>0</v>
      </c>
      <c r="K50" s="1">
        <f t="shared" si="14"/>
        <v>0</v>
      </c>
      <c r="L50" s="1">
        <f t="shared" si="15"/>
        <v>0</v>
      </c>
      <c r="M50" s="23">
        <f t="shared" si="16"/>
        <v>0</v>
      </c>
      <c r="N50" s="3"/>
      <c r="O50" s="3"/>
      <c r="P50" s="3"/>
    </row>
    <row r="51" spans="1:16">
      <c r="A51" s="9">
        <v>5.75</v>
      </c>
      <c r="B51" s="1">
        <f t="shared" si="6"/>
        <v>0</v>
      </c>
      <c r="C51" s="1">
        <f t="shared" si="7"/>
        <v>0</v>
      </c>
      <c r="D51" s="1">
        <f t="shared" si="8"/>
        <v>0</v>
      </c>
      <c r="E51" s="1">
        <f t="shared" si="9"/>
        <v>0</v>
      </c>
      <c r="F51" s="11">
        <f t="shared" si="10"/>
        <v>0</v>
      </c>
      <c r="G51" s="1"/>
      <c r="H51" s="9">
        <f t="shared" si="11"/>
        <v>0.98803583588970201</v>
      </c>
      <c r="I51" s="1">
        <f t="shared" si="12"/>
        <v>0</v>
      </c>
      <c r="J51" s="1">
        <f t="shared" si="13"/>
        <v>0</v>
      </c>
      <c r="K51" s="1">
        <f t="shared" si="14"/>
        <v>0</v>
      </c>
      <c r="L51" s="1">
        <f t="shared" si="15"/>
        <v>0</v>
      </c>
      <c r="M51" s="23">
        <f t="shared" si="16"/>
        <v>0</v>
      </c>
      <c r="N51" s="3"/>
      <c r="O51" s="3"/>
      <c r="P51" s="3"/>
    </row>
    <row r="52" spans="1:16">
      <c r="A52" s="9">
        <v>6.25</v>
      </c>
      <c r="B52" s="1">
        <f t="shared" si="6"/>
        <v>0</v>
      </c>
      <c r="C52" s="1">
        <f t="shared" si="7"/>
        <v>0</v>
      </c>
      <c r="D52" s="1">
        <f t="shared" si="8"/>
        <v>0</v>
      </c>
      <c r="E52" s="1">
        <f t="shared" si="9"/>
        <v>0</v>
      </c>
      <c r="F52" s="11">
        <f t="shared" si="10"/>
        <v>0</v>
      </c>
      <c r="G52" s="1"/>
      <c r="H52" s="9">
        <f t="shared" si="11"/>
        <v>1.2947400429101901</v>
      </c>
      <c r="I52" s="1">
        <f t="shared" si="12"/>
        <v>0</v>
      </c>
      <c r="J52" s="1">
        <f t="shared" si="13"/>
        <v>0</v>
      </c>
      <c r="K52" s="1">
        <f t="shared" si="14"/>
        <v>0</v>
      </c>
      <c r="L52" s="1">
        <f t="shared" si="15"/>
        <v>0</v>
      </c>
      <c r="M52" s="23">
        <f t="shared" si="16"/>
        <v>0</v>
      </c>
      <c r="N52" s="3"/>
      <c r="O52" s="3"/>
      <c r="P52" s="3"/>
    </row>
    <row r="53" spans="1:16">
      <c r="A53" s="9">
        <v>6.75</v>
      </c>
      <c r="B53" s="1">
        <f t="shared" si="6"/>
        <v>0</v>
      </c>
      <c r="C53" s="1">
        <f t="shared" si="7"/>
        <v>0</v>
      </c>
      <c r="D53" s="1">
        <f t="shared" si="8"/>
        <v>0</v>
      </c>
      <c r="E53" s="1">
        <f t="shared" si="9"/>
        <v>0</v>
      </c>
      <c r="F53" s="11">
        <f t="shared" si="10"/>
        <v>0</v>
      </c>
      <c r="G53" s="1"/>
      <c r="H53" s="9">
        <f t="shared" si="11"/>
        <v>1.6616962621717899</v>
      </c>
      <c r="I53" s="1">
        <f t="shared" si="12"/>
        <v>0</v>
      </c>
      <c r="J53" s="1">
        <f t="shared" si="13"/>
        <v>0</v>
      </c>
      <c r="K53" s="1">
        <f t="shared" si="14"/>
        <v>0</v>
      </c>
      <c r="L53" s="1">
        <f t="shared" si="15"/>
        <v>0</v>
      </c>
      <c r="M53" s="23">
        <f t="shared" si="16"/>
        <v>0</v>
      </c>
      <c r="N53" s="3"/>
      <c r="O53" s="3"/>
      <c r="P53" s="3"/>
    </row>
    <row r="54" spans="1:16">
      <c r="A54" s="9">
        <v>7.25</v>
      </c>
      <c r="B54" s="1">
        <f t="shared" si="6"/>
        <v>0</v>
      </c>
      <c r="C54" s="1">
        <f t="shared" si="7"/>
        <v>0</v>
      </c>
      <c r="D54" s="1">
        <f t="shared" si="8"/>
        <v>0</v>
      </c>
      <c r="E54" s="1">
        <f t="shared" si="9"/>
        <v>0</v>
      </c>
      <c r="F54" s="11">
        <f t="shared" si="10"/>
        <v>0</v>
      </c>
      <c r="G54" s="1"/>
      <c r="H54" s="9">
        <f t="shared" si="11"/>
        <v>2.09494784532211</v>
      </c>
      <c r="I54" s="1">
        <f t="shared" si="12"/>
        <v>0</v>
      </c>
      <c r="J54" s="1">
        <f t="shared" si="13"/>
        <v>0</v>
      </c>
      <c r="K54" s="1">
        <f t="shared" si="14"/>
        <v>0</v>
      </c>
      <c r="L54" s="1">
        <f t="shared" si="15"/>
        <v>0</v>
      </c>
      <c r="M54" s="23">
        <f t="shared" si="16"/>
        <v>0</v>
      </c>
      <c r="N54" s="3"/>
      <c r="O54" s="3"/>
      <c r="P54" s="3"/>
    </row>
    <row r="55" spans="1:16">
      <c r="A55" s="9">
        <v>7.75</v>
      </c>
      <c r="B55" s="1">
        <f t="shared" si="6"/>
        <v>0</v>
      </c>
      <c r="C55" s="1">
        <f t="shared" si="7"/>
        <v>14.9575</v>
      </c>
      <c r="D55" s="1">
        <f t="shared" si="8"/>
        <v>0</v>
      </c>
      <c r="E55" s="1">
        <f t="shared" si="9"/>
        <v>0</v>
      </c>
      <c r="F55" s="11">
        <f t="shared" si="10"/>
        <v>14.9575</v>
      </c>
      <c r="G55" s="1"/>
      <c r="H55" s="9">
        <f t="shared" si="11"/>
        <v>2.6006477455632599</v>
      </c>
      <c r="I55" s="1">
        <f t="shared" si="12"/>
        <v>0</v>
      </c>
      <c r="J55" s="1">
        <f t="shared" si="13"/>
        <v>5.0192501489370898</v>
      </c>
      <c r="K55" s="1">
        <f t="shared" si="14"/>
        <v>0</v>
      </c>
      <c r="L55" s="1">
        <f t="shared" si="15"/>
        <v>0</v>
      </c>
      <c r="M55" s="23">
        <f t="shared" si="16"/>
        <v>5.0192501489370898</v>
      </c>
      <c r="N55" s="3"/>
      <c r="O55" s="3"/>
      <c r="P55" s="3"/>
    </row>
    <row r="56" spans="1:16">
      <c r="A56" s="9">
        <v>8.25</v>
      </c>
      <c r="B56" s="1">
        <f t="shared" si="6"/>
        <v>0</v>
      </c>
      <c r="C56" s="1">
        <f t="shared" si="7"/>
        <v>4694.0107500000004</v>
      </c>
      <c r="D56" s="1">
        <f t="shared" si="8"/>
        <v>0</v>
      </c>
      <c r="E56" s="1">
        <f t="shared" si="9"/>
        <v>0</v>
      </c>
      <c r="F56" s="11">
        <f t="shared" si="10"/>
        <v>4694.0107500000004</v>
      </c>
      <c r="G56" s="1"/>
      <c r="H56" s="9">
        <f t="shared" si="11"/>
        <v>3.1850527240011099</v>
      </c>
      <c r="I56" s="1">
        <f t="shared" si="12"/>
        <v>0</v>
      </c>
      <c r="J56" s="1">
        <f t="shared" si="13"/>
        <v>1812.20263342764</v>
      </c>
      <c r="K56" s="1">
        <f t="shared" si="14"/>
        <v>0</v>
      </c>
      <c r="L56" s="1">
        <f t="shared" si="15"/>
        <v>0</v>
      </c>
      <c r="M56" s="23">
        <f t="shared" si="16"/>
        <v>1812.20263342764</v>
      </c>
      <c r="N56" s="3"/>
      <c r="O56" s="3"/>
      <c r="P56" s="3"/>
    </row>
    <row r="57" spans="1:16">
      <c r="A57" s="9">
        <v>8.75</v>
      </c>
      <c r="B57" s="1">
        <f t="shared" si="6"/>
        <v>0</v>
      </c>
      <c r="C57" s="1">
        <f t="shared" si="7"/>
        <v>11469.80625</v>
      </c>
      <c r="D57" s="1">
        <f t="shared" si="8"/>
        <v>0</v>
      </c>
      <c r="E57" s="1">
        <f t="shared" si="9"/>
        <v>0</v>
      </c>
      <c r="F57" s="11">
        <f t="shared" si="10"/>
        <v>11469.80625</v>
      </c>
      <c r="G57" s="1"/>
      <c r="H57" s="9">
        <f t="shared" si="11"/>
        <v>3.8545182211086502</v>
      </c>
      <c r="I57" s="1">
        <f t="shared" si="12"/>
        <v>0</v>
      </c>
      <c r="J57" s="1">
        <f t="shared" si="13"/>
        <v>5052.6373923669598</v>
      </c>
      <c r="K57" s="1">
        <f t="shared" si="14"/>
        <v>0</v>
      </c>
      <c r="L57" s="1">
        <f t="shared" si="15"/>
        <v>0</v>
      </c>
      <c r="M57" s="23">
        <f t="shared" si="16"/>
        <v>5052.6373923669598</v>
      </c>
      <c r="N57" s="3"/>
      <c r="O57" s="3"/>
      <c r="P57" s="3"/>
    </row>
    <row r="58" spans="1:16">
      <c r="A58" s="9">
        <v>9.25</v>
      </c>
      <c r="B58" s="1">
        <f t="shared" si="6"/>
        <v>0</v>
      </c>
      <c r="C58" s="1">
        <f t="shared" si="7"/>
        <v>58490.18275</v>
      </c>
      <c r="D58" s="1">
        <f t="shared" si="8"/>
        <v>0</v>
      </c>
      <c r="E58" s="1">
        <f t="shared" si="9"/>
        <v>0</v>
      </c>
      <c r="F58" s="11">
        <f t="shared" si="10"/>
        <v>58490.18275</v>
      </c>
      <c r="G58" s="1"/>
      <c r="H58" s="9">
        <f t="shared" si="11"/>
        <v>4.6154937807021197</v>
      </c>
      <c r="I58" s="1">
        <f t="shared" si="12"/>
        <v>0</v>
      </c>
      <c r="J58" s="1">
        <f t="shared" si="13"/>
        <v>29184.981050243801</v>
      </c>
      <c r="K58" s="1">
        <f t="shared" si="14"/>
        <v>0</v>
      </c>
      <c r="L58" s="1">
        <f t="shared" si="15"/>
        <v>0</v>
      </c>
      <c r="M58" s="23">
        <f t="shared" si="16"/>
        <v>29184.981050243801</v>
      </c>
      <c r="N58" s="3"/>
      <c r="O58" s="3"/>
      <c r="P58" s="3"/>
    </row>
    <row r="59" spans="1:16">
      <c r="A59" s="9">
        <v>9.75</v>
      </c>
      <c r="B59" s="1">
        <f t="shared" si="6"/>
        <v>0</v>
      </c>
      <c r="C59" s="1">
        <f t="shared" si="7"/>
        <v>114570.34875</v>
      </c>
      <c r="D59" s="1">
        <f t="shared" si="8"/>
        <v>0</v>
      </c>
      <c r="E59" s="1">
        <f t="shared" si="9"/>
        <v>0</v>
      </c>
      <c r="F59" s="11">
        <f t="shared" si="10"/>
        <v>114570.34875</v>
      </c>
      <c r="G59" s="1"/>
      <c r="H59" s="9">
        <f t="shared" si="11"/>
        <v>5.4745189383312098</v>
      </c>
      <c r="I59" s="1">
        <f t="shared" si="12"/>
        <v>0</v>
      </c>
      <c r="J59" s="1">
        <f t="shared" si="13"/>
        <v>64330.004513137101</v>
      </c>
      <c r="K59" s="1">
        <f t="shared" si="14"/>
        <v>0</v>
      </c>
      <c r="L59" s="1">
        <f t="shared" si="15"/>
        <v>0</v>
      </c>
      <c r="M59" s="23">
        <f t="shared" si="16"/>
        <v>64330.004513137101</v>
      </c>
      <c r="N59" s="3"/>
      <c r="O59" s="3"/>
      <c r="P59" s="3"/>
    </row>
    <row r="60" spans="1:16">
      <c r="A60" s="9">
        <v>10.25</v>
      </c>
      <c r="B60" s="1">
        <f t="shared" si="6"/>
        <v>0</v>
      </c>
      <c r="C60" s="1">
        <f t="shared" si="7"/>
        <v>240843.19425</v>
      </c>
      <c r="D60" s="1">
        <f t="shared" si="8"/>
        <v>0</v>
      </c>
      <c r="E60" s="1">
        <f t="shared" si="9"/>
        <v>0</v>
      </c>
      <c r="F60" s="11">
        <f t="shared" si="10"/>
        <v>240843.19425</v>
      </c>
      <c r="G60" s="1"/>
      <c r="H60" s="9">
        <f t="shared" si="11"/>
        <v>6.43821950409842</v>
      </c>
      <c r="I60" s="1">
        <f t="shared" si="12"/>
        <v>0</v>
      </c>
      <c r="J60" s="1">
        <f t="shared" si="13"/>
        <v>151278.180551192</v>
      </c>
      <c r="K60" s="1">
        <f t="shared" si="14"/>
        <v>0</v>
      </c>
      <c r="L60" s="1">
        <f t="shared" si="15"/>
        <v>0</v>
      </c>
      <c r="M60" s="23">
        <f t="shared" si="16"/>
        <v>151278.180551192</v>
      </c>
      <c r="N60" s="3"/>
      <c r="O60" s="3"/>
      <c r="P60" s="3"/>
    </row>
    <row r="61" spans="1:16">
      <c r="A61" s="9">
        <v>10.75</v>
      </c>
      <c r="B61" s="1">
        <f t="shared" si="6"/>
        <v>0</v>
      </c>
      <c r="C61" s="1">
        <f t="shared" si="7"/>
        <v>301978.43274999998</v>
      </c>
      <c r="D61" s="1">
        <f t="shared" si="8"/>
        <v>0</v>
      </c>
      <c r="E61" s="1">
        <f t="shared" si="9"/>
        <v>0</v>
      </c>
      <c r="F61" s="11">
        <f t="shared" si="10"/>
        <v>301978.43274999998</v>
      </c>
      <c r="G61" s="1"/>
      <c r="H61" s="9">
        <f t="shared" si="11"/>
        <v>7.5133041835620302</v>
      </c>
      <c r="I61" s="1">
        <f t="shared" si="12"/>
        <v>0</v>
      </c>
      <c r="J61" s="1">
        <f t="shared" si="13"/>
        <v>211056.355546612</v>
      </c>
      <c r="K61" s="1">
        <f t="shared" si="14"/>
        <v>0</v>
      </c>
      <c r="L61" s="1">
        <f t="shared" si="15"/>
        <v>0</v>
      </c>
      <c r="M61" s="23">
        <f t="shared" si="16"/>
        <v>211056.355546612</v>
      </c>
      <c r="N61" s="3"/>
      <c r="O61" s="3"/>
      <c r="P61" s="3"/>
    </row>
    <row r="62" spans="1:16">
      <c r="A62" s="9">
        <v>11.25</v>
      </c>
      <c r="B62" s="1">
        <f t="shared" si="6"/>
        <v>0</v>
      </c>
      <c r="C62" s="1">
        <f t="shared" si="7"/>
        <v>354804.39</v>
      </c>
      <c r="D62" s="1">
        <f t="shared" si="8"/>
        <v>0</v>
      </c>
      <c r="E62" s="1">
        <f t="shared" si="9"/>
        <v>0</v>
      </c>
      <c r="F62" s="11">
        <f t="shared" si="10"/>
        <v>354804.39</v>
      </c>
      <c r="G62" s="1"/>
      <c r="H62" s="9">
        <f t="shared" si="11"/>
        <v>8.7065614908136606</v>
      </c>
      <c r="I62" s="1">
        <f t="shared" si="12"/>
        <v>0</v>
      </c>
      <c r="J62" s="1">
        <f t="shared" si="13"/>
        <v>274588.998999612</v>
      </c>
      <c r="K62" s="1">
        <f t="shared" si="14"/>
        <v>0</v>
      </c>
      <c r="L62" s="1">
        <f t="shared" si="15"/>
        <v>0</v>
      </c>
      <c r="M62" s="23">
        <f t="shared" si="16"/>
        <v>274588.998999612</v>
      </c>
      <c r="N62" s="3"/>
      <c r="O62" s="3"/>
      <c r="P62" s="3"/>
    </row>
    <row r="63" spans="1:16">
      <c r="A63" s="9">
        <v>11.75</v>
      </c>
      <c r="B63" s="1">
        <f t="shared" si="6"/>
        <v>0</v>
      </c>
      <c r="C63" s="1">
        <f t="shared" si="7"/>
        <v>251127.36850000001</v>
      </c>
      <c r="D63" s="1">
        <f t="shared" si="8"/>
        <v>0</v>
      </c>
      <c r="E63" s="1">
        <f t="shared" si="9"/>
        <v>0</v>
      </c>
      <c r="F63" s="11">
        <f t="shared" si="10"/>
        <v>251127.36850000001</v>
      </c>
      <c r="G63" s="1"/>
      <c r="H63" s="9">
        <f t="shared" si="11"/>
        <v>10.024856915923801</v>
      </c>
      <c r="I63" s="1">
        <f t="shared" si="12"/>
        <v>0</v>
      </c>
      <c r="J63" s="1">
        <f t="shared" si="13"/>
        <v>214256.675479572</v>
      </c>
      <c r="K63" s="1">
        <f t="shared" si="14"/>
        <v>0</v>
      </c>
      <c r="L63" s="1">
        <f t="shared" si="15"/>
        <v>0</v>
      </c>
      <c r="M63" s="23">
        <f t="shared" si="16"/>
        <v>214256.675479572</v>
      </c>
      <c r="N63" s="3"/>
      <c r="O63" s="3"/>
      <c r="P63" s="3"/>
    </row>
    <row r="64" spans="1:16">
      <c r="A64" s="9">
        <v>12.25</v>
      </c>
      <c r="B64" s="1">
        <f t="shared" si="6"/>
        <v>0</v>
      </c>
      <c r="C64" s="1">
        <f t="shared" si="7"/>
        <v>218915.84224999999</v>
      </c>
      <c r="D64" s="1">
        <f t="shared" si="8"/>
        <v>0</v>
      </c>
      <c r="E64" s="1">
        <f t="shared" si="9"/>
        <v>0</v>
      </c>
      <c r="F64" s="11">
        <f t="shared" si="10"/>
        <v>218915.84224999999</v>
      </c>
      <c r="G64" s="1"/>
      <c r="H64" s="9">
        <f t="shared" si="11"/>
        <v>11.475130315320801</v>
      </c>
      <c r="I64" s="1">
        <f t="shared" si="12"/>
        <v>0</v>
      </c>
      <c r="J64" s="1">
        <f t="shared" si="13"/>
        <v>205068.39329852699</v>
      </c>
      <c r="K64" s="1">
        <f t="shared" si="14"/>
        <v>0</v>
      </c>
      <c r="L64" s="1">
        <f t="shared" si="15"/>
        <v>0</v>
      </c>
      <c r="M64" s="23">
        <f t="shared" si="16"/>
        <v>205068.39329852699</v>
      </c>
      <c r="N64" s="3"/>
      <c r="O64" s="3"/>
      <c r="P64" s="3"/>
    </row>
    <row r="65" spans="1:16">
      <c r="A65" s="9">
        <v>12.75</v>
      </c>
      <c r="B65" s="1">
        <f t="shared" si="6"/>
        <v>0</v>
      </c>
      <c r="C65" s="1">
        <f t="shared" si="7"/>
        <v>112178.121</v>
      </c>
      <c r="D65" s="1">
        <f t="shared" si="8"/>
        <v>0</v>
      </c>
      <c r="E65" s="1">
        <f t="shared" si="9"/>
        <v>0</v>
      </c>
      <c r="F65" s="11">
        <f t="shared" si="10"/>
        <v>112178.121</v>
      </c>
      <c r="G65" s="1"/>
      <c r="H65" s="9">
        <f t="shared" si="11"/>
        <v>13.064393498737401</v>
      </c>
      <c r="I65" s="1">
        <f t="shared" si="12"/>
        <v>0</v>
      </c>
      <c r="J65" s="1">
        <f t="shared" si="13"/>
        <v>114944.24428964499</v>
      </c>
      <c r="K65" s="1">
        <f t="shared" si="14"/>
        <v>0</v>
      </c>
      <c r="L65" s="1">
        <f t="shared" si="15"/>
        <v>0</v>
      </c>
      <c r="M65" s="23">
        <f t="shared" si="16"/>
        <v>114944.24428964499</v>
      </c>
      <c r="N65" s="3"/>
      <c r="O65" s="3"/>
      <c r="P65" s="3"/>
    </row>
    <row r="66" spans="1:16">
      <c r="A66" s="9">
        <v>13.25</v>
      </c>
      <c r="B66" s="1">
        <f t="shared" si="6"/>
        <v>0</v>
      </c>
      <c r="C66" s="1">
        <f t="shared" si="7"/>
        <v>47925.303</v>
      </c>
      <c r="D66" s="1">
        <f t="shared" si="8"/>
        <v>0</v>
      </c>
      <c r="E66" s="1">
        <f t="shared" si="9"/>
        <v>0</v>
      </c>
      <c r="F66" s="11">
        <f t="shared" si="10"/>
        <v>47925.303</v>
      </c>
      <c r="G66" s="1"/>
      <c r="H66" s="9">
        <f t="shared" si="11"/>
        <v>14.799727990436701</v>
      </c>
      <c r="I66" s="1">
        <f t="shared" si="12"/>
        <v>0</v>
      </c>
      <c r="J66" s="1">
        <f t="shared" si="13"/>
        <v>53530.675340321497</v>
      </c>
      <c r="K66" s="1">
        <f t="shared" si="14"/>
        <v>0</v>
      </c>
      <c r="L66" s="1">
        <f t="shared" si="15"/>
        <v>0</v>
      </c>
      <c r="M66" s="23">
        <f t="shared" si="16"/>
        <v>53530.675340321497</v>
      </c>
      <c r="N66" s="3"/>
      <c r="O66" s="3"/>
      <c r="P66" s="3"/>
    </row>
    <row r="67" spans="1:16">
      <c r="A67" s="9">
        <v>13.75</v>
      </c>
      <c r="B67" s="1">
        <f t="shared" si="6"/>
        <v>0</v>
      </c>
      <c r="C67" s="1">
        <f t="shared" si="7"/>
        <v>16066.421249999999</v>
      </c>
      <c r="D67" s="1">
        <f t="shared" si="8"/>
        <v>0</v>
      </c>
      <c r="E67" s="1">
        <f t="shared" si="9"/>
        <v>0</v>
      </c>
      <c r="F67" s="11">
        <f t="shared" si="10"/>
        <v>16066.421249999999</v>
      </c>
      <c r="G67" s="1"/>
      <c r="H67" s="9">
        <f t="shared" si="11"/>
        <v>16.688282945738699</v>
      </c>
      <c r="I67" s="1">
        <f t="shared" si="12"/>
        <v>0</v>
      </c>
      <c r="J67" s="1">
        <f t="shared" si="13"/>
        <v>19499.707908758501</v>
      </c>
      <c r="K67" s="1">
        <f t="shared" si="14"/>
        <v>0</v>
      </c>
      <c r="L67" s="1">
        <f t="shared" si="15"/>
        <v>0</v>
      </c>
      <c r="M67" s="23">
        <f t="shared" si="16"/>
        <v>19499.707908758501</v>
      </c>
      <c r="N67" s="3"/>
      <c r="O67" s="3"/>
      <c r="P67" s="3"/>
    </row>
    <row r="68" spans="1:16">
      <c r="A68" s="9">
        <v>14.25</v>
      </c>
      <c r="B68" s="1">
        <f t="shared" si="6"/>
        <v>0</v>
      </c>
      <c r="C68" s="1">
        <f t="shared" si="7"/>
        <v>13376.104499999999</v>
      </c>
      <c r="D68" s="1">
        <f t="shared" si="8"/>
        <v>0</v>
      </c>
      <c r="E68" s="1">
        <f t="shared" si="9"/>
        <v>0</v>
      </c>
      <c r="F68" s="11">
        <f t="shared" si="10"/>
        <v>13376.104499999999</v>
      </c>
      <c r="G68" s="1"/>
      <c r="H68" s="9">
        <f t="shared" si="11"/>
        <v>18.737273206578202</v>
      </c>
      <c r="I68" s="1">
        <f t="shared" si="12"/>
        <v>0</v>
      </c>
      <c r="J68" s="1">
        <f t="shared" si="13"/>
        <v>17588.191189911598</v>
      </c>
      <c r="K68" s="1">
        <f t="shared" si="14"/>
        <v>0</v>
      </c>
      <c r="L68" s="1">
        <f t="shared" si="15"/>
        <v>0</v>
      </c>
      <c r="M68" s="23">
        <f t="shared" si="16"/>
        <v>17588.191189911598</v>
      </c>
      <c r="N68" s="3"/>
      <c r="O68" s="3"/>
      <c r="P68" s="3"/>
    </row>
    <row r="69" spans="1:16">
      <c r="A69" s="9">
        <v>14.75</v>
      </c>
      <c r="B69" s="1">
        <f t="shared" si="6"/>
        <v>0</v>
      </c>
      <c r="C69" s="1">
        <f t="shared" si="7"/>
        <v>5192.0632142857203</v>
      </c>
      <c r="D69" s="1">
        <f t="shared" si="8"/>
        <v>2076.8252857142802</v>
      </c>
      <c r="E69" s="1">
        <f t="shared" si="9"/>
        <v>0</v>
      </c>
      <c r="F69" s="11">
        <f t="shared" si="10"/>
        <v>7268.8885</v>
      </c>
      <c r="G69" s="1"/>
      <c r="H69" s="9">
        <f t="shared" si="11"/>
        <v>20.953977482064101</v>
      </c>
      <c r="I69" s="1">
        <f t="shared" si="12"/>
        <v>0</v>
      </c>
      <c r="J69" s="1">
        <f t="shared" si="13"/>
        <v>7375.8898764472096</v>
      </c>
      <c r="K69" s="1">
        <f t="shared" si="14"/>
        <v>2950.3559505788699</v>
      </c>
      <c r="L69" s="1">
        <f t="shared" si="15"/>
        <v>0</v>
      </c>
      <c r="M69" s="23">
        <f t="shared" si="16"/>
        <v>10326.2458270261</v>
      </c>
      <c r="N69" s="3"/>
      <c r="O69" s="3"/>
      <c r="P69" s="3"/>
    </row>
    <row r="70" spans="1:16">
      <c r="A70" s="9">
        <v>15.25</v>
      </c>
      <c r="B70" s="1">
        <f t="shared" si="6"/>
        <v>0</v>
      </c>
      <c r="C70" s="1">
        <f t="shared" si="7"/>
        <v>0</v>
      </c>
      <c r="D70" s="1">
        <f t="shared" si="8"/>
        <v>64.644750000000002</v>
      </c>
      <c r="E70" s="1">
        <f t="shared" si="9"/>
        <v>0</v>
      </c>
      <c r="F70" s="11">
        <f t="shared" si="10"/>
        <v>64.644750000000002</v>
      </c>
      <c r="G70" s="1"/>
      <c r="H70" s="9">
        <f t="shared" si="11"/>
        <v>23.3457366418722</v>
      </c>
      <c r="I70" s="1">
        <f t="shared" si="12"/>
        <v>0</v>
      </c>
      <c r="J70" s="1">
        <f t="shared" si="13"/>
        <v>0</v>
      </c>
      <c r="K70" s="1">
        <f t="shared" si="14"/>
        <v>98.962577624896298</v>
      </c>
      <c r="L70" s="1">
        <f t="shared" si="15"/>
        <v>0</v>
      </c>
      <c r="M70" s="23">
        <f t="shared" si="16"/>
        <v>98.962577624896298</v>
      </c>
      <c r="N70" s="3"/>
      <c r="O70" s="3"/>
      <c r="P70" s="3"/>
    </row>
    <row r="71" spans="1:16">
      <c r="A71" s="9">
        <v>15.75</v>
      </c>
      <c r="B71" s="1">
        <f t="shared" si="6"/>
        <v>0</v>
      </c>
      <c r="C71" s="1">
        <f t="shared" si="7"/>
        <v>0</v>
      </c>
      <c r="D71" s="1">
        <f t="shared" si="8"/>
        <v>0</v>
      </c>
      <c r="E71" s="1">
        <f t="shared" si="9"/>
        <v>0</v>
      </c>
      <c r="F71" s="11">
        <f t="shared" si="10"/>
        <v>0</v>
      </c>
      <c r="G71" s="1"/>
      <c r="H71" s="9">
        <f t="shared" si="11"/>
        <v>25.919952111863299</v>
      </c>
      <c r="I71" s="1">
        <f t="shared" si="12"/>
        <v>0</v>
      </c>
      <c r="J71" s="1">
        <f t="shared" si="13"/>
        <v>0</v>
      </c>
      <c r="K71" s="1">
        <f t="shared" si="14"/>
        <v>0</v>
      </c>
      <c r="L71" s="1">
        <f t="shared" si="15"/>
        <v>0</v>
      </c>
      <c r="M71" s="23">
        <f t="shared" si="16"/>
        <v>0</v>
      </c>
      <c r="N71" s="3"/>
      <c r="O71" s="3"/>
      <c r="P71" s="3"/>
    </row>
    <row r="72" spans="1:16">
      <c r="A72" s="9">
        <v>16.25</v>
      </c>
      <c r="B72" s="1">
        <f t="shared" si="6"/>
        <v>0</v>
      </c>
      <c r="C72" s="1">
        <f t="shared" si="7"/>
        <v>0</v>
      </c>
      <c r="D72" s="1">
        <f t="shared" si="8"/>
        <v>0</v>
      </c>
      <c r="E72" s="1">
        <f t="shared" si="9"/>
        <v>0</v>
      </c>
      <c r="F72" s="11">
        <f t="shared" si="10"/>
        <v>0</v>
      </c>
      <c r="G72" s="1"/>
      <c r="H72" s="9">
        <f t="shared" si="11"/>
        <v>28.6840843626312</v>
      </c>
      <c r="I72" s="1">
        <f t="shared" si="12"/>
        <v>0</v>
      </c>
      <c r="J72" s="1">
        <f t="shared" si="13"/>
        <v>0</v>
      </c>
      <c r="K72" s="1">
        <f t="shared" si="14"/>
        <v>0</v>
      </c>
      <c r="L72" s="1">
        <f t="shared" si="15"/>
        <v>0</v>
      </c>
      <c r="M72" s="23">
        <f t="shared" si="16"/>
        <v>0</v>
      </c>
      <c r="N72" s="3"/>
      <c r="O72" s="3"/>
      <c r="P72" s="3"/>
    </row>
    <row r="73" spans="1:16">
      <c r="A73" s="9">
        <v>16.75</v>
      </c>
      <c r="B73" s="1">
        <f t="shared" si="6"/>
        <v>0</v>
      </c>
      <c r="C73" s="1">
        <f t="shared" si="7"/>
        <v>0</v>
      </c>
      <c r="D73" s="1">
        <f t="shared" si="8"/>
        <v>4073.9684999999999</v>
      </c>
      <c r="E73" s="1">
        <f t="shared" si="9"/>
        <v>0</v>
      </c>
      <c r="F73" s="11">
        <f t="shared" si="10"/>
        <v>4073.9684999999999</v>
      </c>
      <c r="G73" s="1"/>
      <c r="H73" s="9">
        <f t="shared" si="11"/>
        <v>31.645651482803601</v>
      </c>
      <c r="I73" s="1">
        <f t="shared" si="12"/>
        <v>0</v>
      </c>
      <c r="J73" s="1">
        <f t="shared" si="13"/>
        <v>0</v>
      </c>
      <c r="K73" s="1">
        <f t="shared" si="14"/>
        <v>7696.9186449504596</v>
      </c>
      <c r="L73" s="1">
        <f t="shared" si="15"/>
        <v>0</v>
      </c>
      <c r="M73" s="23">
        <f t="shared" si="16"/>
        <v>7696.9186449504596</v>
      </c>
      <c r="N73" s="3"/>
      <c r="O73" s="3"/>
      <c r="P73" s="3"/>
    </row>
    <row r="74" spans="1:16">
      <c r="A74" s="9">
        <v>17.25</v>
      </c>
      <c r="B74" s="1">
        <f t="shared" si="6"/>
        <v>0</v>
      </c>
      <c r="C74" s="1">
        <f t="shared" si="7"/>
        <v>0</v>
      </c>
      <c r="D74" s="1">
        <f t="shared" si="8"/>
        <v>0</v>
      </c>
      <c r="E74" s="1">
        <f t="shared" si="9"/>
        <v>0</v>
      </c>
      <c r="F74" s="11">
        <f t="shared" si="10"/>
        <v>0</v>
      </c>
      <c r="G74" s="1"/>
      <c r="H74" s="9">
        <f t="shared" si="11"/>
        <v>34.812227829867403</v>
      </c>
      <c r="I74" s="1">
        <f t="shared" si="12"/>
        <v>0</v>
      </c>
      <c r="J74" s="1">
        <f t="shared" si="13"/>
        <v>0</v>
      </c>
      <c r="K74" s="1">
        <f t="shared" si="14"/>
        <v>0</v>
      </c>
      <c r="L74" s="1">
        <f t="shared" si="15"/>
        <v>0</v>
      </c>
      <c r="M74" s="23">
        <f t="shared" si="16"/>
        <v>0</v>
      </c>
      <c r="N74" s="3"/>
      <c r="O74" s="3"/>
      <c r="P74" s="3"/>
    </row>
    <row r="75" spans="1:16">
      <c r="A75" s="9">
        <v>17.75</v>
      </c>
      <c r="B75" s="1">
        <f t="shared" si="6"/>
        <v>0</v>
      </c>
      <c r="C75" s="1">
        <f t="shared" si="7"/>
        <v>0</v>
      </c>
      <c r="D75" s="1">
        <f t="shared" si="8"/>
        <v>0</v>
      </c>
      <c r="E75" s="1">
        <f t="shared" si="9"/>
        <v>0</v>
      </c>
      <c r="F75" s="11">
        <f t="shared" si="10"/>
        <v>0</v>
      </c>
      <c r="G75" s="1"/>
      <c r="H75" s="9">
        <f t="shared" si="11"/>
        <v>38.191442752104301</v>
      </c>
      <c r="I75" s="1">
        <f t="shared" si="12"/>
        <v>0</v>
      </c>
      <c r="J75" s="1">
        <f t="shared" si="13"/>
        <v>0</v>
      </c>
      <c r="K75" s="1">
        <f t="shared" si="14"/>
        <v>0</v>
      </c>
      <c r="L75" s="1">
        <f t="shared" si="15"/>
        <v>0</v>
      </c>
      <c r="M75" s="23">
        <f t="shared" si="16"/>
        <v>0</v>
      </c>
      <c r="N75" s="3"/>
      <c r="O75" s="3"/>
      <c r="P75" s="3"/>
    </row>
    <row r="76" spans="1:16">
      <c r="A76" s="9">
        <v>18.25</v>
      </c>
      <c r="B76" s="1">
        <f t="shared" si="6"/>
        <v>0</v>
      </c>
      <c r="C76" s="1">
        <f t="shared" si="7"/>
        <v>0</v>
      </c>
      <c r="D76" s="1">
        <f t="shared" si="8"/>
        <v>0</v>
      </c>
      <c r="E76" s="1">
        <f t="shared" si="9"/>
        <v>0</v>
      </c>
      <c r="F76" s="11">
        <f t="shared" si="10"/>
        <v>0</v>
      </c>
      <c r="G76" s="1"/>
      <c r="H76" s="9">
        <f t="shared" si="11"/>
        <v>41.790979375928103</v>
      </c>
      <c r="I76" s="1">
        <f t="shared" si="12"/>
        <v>0</v>
      </c>
      <c r="J76" s="1">
        <f t="shared" si="13"/>
        <v>0</v>
      </c>
      <c r="K76" s="1">
        <f t="shared" si="14"/>
        <v>0</v>
      </c>
      <c r="L76" s="1">
        <f t="shared" si="15"/>
        <v>0</v>
      </c>
      <c r="M76" s="23">
        <f t="shared" si="16"/>
        <v>0</v>
      </c>
      <c r="N76" s="3"/>
      <c r="O76" s="3"/>
      <c r="P76" s="3"/>
    </row>
    <row r="77" spans="1:16">
      <c r="A77" s="9">
        <v>18.75</v>
      </c>
      <c r="B77" s="1">
        <f t="shared" si="6"/>
        <v>0</v>
      </c>
      <c r="C77" s="1">
        <f t="shared" si="7"/>
        <v>0</v>
      </c>
      <c r="D77" s="1">
        <f t="shared" si="8"/>
        <v>0</v>
      </c>
      <c r="E77" s="1">
        <f t="shared" si="9"/>
        <v>0</v>
      </c>
      <c r="F77" s="11">
        <f t="shared" si="10"/>
        <v>0</v>
      </c>
      <c r="G77" s="1"/>
      <c r="H77" s="9">
        <f t="shared" si="11"/>
        <v>45.618573453517399</v>
      </c>
      <c r="I77" s="1">
        <f t="shared" si="12"/>
        <v>0</v>
      </c>
      <c r="J77" s="1">
        <f t="shared" si="13"/>
        <v>0</v>
      </c>
      <c r="K77" s="1">
        <f t="shared" si="14"/>
        <v>0</v>
      </c>
      <c r="L77" s="1">
        <f t="shared" si="15"/>
        <v>0</v>
      </c>
      <c r="M77" s="23">
        <f t="shared" si="16"/>
        <v>0</v>
      </c>
      <c r="N77" s="3"/>
      <c r="O77" s="3"/>
      <c r="P77" s="3"/>
    </row>
    <row r="78" spans="1:16">
      <c r="A78" s="9">
        <v>19.25</v>
      </c>
      <c r="B78" s="1">
        <f t="shared" si="6"/>
        <v>0</v>
      </c>
      <c r="C78" s="1">
        <f t="shared" si="7"/>
        <v>0</v>
      </c>
      <c r="D78" s="1">
        <f t="shared" si="8"/>
        <v>0</v>
      </c>
      <c r="E78" s="1">
        <f t="shared" si="9"/>
        <v>0</v>
      </c>
      <c r="F78" s="11">
        <f t="shared" si="10"/>
        <v>0</v>
      </c>
      <c r="G78" s="1"/>
      <c r="H78" s="9">
        <f t="shared" si="11"/>
        <v>49.682012266170702</v>
      </c>
      <c r="I78" s="1">
        <f t="shared" si="12"/>
        <v>0</v>
      </c>
      <c r="J78" s="1">
        <f t="shared" si="13"/>
        <v>0</v>
      </c>
      <c r="K78" s="1">
        <f t="shared" si="14"/>
        <v>0</v>
      </c>
      <c r="L78" s="1">
        <f t="shared" si="15"/>
        <v>0</v>
      </c>
      <c r="M78" s="23">
        <f t="shared" si="16"/>
        <v>0</v>
      </c>
      <c r="N78" s="3"/>
      <c r="O78" s="3"/>
      <c r="P78" s="3"/>
    </row>
    <row r="79" spans="1:16">
      <c r="A79" s="7" t="s">
        <v>7</v>
      </c>
      <c r="B79" s="16">
        <f>SUM(B47:B78)</f>
        <v>0</v>
      </c>
      <c r="C79" s="16">
        <f>SUM(C47:C78)</f>
        <v>1751646.54671429</v>
      </c>
      <c r="D79" s="16">
        <f>SUM(D47:D78)</f>
        <v>6215.4385357142801</v>
      </c>
      <c r="E79" s="16">
        <f>SUM(E47:E78)</f>
        <v>0</v>
      </c>
      <c r="F79" s="16">
        <f>SUM(F47:F78)</f>
        <v>1757861.9852499999</v>
      </c>
      <c r="G79" s="11"/>
      <c r="H79" s="7" t="s">
        <v>7</v>
      </c>
      <c r="I79" s="16">
        <f>SUM(I47:I78)</f>
        <v>0</v>
      </c>
      <c r="J79" s="16">
        <f>SUM(J47:J78)</f>
        <v>1369572.1573199199</v>
      </c>
      <c r="K79" s="16">
        <f>SUM(K47:K78)</f>
        <v>10746.237173154201</v>
      </c>
      <c r="L79" s="16">
        <f>SUM(L47:L78)</f>
        <v>0</v>
      </c>
      <c r="M79" s="16">
        <f>SUM(M47:M78)</f>
        <v>1380318.39449308</v>
      </c>
      <c r="N79" s="3"/>
      <c r="O79" s="3"/>
      <c r="P79" s="3"/>
    </row>
    <row r="80" spans="1:16">
      <c r="A80" s="5" t="s">
        <v>13</v>
      </c>
      <c r="B80" s="17">
        <f>IF(L38&gt;0,B79/L38,0)</f>
        <v>0</v>
      </c>
      <c r="C80" s="17">
        <f>IF(M38&gt;0,C79/M38,0)</f>
        <v>11.1428221815724</v>
      </c>
      <c r="D80" s="17">
        <f>IF(N38&gt;0,D79/N38,0)</f>
        <v>16.008332263242998</v>
      </c>
      <c r="E80" s="17">
        <f>IF(O38&gt;0,E79/O38,0)</f>
        <v>0</v>
      </c>
      <c r="F80" s="17">
        <f>IF(P38&gt;0,F79/P38,0)</f>
        <v>11.1548097598669</v>
      </c>
      <c r="G80" s="11"/>
      <c r="H80" s="5" t="s">
        <v>13</v>
      </c>
      <c r="I80" s="17">
        <f>IF(L38&gt;0,I79/L38,0)</f>
        <v>0</v>
      </c>
      <c r="J80" s="17">
        <f>IF(M38&gt;0,J79/M38,0)</f>
        <v>8.7123164444759595</v>
      </c>
      <c r="K80" s="17">
        <f>IF(N38&gt;0,K79/N38,0)</f>
        <v>27.6777469938725</v>
      </c>
      <c r="L80" s="17">
        <f>IF(O38&gt;0,L79/O38,0)</f>
        <v>0</v>
      </c>
      <c r="M80" s="17">
        <f>IF(P38&gt;0,M79/P38,0)</f>
        <v>8.7590432171644306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3"/>
      <c r="Q81" s="3"/>
      <c r="R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3"/>
      <c r="Q82" s="3"/>
      <c r="R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3"/>
      <c r="Q83" s="3"/>
      <c r="R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3"/>
      <c r="Q84" s="3"/>
      <c r="R84" s="3"/>
    </row>
    <row r="85" spans="1:18" ht="14" customHeight="1">
      <c r="A85" s="46" t="s">
        <v>14</v>
      </c>
      <c r="B85" s="46"/>
      <c r="C85" s="46"/>
      <c r="D85" s="46"/>
      <c r="E85" s="46"/>
      <c r="F85" s="1"/>
      <c r="G85" s="1"/>
      <c r="H85" s="1"/>
      <c r="I85" s="1"/>
      <c r="J85" s="1"/>
      <c r="K85" s="1"/>
      <c r="L85" s="1"/>
      <c r="M85" s="1"/>
      <c r="N85" s="1"/>
      <c r="O85" s="1"/>
      <c r="P85" s="3"/>
      <c r="Q85" s="3"/>
      <c r="R85" s="3"/>
    </row>
    <row r="86" spans="1:18">
      <c r="A86" s="46"/>
      <c r="B86" s="46"/>
      <c r="C86" s="46"/>
      <c r="D86" s="46"/>
      <c r="E86" s="46"/>
      <c r="F86" s="1"/>
      <c r="G86" s="1"/>
      <c r="H86" s="1"/>
      <c r="I86" s="1"/>
      <c r="J86" s="1"/>
      <c r="K86" s="1"/>
      <c r="L86" s="1"/>
      <c r="M86" s="1"/>
      <c r="N86" s="1"/>
      <c r="O86" s="1"/>
      <c r="P86" s="3"/>
      <c r="Q86" s="3"/>
      <c r="R86" s="3"/>
    </row>
    <row r="87" spans="1:18">
      <c r="A87" s="24"/>
      <c r="B87" s="24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3"/>
      <c r="Q87" s="3"/>
      <c r="R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3"/>
      <c r="Q88" s="3"/>
      <c r="R88" s="3"/>
    </row>
    <row r="89" spans="1:18">
      <c r="A89" s="47" t="s">
        <v>15</v>
      </c>
      <c r="B89" s="48" t="s">
        <v>16</v>
      </c>
      <c r="C89" s="48" t="s">
        <v>17</v>
      </c>
      <c r="D89" s="48" t="s">
        <v>18</v>
      </c>
      <c r="E89" s="48" t="s">
        <v>19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3"/>
      <c r="Q89" s="3"/>
      <c r="R89" s="3"/>
    </row>
    <row r="90" spans="1:18">
      <c r="A90" s="47"/>
      <c r="B90" s="47"/>
      <c r="C90" s="47"/>
      <c r="D90" s="47"/>
      <c r="E90" s="48"/>
      <c r="F90" s="1"/>
      <c r="G90" s="1"/>
      <c r="H90" s="1"/>
      <c r="I90" s="1"/>
      <c r="J90" s="1"/>
      <c r="K90" s="1"/>
      <c r="L90" s="1"/>
      <c r="M90" s="1"/>
      <c r="N90" s="1"/>
      <c r="O90" s="1"/>
      <c r="P90" s="3"/>
      <c r="Q90" s="3"/>
      <c r="R90" s="3"/>
    </row>
    <row r="91" spans="1:18">
      <c r="A91" s="1"/>
      <c r="B91" s="2"/>
      <c r="C91" s="2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3"/>
      <c r="Q91" s="3"/>
      <c r="R91" s="3"/>
    </row>
    <row r="92" spans="1:18">
      <c r="A92" s="25">
        <v>0</v>
      </c>
      <c r="B92" s="26">
        <f>L$38</f>
        <v>0</v>
      </c>
      <c r="C92" s="27">
        <f>$B$80</f>
        <v>0</v>
      </c>
      <c r="D92" s="27">
        <f>$I$80</f>
        <v>0</v>
      </c>
      <c r="E92" s="26">
        <f>B92*D92</f>
        <v>0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3"/>
      <c r="Q92" s="3"/>
      <c r="R92" s="3"/>
    </row>
    <row r="93" spans="1:18">
      <c r="A93" s="25">
        <v>1</v>
      </c>
      <c r="B93" s="26">
        <f>M$38</f>
        <v>157199.54229000001</v>
      </c>
      <c r="C93" s="27">
        <f>$C$80</f>
        <v>11.1</v>
      </c>
      <c r="D93" s="27">
        <f>$J$80</f>
        <v>8.6999999999999993</v>
      </c>
      <c r="E93" s="26">
        <f>B93*D93</f>
        <v>1367636.01792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25">
        <v>2</v>
      </c>
      <c r="B94" s="26">
        <f>N$38</f>
        <v>388.26271000000003</v>
      </c>
      <c r="C94" s="27">
        <f>$D$80</f>
        <v>16</v>
      </c>
      <c r="D94" s="27">
        <f>$K$80</f>
        <v>27.7</v>
      </c>
      <c r="E94" s="26">
        <f>B94*D94</f>
        <v>10754.87707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25">
        <v>3</v>
      </c>
      <c r="B95" s="26">
        <f>O$38</f>
        <v>0</v>
      </c>
      <c r="C95" s="27">
        <f>$E$80</f>
        <v>0</v>
      </c>
      <c r="D95" s="27">
        <f>$L$80</f>
        <v>0</v>
      </c>
      <c r="E95" s="26">
        <f>B95*D95</f>
        <v>0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25" t="s">
        <v>7</v>
      </c>
      <c r="B96" s="26">
        <f>SUM(B92:B95)</f>
        <v>157587.80499999999</v>
      </c>
      <c r="C96" s="27">
        <f>$F$80</f>
        <v>11.2</v>
      </c>
      <c r="D96" s="27">
        <f>$M$80</f>
        <v>8.8000000000000007</v>
      </c>
      <c r="E96" s="26">
        <f>SUM(E92:E95)</f>
        <v>1378390.8949899999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25" t="s">
        <v>2</v>
      </c>
      <c r="B97" s="28">
        <f>$I$2</f>
        <v>1381668.88</v>
      </c>
      <c r="C97" s="2"/>
      <c r="D97" s="2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24">
      <c r="A98" s="29" t="s">
        <v>20</v>
      </c>
      <c r="B98" s="26">
        <f>IF(E96&gt;0,$I$2/E96,"")</f>
        <v>1.00238</v>
      </c>
      <c r="C98" s="2"/>
      <c r="D98" s="2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2">
    <mergeCell ref="A85:E86"/>
    <mergeCell ref="A89:A90"/>
    <mergeCell ref="B89:B90"/>
    <mergeCell ref="C89:C90"/>
    <mergeCell ref="D89:D90"/>
    <mergeCell ref="E89:E90"/>
    <mergeCell ref="A1:F1"/>
    <mergeCell ref="H1:I1"/>
    <mergeCell ref="B4:F4"/>
    <mergeCell ref="L4:P4"/>
    <mergeCell ref="B42:D42"/>
    <mergeCell ref="I42:K42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98"/>
  <sheetViews>
    <sheetView tabSelected="1" topLeftCell="A51" zoomScale="80" zoomScaleNormal="80" workbookViewId="0">
      <selection activeCell="B80" sqref="B80"/>
    </sheetView>
  </sheetViews>
  <sheetFormatPr baseColWidth="10" defaultColWidth="11.5" defaultRowHeight="13"/>
  <cols>
    <col min="1" max="1" width="10.1640625" customWidth="1"/>
    <col min="2" max="2" width="14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1">
      <c r="A1" s="43" t="s">
        <v>21</v>
      </c>
      <c r="B1" s="43"/>
      <c r="C1" s="43"/>
      <c r="D1" s="43"/>
      <c r="E1" s="43"/>
      <c r="F1" s="43"/>
      <c r="G1" s="1"/>
      <c r="H1" s="44" t="s">
        <v>1</v>
      </c>
      <c r="I1" s="44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>
        <v>1975352.16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2" t="s">
        <v>3</v>
      </c>
      <c r="B4" s="45" t="s">
        <v>4</v>
      </c>
      <c r="C4" s="45"/>
      <c r="D4" s="45"/>
      <c r="E4" s="45"/>
      <c r="F4" s="45"/>
      <c r="G4" s="1"/>
      <c r="H4" s="2" t="s">
        <v>3</v>
      </c>
      <c r="J4" s="1"/>
      <c r="K4" s="2" t="s">
        <v>3</v>
      </c>
      <c r="L4" s="44" t="s">
        <v>5</v>
      </c>
      <c r="M4" s="44"/>
      <c r="N4" s="44"/>
      <c r="O4" s="44"/>
      <c r="P4" s="44"/>
      <c r="Q4" s="3"/>
      <c r="R4" s="3"/>
    </row>
    <row r="5" spans="1:18">
      <c r="A5" s="2" t="s">
        <v>6</v>
      </c>
      <c r="B5" s="5">
        <v>0</v>
      </c>
      <c r="C5" s="6">
        <v>1</v>
      </c>
      <c r="D5" s="6">
        <v>2</v>
      </c>
      <c r="E5" s="6">
        <v>3</v>
      </c>
      <c r="F5" s="7" t="s">
        <v>7</v>
      </c>
      <c r="G5" s="1"/>
      <c r="H5" s="2" t="s">
        <v>6</v>
      </c>
      <c r="I5" s="10" t="s">
        <v>8</v>
      </c>
      <c r="J5" s="1"/>
      <c r="K5" s="2" t="s">
        <v>6</v>
      </c>
      <c r="L5" s="5">
        <v>0</v>
      </c>
      <c r="M5" s="6">
        <v>1</v>
      </c>
      <c r="N5" s="6">
        <v>2</v>
      </c>
      <c r="O5" s="6">
        <v>3</v>
      </c>
      <c r="P5" s="8" t="s">
        <v>7</v>
      </c>
      <c r="Q5" s="3"/>
      <c r="R5" s="3"/>
    </row>
    <row r="6" spans="1:18">
      <c r="A6" s="9">
        <v>3.75</v>
      </c>
      <c r="B6" s="10"/>
      <c r="C6" s="10"/>
      <c r="D6" s="10"/>
      <c r="E6" s="30"/>
      <c r="F6" s="11">
        <f t="shared" ref="F6:F37" si="0">SUM(B6:E6)</f>
        <v>0</v>
      </c>
      <c r="G6" s="1"/>
      <c r="H6" s="9">
        <v>3.75</v>
      </c>
      <c r="I6" s="38">
        <v>0</v>
      </c>
      <c r="J6" s="1"/>
      <c r="K6" s="9">
        <v>3.75</v>
      </c>
      <c r="L6" s="1">
        <f t="shared" ref="L6:L37" si="1">IF($F6&gt;0,($I6/1000)*(B6/$F6),0)</f>
        <v>0</v>
      </c>
      <c r="M6" s="1">
        <f t="shared" ref="M6:M37" si="2">IF($F6&gt;0,($I6/1000)*(C6/$F6),0)</f>
        <v>0</v>
      </c>
      <c r="N6" s="1">
        <f t="shared" ref="N6:N37" si="3">IF($F6&gt;0,($I6/1000)*(D6/$F6),0)</f>
        <v>0</v>
      </c>
      <c r="O6" s="1">
        <f t="shared" ref="O6:O37" si="4">IF($F6&gt;0,($I6/1000)*(E6/$F6),0)</f>
        <v>0</v>
      </c>
      <c r="P6" s="12">
        <f t="shared" ref="P6:P37" si="5">SUM(L6:O6)</f>
        <v>0</v>
      </c>
      <c r="Q6" s="3"/>
      <c r="R6" s="3"/>
    </row>
    <row r="7" spans="1:18">
      <c r="A7" s="9">
        <v>4.25</v>
      </c>
      <c r="B7" s="10"/>
      <c r="C7" s="14"/>
      <c r="D7" s="10"/>
      <c r="E7" s="30"/>
      <c r="F7" s="11">
        <f t="shared" si="0"/>
        <v>0</v>
      </c>
      <c r="G7" s="1"/>
      <c r="H7" s="9">
        <v>4.25</v>
      </c>
      <c r="I7" s="38">
        <v>0</v>
      </c>
      <c r="J7" s="1"/>
      <c r="K7" s="9">
        <v>4.25</v>
      </c>
      <c r="L7" s="1">
        <f t="shared" si="1"/>
        <v>0</v>
      </c>
      <c r="M7" s="1">
        <f t="shared" si="2"/>
        <v>0</v>
      </c>
      <c r="N7" s="1">
        <f t="shared" si="3"/>
        <v>0</v>
      </c>
      <c r="O7" s="1">
        <f t="shared" si="4"/>
        <v>0</v>
      </c>
      <c r="P7" s="12">
        <f t="shared" si="5"/>
        <v>0</v>
      </c>
      <c r="Q7" s="3"/>
      <c r="R7" s="3"/>
    </row>
    <row r="8" spans="1:18">
      <c r="A8" s="9">
        <v>4.75</v>
      </c>
      <c r="B8" s="10"/>
      <c r="C8" s="14"/>
      <c r="D8" s="10"/>
      <c r="E8" s="30"/>
      <c r="F8" s="11">
        <f t="shared" si="0"/>
        <v>0</v>
      </c>
      <c r="G8" s="1"/>
      <c r="H8" s="9">
        <v>4.75</v>
      </c>
      <c r="I8" s="38">
        <v>0</v>
      </c>
      <c r="J8" s="1"/>
      <c r="K8" s="9">
        <v>4.75</v>
      </c>
      <c r="L8" s="1">
        <f t="shared" si="1"/>
        <v>0</v>
      </c>
      <c r="M8" s="1">
        <f t="shared" si="2"/>
        <v>0</v>
      </c>
      <c r="N8" s="1">
        <f t="shared" si="3"/>
        <v>0</v>
      </c>
      <c r="O8" s="1">
        <f t="shared" si="4"/>
        <v>0</v>
      </c>
      <c r="P8" s="12">
        <f t="shared" si="5"/>
        <v>0</v>
      </c>
      <c r="Q8" s="3"/>
      <c r="R8" s="3"/>
    </row>
    <row r="9" spans="1:18">
      <c r="A9" s="9">
        <v>5.25</v>
      </c>
      <c r="B9" s="10"/>
      <c r="C9" s="39">
        <v>1</v>
      </c>
      <c r="D9" s="10"/>
      <c r="E9" s="30"/>
      <c r="F9" s="11">
        <f t="shared" si="0"/>
        <v>1</v>
      </c>
      <c r="G9" s="1"/>
      <c r="H9" s="9">
        <v>5.25</v>
      </c>
      <c r="I9" s="38">
        <v>28318</v>
      </c>
      <c r="J9" s="1"/>
      <c r="K9" s="9">
        <v>5.25</v>
      </c>
      <c r="L9" s="1">
        <f t="shared" si="1"/>
        <v>0</v>
      </c>
      <c r="M9" s="1">
        <f t="shared" si="2"/>
        <v>28.318000000000001</v>
      </c>
      <c r="N9" s="1">
        <f t="shared" si="3"/>
        <v>0</v>
      </c>
      <c r="O9" s="1">
        <f t="shared" si="4"/>
        <v>0</v>
      </c>
      <c r="P9" s="12">
        <f t="shared" si="5"/>
        <v>28.318000000000001</v>
      </c>
      <c r="Q9" s="3"/>
      <c r="R9" s="3"/>
    </row>
    <row r="10" spans="1:18">
      <c r="A10" s="9">
        <v>5.75</v>
      </c>
      <c r="B10" s="13"/>
      <c r="C10" s="39">
        <v>1</v>
      </c>
      <c r="D10" s="10"/>
      <c r="E10" s="30"/>
      <c r="F10" s="11">
        <f t="shared" si="0"/>
        <v>1</v>
      </c>
      <c r="G10" s="1"/>
      <c r="H10" s="9">
        <v>5.75</v>
      </c>
      <c r="I10" s="38">
        <v>106927</v>
      </c>
      <c r="J10" s="1"/>
      <c r="K10" s="9">
        <v>5.75</v>
      </c>
      <c r="L10" s="1">
        <f t="shared" si="1"/>
        <v>0</v>
      </c>
      <c r="M10" s="1">
        <f t="shared" si="2"/>
        <v>106.92700000000001</v>
      </c>
      <c r="N10" s="1">
        <f t="shared" si="3"/>
        <v>0</v>
      </c>
      <c r="O10" s="1">
        <f t="shared" si="4"/>
        <v>0</v>
      </c>
      <c r="P10" s="12">
        <f t="shared" si="5"/>
        <v>106.92700000000001</v>
      </c>
      <c r="Q10" s="3"/>
      <c r="R10" s="3"/>
    </row>
    <row r="11" spans="1:18">
      <c r="A11" s="9">
        <v>6.25</v>
      </c>
      <c r="B11" s="10"/>
      <c r="C11" s="39">
        <v>1</v>
      </c>
      <c r="D11" s="10"/>
      <c r="E11" s="30"/>
      <c r="F11" s="11">
        <f t="shared" si="0"/>
        <v>1</v>
      </c>
      <c r="G11" s="1"/>
      <c r="H11" s="9">
        <v>6.25</v>
      </c>
      <c r="I11" s="38">
        <v>91510</v>
      </c>
      <c r="J11" s="1"/>
      <c r="K11" s="9">
        <v>6.25</v>
      </c>
      <c r="L11" s="1">
        <f t="shared" si="1"/>
        <v>0</v>
      </c>
      <c r="M11" s="1">
        <f t="shared" si="2"/>
        <v>91.51</v>
      </c>
      <c r="N11" s="1">
        <f t="shared" si="3"/>
        <v>0</v>
      </c>
      <c r="O11" s="1">
        <f t="shared" si="4"/>
        <v>0</v>
      </c>
      <c r="P11" s="12">
        <f t="shared" si="5"/>
        <v>91.51</v>
      </c>
      <c r="Q11" s="3"/>
      <c r="R11" s="3"/>
    </row>
    <row r="12" spans="1:18">
      <c r="A12" s="9">
        <v>6.75</v>
      </c>
      <c r="B12" s="13"/>
      <c r="C12" s="39">
        <v>1</v>
      </c>
      <c r="D12" s="10"/>
      <c r="E12" s="31"/>
      <c r="F12" s="11">
        <f t="shared" si="0"/>
        <v>1</v>
      </c>
      <c r="G12" s="1"/>
      <c r="H12" s="9">
        <v>6.75</v>
      </c>
      <c r="I12" s="38">
        <v>205735</v>
      </c>
      <c r="J12" s="1"/>
      <c r="K12" s="9">
        <v>6.75</v>
      </c>
      <c r="L12" s="1">
        <f t="shared" si="1"/>
        <v>0</v>
      </c>
      <c r="M12" s="1">
        <f t="shared" si="2"/>
        <v>205.73500000000001</v>
      </c>
      <c r="N12" s="1">
        <f t="shared" si="3"/>
        <v>0</v>
      </c>
      <c r="O12" s="1">
        <f t="shared" si="4"/>
        <v>0</v>
      </c>
      <c r="P12" s="12">
        <f t="shared" si="5"/>
        <v>205.73500000000001</v>
      </c>
      <c r="Q12" s="3"/>
      <c r="R12" s="3"/>
    </row>
    <row r="13" spans="1:18">
      <c r="A13" s="9">
        <v>7.25</v>
      </c>
      <c r="C13" s="39">
        <v>1</v>
      </c>
      <c r="D13" s="10"/>
      <c r="E13" s="31"/>
      <c r="F13" s="11">
        <f t="shared" si="0"/>
        <v>1</v>
      </c>
      <c r="G13" s="1"/>
      <c r="H13" s="9">
        <v>7.25</v>
      </c>
      <c r="I13" s="38">
        <v>350126</v>
      </c>
      <c r="J13" s="1"/>
      <c r="K13" s="9">
        <v>7.25</v>
      </c>
      <c r="L13" s="1">
        <f t="shared" si="1"/>
        <v>0</v>
      </c>
      <c r="M13" s="1">
        <f t="shared" si="2"/>
        <v>350.12599999999998</v>
      </c>
      <c r="N13" s="1">
        <f t="shared" si="3"/>
        <v>0</v>
      </c>
      <c r="O13" s="1">
        <f t="shared" si="4"/>
        <v>0</v>
      </c>
      <c r="P13" s="12">
        <f t="shared" si="5"/>
        <v>350.12599999999998</v>
      </c>
      <c r="Q13" s="3"/>
      <c r="R13" s="3"/>
    </row>
    <row r="14" spans="1:18">
      <c r="A14" s="9">
        <v>7.75</v>
      </c>
      <c r="C14" s="39">
        <v>1</v>
      </c>
      <c r="D14" s="10"/>
      <c r="E14" s="32"/>
      <c r="F14" s="11">
        <f t="shared" si="0"/>
        <v>1</v>
      </c>
      <c r="G14" s="1"/>
      <c r="H14" s="9">
        <v>7.75</v>
      </c>
      <c r="I14" s="38">
        <v>593339</v>
      </c>
      <c r="J14" s="4"/>
      <c r="K14" s="9">
        <v>7.75</v>
      </c>
      <c r="L14" s="1">
        <f t="shared" si="1"/>
        <v>0</v>
      </c>
      <c r="M14" s="1">
        <f t="shared" si="2"/>
        <v>593.33900000000006</v>
      </c>
      <c r="N14" s="1">
        <f t="shared" si="3"/>
        <v>0</v>
      </c>
      <c r="O14" s="1">
        <f t="shared" si="4"/>
        <v>0</v>
      </c>
      <c r="P14" s="12">
        <f t="shared" si="5"/>
        <v>593.33900000000006</v>
      </c>
      <c r="Q14" s="3"/>
      <c r="R14" s="3"/>
    </row>
    <row r="15" spans="1:18">
      <c r="A15" s="9">
        <v>8.25</v>
      </c>
      <c r="C15">
        <v>2</v>
      </c>
      <c r="D15" s="33"/>
      <c r="E15" s="32"/>
      <c r="F15" s="11">
        <f t="shared" si="0"/>
        <v>2</v>
      </c>
      <c r="G15" s="1"/>
      <c r="H15" s="9">
        <v>8.25</v>
      </c>
      <c r="I15" s="38">
        <v>1186489</v>
      </c>
      <c r="J15" s="4"/>
      <c r="K15" s="9">
        <v>8.25</v>
      </c>
      <c r="L15" s="1">
        <f t="shared" si="1"/>
        <v>0</v>
      </c>
      <c r="M15" s="1">
        <f t="shared" si="2"/>
        <v>1186.489</v>
      </c>
      <c r="N15" s="1">
        <f t="shared" si="3"/>
        <v>0</v>
      </c>
      <c r="O15" s="1">
        <f t="shared" si="4"/>
        <v>0</v>
      </c>
      <c r="P15" s="12">
        <f t="shared" si="5"/>
        <v>1186.489</v>
      </c>
      <c r="Q15" s="3"/>
      <c r="R15" s="3"/>
    </row>
    <row r="16" spans="1:18">
      <c r="A16" s="9">
        <v>8.75</v>
      </c>
      <c r="C16" s="13">
        <v>7</v>
      </c>
      <c r="D16" s="34"/>
      <c r="E16" s="32"/>
      <c r="F16" s="11">
        <f t="shared" si="0"/>
        <v>7</v>
      </c>
      <c r="G16" s="1"/>
      <c r="H16" s="9">
        <v>8.75</v>
      </c>
      <c r="I16" s="38">
        <v>2330696</v>
      </c>
      <c r="J16" s="4"/>
      <c r="K16" s="9">
        <v>8.75</v>
      </c>
      <c r="L16" s="1">
        <f t="shared" si="1"/>
        <v>0</v>
      </c>
      <c r="M16" s="1">
        <f t="shared" si="2"/>
        <v>2330.6959999999999</v>
      </c>
      <c r="N16" s="1">
        <f t="shared" si="3"/>
        <v>0</v>
      </c>
      <c r="O16" s="1">
        <f t="shared" si="4"/>
        <v>0</v>
      </c>
      <c r="P16" s="12">
        <f t="shared" si="5"/>
        <v>2330.6959999999999</v>
      </c>
      <c r="Q16" s="3"/>
      <c r="R16" s="3"/>
    </row>
    <row r="17" spans="1:18">
      <c r="A17" s="9">
        <v>9.25</v>
      </c>
      <c r="C17" s="13">
        <v>11</v>
      </c>
      <c r="D17" s="34"/>
      <c r="E17" s="32"/>
      <c r="F17" s="11">
        <f t="shared" si="0"/>
        <v>11</v>
      </c>
      <c r="G17" s="1"/>
      <c r="H17" s="9">
        <v>9.25</v>
      </c>
      <c r="I17" s="38">
        <v>1823308</v>
      </c>
      <c r="J17" s="4"/>
      <c r="K17" s="9">
        <v>9.25</v>
      </c>
      <c r="L17" s="1">
        <f t="shared" si="1"/>
        <v>0</v>
      </c>
      <c r="M17" s="1">
        <f t="shared" si="2"/>
        <v>1823.308</v>
      </c>
      <c r="N17" s="1">
        <f t="shared" si="3"/>
        <v>0</v>
      </c>
      <c r="O17" s="1">
        <f t="shared" si="4"/>
        <v>0</v>
      </c>
      <c r="P17" s="12">
        <f t="shared" si="5"/>
        <v>1823.308</v>
      </c>
      <c r="Q17" s="3"/>
      <c r="R17" s="3"/>
    </row>
    <row r="18" spans="1:18">
      <c r="A18" s="9">
        <v>9.75</v>
      </c>
      <c r="C18" s="13">
        <v>18</v>
      </c>
      <c r="D18" s="34"/>
      <c r="E18" s="32"/>
      <c r="F18" s="11">
        <f t="shared" si="0"/>
        <v>18</v>
      </c>
      <c r="G18" s="1"/>
      <c r="H18" s="9">
        <v>9.75</v>
      </c>
      <c r="I18" s="38">
        <v>3748554</v>
      </c>
      <c r="J18" s="4"/>
      <c r="K18" s="9">
        <v>9.75</v>
      </c>
      <c r="L18" s="1">
        <f t="shared" si="1"/>
        <v>0</v>
      </c>
      <c r="M18" s="1">
        <f t="shared" si="2"/>
        <v>3748.5540000000001</v>
      </c>
      <c r="N18" s="1">
        <f t="shared" si="3"/>
        <v>0</v>
      </c>
      <c r="O18" s="1">
        <f t="shared" si="4"/>
        <v>0</v>
      </c>
      <c r="P18" s="12">
        <f t="shared" si="5"/>
        <v>3748.5540000000001</v>
      </c>
      <c r="Q18" s="3"/>
      <c r="R18" s="3"/>
    </row>
    <row r="19" spans="1:18">
      <c r="A19" s="9">
        <v>10.25</v>
      </c>
      <c r="C19" s="13">
        <v>30</v>
      </c>
      <c r="D19" s="34"/>
      <c r="E19" s="32"/>
      <c r="F19" s="11">
        <f t="shared" si="0"/>
        <v>30</v>
      </c>
      <c r="G19" s="1"/>
      <c r="H19" s="9">
        <v>10.25</v>
      </c>
      <c r="I19" s="38">
        <v>9264566</v>
      </c>
      <c r="J19" s="4"/>
      <c r="K19" s="9">
        <v>10.25</v>
      </c>
      <c r="L19" s="1">
        <f t="shared" si="1"/>
        <v>0</v>
      </c>
      <c r="M19" s="1">
        <f t="shared" si="2"/>
        <v>9264.5660000000007</v>
      </c>
      <c r="N19" s="1">
        <f t="shared" si="3"/>
        <v>0</v>
      </c>
      <c r="O19" s="1">
        <f t="shared" si="4"/>
        <v>0</v>
      </c>
      <c r="P19" s="12">
        <f t="shared" si="5"/>
        <v>9264.5660000000007</v>
      </c>
      <c r="Q19" s="3"/>
      <c r="R19" s="3"/>
    </row>
    <row r="20" spans="1:18">
      <c r="A20" s="9">
        <v>10.75</v>
      </c>
      <c r="C20" s="13">
        <v>44</v>
      </c>
      <c r="D20" s="34"/>
      <c r="E20" s="32"/>
      <c r="F20" s="11">
        <f t="shared" si="0"/>
        <v>44</v>
      </c>
      <c r="G20" s="1"/>
      <c r="H20" s="9">
        <v>10.75</v>
      </c>
      <c r="I20" s="38">
        <v>10618696</v>
      </c>
      <c r="J20" s="4"/>
      <c r="K20" s="9">
        <v>10.75</v>
      </c>
      <c r="L20" s="1">
        <f t="shared" si="1"/>
        <v>0</v>
      </c>
      <c r="M20" s="1">
        <f t="shared" si="2"/>
        <v>10618.696</v>
      </c>
      <c r="N20" s="1">
        <f t="shared" si="3"/>
        <v>0</v>
      </c>
      <c r="O20" s="1">
        <f t="shared" si="4"/>
        <v>0</v>
      </c>
      <c r="P20" s="12">
        <f t="shared" si="5"/>
        <v>10618.696</v>
      </c>
      <c r="Q20" s="3"/>
      <c r="R20" s="3"/>
    </row>
    <row r="21" spans="1:18">
      <c r="A21" s="9">
        <v>11.25</v>
      </c>
      <c r="C21" s="13">
        <v>53</v>
      </c>
      <c r="D21" s="34"/>
      <c r="E21" s="32"/>
      <c r="F21" s="11">
        <f t="shared" si="0"/>
        <v>53</v>
      </c>
      <c r="G21" s="1"/>
      <c r="H21" s="9">
        <v>11.25</v>
      </c>
      <c r="I21" s="38">
        <v>17036412</v>
      </c>
      <c r="J21" s="4"/>
      <c r="K21" s="9">
        <v>11.25</v>
      </c>
      <c r="L21" s="1">
        <f t="shared" si="1"/>
        <v>0</v>
      </c>
      <c r="M21" s="1">
        <f t="shared" si="2"/>
        <v>17036.412</v>
      </c>
      <c r="N21" s="1">
        <f t="shared" si="3"/>
        <v>0</v>
      </c>
      <c r="O21" s="1">
        <f t="shared" si="4"/>
        <v>0</v>
      </c>
      <c r="P21" s="12">
        <f t="shared" si="5"/>
        <v>17036.412</v>
      </c>
      <c r="Q21" s="3"/>
      <c r="R21" s="3"/>
    </row>
    <row r="22" spans="1:18">
      <c r="A22" s="9">
        <v>11.75</v>
      </c>
      <c r="C22" s="13">
        <v>82</v>
      </c>
      <c r="D22" s="34"/>
      <c r="E22" s="32"/>
      <c r="F22" s="11">
        <f t="shared" si="0"/>
        <v>82</v>
      </c>
      <c r="G22" s="4"/>
      <c r="H22" s="9">
        <v>11.75</v>
      </c>
      <c r="I22" s="38">
        <v>24271531</v>
      </c>
      <c r="J22" s="4"/>
      <c r="K22" s="9">
        <v>11.75</v>
      </c>
      <c r="L22" s="1">
        <f t="shared" si="1"/>
        <v>0</v>
      </c>
      <c r="M22" s="1">
        <f t="shared" si="2"/>
        <v>24271.530999999999</v>
      </c>
      <c r="N22" s="1">
        <f t="shared" si="3"/>
        <v>0</v>
      </c>
      <c r="O22" s="1">
        <f t="shared" si="4"/>
        <v>0</v>
      </c>
      <c r="P22" s="12">
        <f t="shared" si="5"/>
        <v>24271.530999999999</v>
      </c>
      <c r="Q22" s="3"/>
      <c r="R22" s="3"/>
    </row>
    <row r="23" spans="1:18">
      <c r="A23" s="9">
        <v>12.25</v>
      </c>
      <c r="C23" s="13">
        <v>105</v>
      </c>
      <c r="D23" s="34"/>
      <c r="E23" s="32"/>
      <c r="F23" s="11">
        <f t="shared" si="0"/>
        <v>105</v>
      </c>
      <c r="G23" s="4"/>
      <c r="H23" s="9">
        <v>12.25</v>
      </c>
      <c r="I23" s="38">
        <v>30068330</v>
      </c>
      <c r="J23" s="4"/>
      <c r="K23" s="9">
        <v>12.25</v>
      </c>
      <c r="L23" s="1">
        <f t="shared" si="1"/>
        <v>0</v>
      </c>
      <c r="M23" s="1">
        <f t="shared" si="2"/>
        <v>30068.33</v>
      </c>
      <c r="N23" s="1">
        <f t="shared" si="3"/>
        <v>0</v>
      </c>
      <c r="O23" s="1">
        <f t="shared" si="4"/>
        <v>0</v>
      </c>
      <c r="P23" s="12">
        <f t="shared" si="5"/>
        <v>30068.33</v>
      </c>
      <c r="Q23" s="3"/>
      <c r="R23" s="3"/>
    </row>
    <row r="24" spans="1:18">
      <c r="A24" s="9">
        <v>12.75</v>
      </c>
      <c r="C24" s="13">
        <v>98</v>
      </c>
      <c r="D24" s="34"/>
      <c r="E24" s="32"/>
      <c r="F24" s="11">
        <f t="shared" si="0"/>
        <v>98</v>
      </c>
      <c r="G24" s="4"/>
      <c r="H24" s="9">
        <v>12.75</v>
      </c>
      <c r="I24" s="38">
        <v>23246543</v>
      </c>
      <c r="J24" s="4"/>
      <c r="K24" s="9">
        <v>12.75</v>
      </c>
      <c r="L24" s="1">
        <f t="shared" si="1"/>
        <v>0</v>
      </c>
      <c r="M24" s="1">
        <f t="shared" si="2"/>
        <v>23246.543000000001</v>
      </c>
      <c r="N24" s="1">
        <f t="shared" si="3"/>
        <v>0</v>
      </c>
      <c r="O24" s="1">
        <f t="shared" si="4"/>
        <v>0</v>
      </c>
      <c r="P24" s="12">
        <f t="shared" si="5"/>
        <v>23246.543000000001</v>
      </c>
      <c r="Q24" s="3"/>
      <c r="R24" s="3"/>
    </row>
    <row r="25" spans="1:18">
      <c r="A25" s="9">
        <v>13.25</v>
      </c>
      <c r="C25" s="13">
        <v>102</v>
      </c>
      <c r="D25" s="34"/>
      <c r="E25" s="32"/>
      <c r="F25" s="11">
        <f t="shared" si="0"/>
        <v>102</v>
      </c>
      <c r="G25" s="4"/>
      <c r="H25" s="9">
        <v>13.25</v>
      </c>
      <c r="I25" s="38">
        <v>23888494</v>
      </c>
      <c r="J25" s="4"/>
      <c r="K25" s="9">
        <v>13.25</v>
      </c>
      <c r="L25" s="1">
        <f t="shared" si="1"/>
        <v>0</v>
      </c>
      <c r="M25" s="1">
        <f t="shared" si="2"/>
        <v>23888.493999999999</v>
      </c>
      <c r="N25" s="1">
        <f t="shared" si="3"/>
        <v>0</v>
      </c>
      <c r="O25" s="1">
        <f t="shared" si="4"/>
        <v>0</v>
      </c>
      <c r="P25" s="12">
        <f t="shared" si="5"/>
        <v>23888.493999999999</v>
      </c>
      <c r="Q25" s="3"/>
      <c r="R25" s="3"/>
    </row>
    <row r="26" spans="1:18">
      <c r="A26" s="9">
        <v>13.75</v>
      </c>
      <c r="C26" s="13">
        <v>85</v>
      </c>
      <c r="D26" s="34">
        <v>1</v>
      </c>
      <c r="E26" s="32"/>
      <c r="F26" s="11">
        <f t="shared" si="0"/>
        <v>86</v>
      </c>
      <c r="G26" s="4"/>
      <c r="H26" s="9">
        <v>13.75</v>
      </c>
      <c r="I26" s="38">
        <v>10135839</v>
      </c>
      <c r="J26" s="4"/>
      <c r="K26" s="9">
        <v>13.75</v>
      </c>
      <c r="L26" s="1">
        <f t="shared" si="1"/>
        <v>0</v>
      </c>
      <c r="M26" s="1">
        <f t="shared" si="2"/>
        <v>10017.9804069767</v>
      </c>
      <c r="N26" s="1">
        <f t="shared" si="3"/>
        <v>117.85859302325601</v>
      </c>
      <c r="O26" s="1">
        <f t="shared" si="4"/>
        <v>0</v>
      </c>
      <c r="P26" s="12">
        <f t="shared" si="5"/>
        <v>10135.839</v>
      </c>
      <c r="Q26" s="3"/>
      <c r="R26" s="3"/>
    </row>
    <row r="27" spans="1:18">
      <c r="A27" s="9">
        <v>14.25</v>
      </c>
      <c r="C27" s="13">
        <v>48</v>
      </c>
      <c r="D27" s="13">
        <v>3</v>
      </c>
      <c r="E27" s="32"/>
      <c r="F27" s="11">
        <f t="shared" si="0"/>
        <v>51</v>
      </c>
      <c r="G27" s="4"/>
      <c r="H27" s="9">
        <v>14.25</v>
      </c>
      <c r="I27" s="38">
        <v>5520886</v>
      </c>
      <c r="J27" s="4"/>
      <c r="K27" s="9">
        <v>14.25</v>
      </c>
      <c r="L27" s="1">
        <f t="shared" si="1"/>
        <v>0</v>
      </c>
      <c r="M27" s="1">
        <f t="shared" si="2"/>
        <v>5196.1279999999997</v>
      </c>
      <c r="N27" s="1">
        <f t="shared" si="3"/>
        <v>324.75799999999998</v>
      </c>
      <c r="O27" s="1">
        <f t="shared" si="4"/>
        <v>0</v>
      </c>
      <c r="P27" s="12">
        <f t="shared" si="5"/>
        <v>5520.8860000000004</v>
      </c>
      <c r="Q27" s="3"/>
      <c r="R27" s="3"/>
    </row>
    <row r="28" spans="1:18">
      <c r="A28" s="9">
        <v>14.75</v>
      </c>
      <c r="C28" s="13">
        <v>19</v>
      </c>
      <c r="D28" s="13">
        <v>8</v>
      </c>
      <c r="E28" s="32"/>
      <c r="F28" s="11">
        <f t="shared" si="0"/>
        <v>27</v>
      </c>
      <c r="G28" s="1"/>
      <c r="H28" s="9">
        <v>14.75</v>
      </c>
      <c r="I28" s="38">
        <v>1853660</v>
      </c>
      <c r="J28" s="4"/>
      <c r="K28" s="9">
        <v>14.75</v>
      </c>
      <c r="L28" s="1">
        <f t="shared" si="1"/>
        <v>0</v>
      </c>
      <c r="M28" s="1">
        <f t="shared" si="2"/>
        <v>1304.4274074074101</v>
      </c>
      <c r="N28" s="1">
        <f t="shared" si="3"/>
        <v>549.23259259259305</v>
      </c>
      <c r="O28" s="1">
        <f t="shared" si="4"/>
        <v>0</v>
      </c>
      <c r="P28" s="12">
        <f t="shared" si="5"/>
        <v>1853.66</v>
      </c>
      <c r="Q28" s="3"/>
      <c r="R28" s="3"/>
    </row>
    <row r="29" spans="1:18">
      <c r="A29" s="9">
        <v>15.25</v>
      </c>
      <c r="C29" s="13">
        <v>6</v>
      </c>
      <c r="D29" s="13">
        <v>5</v>
      </c>
      <c r="E29" s="32"/>
      <c r="F29" s="11">
        <f t="shared" si="0"/>
        <v>11</v>
      </c>
      <c r="G29" s="1"/>
      <c r="H29" s="9">
        <v>15.25</v>
      </c>
      <c r="I29" s="38">
        <v>659408</v>
      </c>
      <c r="J29" s="4"/>
      <c r="K29" s="9">
        <v>15.25</v>
      </c>
      <c r="L29" s="1">
        <f t="shared" si="1"/>
        <v>0</v>
      </c>
      <c r="M29" s="1">
        <f t="shared" si="2"/>
        <v>359.67709090909102</v>
      </c>
      <c r="N29" s="1">
        <f t="shared" si="3"/>
        <v>299.73090909090899</v>
      </c>
      <c r="O29" s="1">
        <f t="shared" si="4"/>
        <v>0</v>
      </c>
      <c r="P29" s="12">
        <f t="shared" si="5"/>
        <v>659.40800000000002</v>
      </c>
      <c r="Q29" s="3"/>
      <c r="R29" s="3"/>
    </row>
    <row r="30" spans="1:18">
      <c r="A30" s="9">
        <v>15.75</v>
      </c>
      <c r="B30" s="10"/>
      <c r="C30" s="13"/>
      <c r="D30" s="13">
        <v>3</v>
      </c>
      <c r="E30" s="32"/>
      <c r="F30" s="11">
        <f t="shared" si="0"/>
        <v>3</v>
      </c>
      <c r="G30" s="1"/>
      <c r="H30" s="9">
        <v>15.75</v>
      </c>
      <c r="I30" s="38">
        <v>62235</v>
      </c>
      <c r="J30" s="4"/>
      <c r="K30" s="9">
        <v>15.75</v>
      </c>
      <c r="L30" s="1">
        <f t="shared" si="1"/>
        <v>0</v>
      </c>
      <c r="M30" s="1">
        <f t="shared" si="2"/>
        <v>0</v>
      </c>
      <c r="N30" s="1">
        <f t="shared" si="3"/>
        <v>62.234999999999999</v>
      </c>
      <c r="O30" s="1">
        <f t="shared" si="4"/>
        <v>0</v>
      </c>
      <c r="P30" s="12">
        <f t="shared" si="5"/>
        <v>62.234999999999999</v>
      </c>
      <c r="Q30" s="3"/>
      <c r="R30" s="3"/>
    </row>
    <row r="31" spans="1:18">
      <c r="A31" s="9">
        <v>16.25</v>
      </c>
      <c r="B31" s="10"/>
      <c r="C31" s="13"/>
      <c r="D31" s="40">
        <v>1</v>
      </c>
      <c r="E31" s="30"/>
      <c r="F31" s="11">
        <f t="shared" si="0"/>
        <v>1</v>
      </c>
      <c r="G31" s="1"/>
      <c r="H31" s="9">
        <v>16.25</v>
      </c>
      <c r="I31" s="38">
        <v>65491</v>
      </c>
      <c r="J31" s="4"/>
      <c r="K31" s="9">
        <v>16.25</v>
      </c>
      <c r="L31" s="1">
        <f t="shared" si="1"/>
        <v>0</v>
      </c>
      <c r="M31" s="1">
        <f t="shared" si="2"/>
        <v>0</v>
      </c>
      <c r="N31" s="1">
        <f t="shared" si="3"/>
        <v>65.491</v>
      </c>
      <c r="O31" s="1">
        <f t="shared" si="4"/>
        <v>0</v>
      </c>
      <c r="P31" s="12">
        <f t="shared" si="5"/>
        <v>65.491</v>
      </c>
      <c r="Q31" s="3"/>
      <c r="R31" s="3"/>
    </row>
    <row r="32" spans="1:18">
      <c r="A32" s="9">
        <v>16.75</v>
      </c>
      <c r="B32" s="10"/>
      <c r="D32" s="41">
        <v>1</v>
      </c>
      <c r="E32" s="30"/>
      <c r="F32" s="11">
        <f t="shared" si="0"/>
        <v>1</v>
      </c>
      <c r="G32" s="1"/>
      <c r="H32" s="9">
        <v>16.75</v>
      </c>
      <c r="I32" s="38">
        <v>0</v>
      </c>
      <c r="J32" s="15"/>
      <c r="K32" s="9">
        <v>16.75</v>
      </c>
      <c r="L32" s="1">
        <f t="shared" si="1"/>
        <v>0</v>
      </c>
      <c r="M32" s="1">
        <f t="shared" si="2"/>
        <v>0</v>
      </c>
      <c r="N32" s="1">
        <f t="shared" si="3"/>
        <v>0</v>
      </c>
      <c r="O32" s="1">
        <f t="shared" si="4"/>
        <v>0</v>
      </c>
      <c r="P32" s="12">
        <f t="shared" si="5"/>
        <v>0</v>
      </c>
      <c r="Q32" s="3"/>
      <c r="R32" s="3"/>
    </row>
    <row r="33" spans="1:18">
      <c r="A33" s="9">
        <v>17.25</v>
      </c>
      <c r="B33" s="10"/>
      <c r="C33" s="33"/>
      <c r="D33" s="41">
        <v>1</v>
      </c>
      <c r="E33" s="30"/>
      <c r="F33" s="11">
        <f t="shared" si="0"/>
        <v>1</v>
      </c>
      <c r="G33" s="1"/>
      <c r="H33" s="9">
        <v>17.25</v>
      </c>
      <c r="I33" s="38">
        <v>0</v>
      </c>
      <c r="J33" s="15"/>
      <c r="K33" s="9">
        <v>17.25</v>
      </c>
      <c r="L33" s="1">
        <f t="shared" si="1"/>
        <v>0</v>
      </c>
      <c r="M33" s="1">
        <f t="shared" si="2"/>
        <v>0</v>
      </c>
      <c r="N33" s="1">
        <f t="shared" si="3"/>
        <v>0</v>
      </c>
      <c r="O33" s="1">
        <f t="shared" si="4"/>
        <v>0</v>
      </c>
      <c r="P33" s="12">
        <f t="shared" si="5"/>
        <v>0</v>
      </c>
      <c r="Q33" s="3"/>
      <c r="R33" s="3"/>
    </row>
    <row r="34" spans="1:18">
      <c r="A34" s="9">
        <v>17.75</v>
      </c>
      <c r="B34" s="10"/>
      <c r="C34" s="33"/>
      <c r="D34" s="36">
        <v>2</v>
      </c>
      <c r="E34" s="30"/>
      <c r="F34" s="11">
        <f t="shared" si="0"/>
        <v>2</v>
      </c>
      <c r="G34" s="1"/>
      <c r="H34" s="9">
        <v>17.75</v>
      </c>
      <c r="I34" s="38">
        <v>0</v>
      </c>
      <c r="J34" s="15"/>
      <c r="K34" s="9">
        <v>17.75</v>
      </c>
      <c r="L34" s="1">
        <f t="shared" si="1"/>
        <v>0</v>
      </c>
      <c r="M34" s="1">
        <f t="shared" si="2"/>
        <v>0</v>
      </c>
      <c r="N34" s="1">
        <f t="shared" si="3"/>
        <v>0</v>
      </c>
      <c r="O34" s="1">
        <f t="shared" si="4"/>
        <v>0</v>
      </c>
      <c r="P34" s="12">
        <f t="shared" si="5"/>
        <v>0</v>
      </c>
      <c r="Q34" s="3"/>
      <c r="R34" s="3"/>
    </row>
    <row r="35" spans="1:18">
      <c r="A35" s="9">
        <v>18.25</v>
      </c>
      <c r="B35" s="10"/>
      <c r="C35" s="33"/>
      <c r="D35" s="35"/>
      <c r="E35" s="30"/>
      <c r="F35" s="11">
        <f t="shared" si="0"/>
        <v>0</v>
      </c>
      <c r="G35" s="1"/>
      <c r="H35" s="9">
        <v>18.25</v>
      </c>
      <c r="I35" s="38">
        <v>0</v>
      </c>
      <c r="J35" s="1"/>
      <c r="K35" s="9">
        <v>18.25</v>
      </c>
      <c r="L35" s="1">
        <f t="shared" si="1"/>
        <v>0</v>
      </c>
      <c r="M35" s="1">
        <f t="shared" si="2"/>
        <v>0</v>
      </c>
      <c r="N35" s="1">
        <f t="shared" si="3"/>
        <v>0</v>
      </c>
      <c r="O35" s="1">
        <f t="shared" si="4"/>
        <v>0</v>
      </c>
      <c r="P35" s="12">
        <f t="shared" si="5"/>
        <v>0</v>
      </c>
      <c r="Q35" s="3"/>
      <c r="R35" s="3"/>
    </row>
    <row r="36" spans="1:18">
      <c r="A36" s="9">
        <v>18.75</v>
      </c>
      <c r="B36" s="30"/>
      <c r="C36" s="30"/>
      <c r="D36" s="30"/>
      <c r="E36" s="30"/>
      <c r="F36" s="11">
        <f t="shared" si="0"/>
        <v>0</v>
      </c>
      <c r="G36" s="1"/>
      <c r="H36" s="9">
        <v>18.75</v>
      </c>
      <c r="I36" s="38">
        <v>0</v>
      </c>
      <c r="J36" s="1"/>
      <c r="K36" s="9">
        <v>18.75</v>
      </c>
      <c r="L36" s="1">
        <f t="shared" si="1"/>
        <v>0</v>
      </c>
      <c r="M36" s="1">
        <f t="shared" si="2"/>
        <v>0</v>
      </c>
      <c r="N36" s="1">
        <f t="shared" si="3"/>
        <v>0</v>
      </c>
      <c r="O36" s="1">
        <f t="shared" si="4"/>
        <v>0</v>
      </c>
      <c r="P36" s="12">
        <f t="shared" si="5"/>
        <v>0</v>
      </c>
      <c r="Q36" s="3"/>
      <c r="R36" s="3"/>
    </row>
    <row r="37" spans="1:18">
      <c r="A37" s="9">
        <v>19.25</v>
      </c>
      <c r="B37" s="30"/>
      <c r="C37" s="31"/>
      <c r="D37" s="31"/>
      <c r="E37" s="31"/>
      <c r="F37" s="11">
        <f t="shared" si="0"/>
        <v>0</v>
      </c>
      <c r="G37" s="1"/>
      <c r="H37" s="9">
        <v>19.25</v>
      </c>
      <c r="I37" s="38">
        <v>0</v>
      </c>
      <c r="J37" s="1"/>
      <c r="K37" s="9">
        <v>19.25</v>
      </c>
      <c r="L37" s="1">
        <f t="shared" si="1"/>
        <v>0</v>
      </c>
      <c r="M37" s="1">
        <f t="shared" si="2"/>
        <v>0</v>
      </c>
      <c r="N37" s="1">
        <f t="shared" si="3"/>
        <v>0</v>
      </c>
      <c r="O37" s="1">
        <f t="shared" si="4"/>
        <v>0</v>
      </c>
      <c r="P37" s="12">
        <f t="shared" si="5"/>
        <v>0</v>
      </c>
      <c r="Q37" s="3"/>
      <c r="R37" s="3"/>
    </row>
    <row r="38" spans="1:18">
      <c r="A38" s="7" t="s">
        <v>7</v>
      </c>
      <c r="B38" s="16">
        <f>SUM(B6:B37)</f>
        <v>0</v>
      </c>
      <c r="C38" s="16">
        <f>SUM(C6:C37)</f>
        <v>716</v>
      </c>
      <c r="D38" s="16">
        <f>SUM(D6:D37)</f>
        <v>25</v>
      </c>
      <c r="E38" s="16">
        <f>SUM(E6:E37)</f>
        <v>0</v>
      </c>
      <c r="F38" s="17">
        <f>SUM(F6:F37)</f>
        <v>741</v>
      </c>
      <c r="G38" s="18"/>
      <c r="H38" s="7" t="s">
        <v>7</v>
      </c>
      <c r="I38" s="4">
        <f>SUM(I6:I37)</f>
        <v>167157093</v>
      </c>
      <c r="J38" s="1"/>
      <c r="K38" s="7" t="s">
        <v>7</v>
      </c>
      <c r="L38" s="16">
        <f>SUM(L6:L37)</f>
        <v>0</v>
      </c>
      <c r="M38" s="16">
        <f>SUM(M6:M37)</f>
        <v>165737.786905293</v>
      </c>
      <c r="N38" s="16">
        <f>SUM(N6:N37)</f>
        <v>1419.3060947067599</v>
      </c>
      <c r="O38" s="16">
        <f>SUM(O6:O37)</f>
        <v>0</v>
      </c>
      <c r="P38" s="19">
        <f>SUM(P6:P37)</f>
        <v>167157.09299999999</v>
      </c>
      <c r="Q38" s="20"/>
      <c r="R38" s="3"/>
    </row>
    <row r="39" spans="1:1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21"/>
      <c r="B41" s="1"/>
      <c r="C41" s="1"/>
      <c r="D41" s="1"/>
      <c r="E41" s="1"/>
      <c r="F41" s="21"/>
      <c r="G41" s="1"/>
      <c r="H41" s="1"/>
      <c r="I41" s="1"/>
      <c r="J41" s="21"/>
      <c r="K41" s="1"/>
      <c r="L41" s="1"/>
      <c r="M41" s="1"/>
      <c r="N41" s="21"/>
      <c r="O41" s="1"/>
      <c r="P41" s="3"/>
      <c r="Q41" s="3"/>
      <c r="R41" s="3"/>
    </row>
    <row r="42" spans="1:18">
      <c r="A42" s="1"/>
      <c r="B42" s="44" t="s">
        <v>9</v>
      </c>
      <c r="C42" s="44"/>
      <c r="D42" s="44"/>
      <c r="E42" s="1"/>
      <c r="F42" s="1"/>
      <c r="G42" s="4"/>
      <c r="H42" s="1"/>
      <c r="I42" s="44" t="s">
        <v>10</v>
      </c>
      <c r="J42" s="44"/>
      <c r="K42" s="44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13" t="s">
        <v>11</v>
      </c>
      <c r="I44">
        <v>3.790173526966849E-3</v>
      </c>
      <c r="J44" s="13" t="s">
        <v>12</v>
      </c>
      <c r="K44">
        <v>3.2118616613733009</v>
      </c>
      <c r="L44" s="1"/>
      <c r="M44" s="1"/>
      <c r="N44" s="1"/>
      <c r="O44" s="1"/>
      <c r="P44" s="3"/>
      <c r="Q44" s="3"/>
      <c r="R44" s="3"/>
    </row>
    <row r="45" spans="1:18">
      <c r="A45" s="2" t="s">
        <v>3</v>
      </c>
      <c r="B45" s="1"/>
      <c r="C45" s="1"/>
      <c r="D45" s="1"/>
      <c r="E45" s="1"/>
      <c r="F45" s="1"/>
      <c r="G45" s="1"/>
      <c r="H45" s="2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2" t="s">
        <v>6</v>
      </c>
      <c r="B46" s="5">
        <v>0</v>
      </c>
      <c r="C46" s="6">
        <v>1</v>
      </c>
      <c r="D46" s="6">
        <v>2</v>
      </c>
      <c r="E46" s="6">
        <v>3</v>
      </c>
      <c r="F46" s="7" t="s">
        <v>7</v>
      </c>
      <c r="G46" s="1"/>
      <c r="H46" s="2" t="s">
        <v>6</v>
      </c>
      <c r="I46" s="5">
        <v>0</v>
      </c>
      <c r="J46" s="6">
        <v>1</v>
      </c>
      <c r="K46" s="6">
        <v>2</v>
      </c>
      <c r="L46" s="6">
        <v>3</v>
      </c>
      <c r="M46" s="22" t="s">
        <v>7</v>
      </c>
      <c r="N46" s="3"/>
      <c r="O46" s="3"/>
      <c r="P46" s="3"/>
    </row>
    <row r="47" spans="1:18">
      <c r="A47" s="9">
        <v>3.75</v>
      </c>
      <c r="B47" s="1">
        <f t="shared" ref="B47:B78" si="6">L6*($A47)</f>
        <v>0</v>
      </c>
      <c r="C47" s="1">
        <f t="shared" ref="C47:C78" si="7">M6*($A47)</f>
        <v>0</v>
      </c>
      <c r="D47" s="1">
        <f t="shared" ref="D47:D78" si="8">N6*($A47)</f>
        <v>0</v>
      </c>
      <c r="E47" s="1">
        <f t="shared" ref="E47:E78" si="9">O6*($A47)</f>
        <v>0</v>
      </c>
      <c r="F47" s="11">
        <f t="shared" ref="F47:F78" si="10">SUM(B47:E47)</f>
        <v>0</v>
      </c>
      <c r="G47" s="1"/>
      <c r="H47" s="9">
        <f t="shared" ref="H47:H78" si="11">$I$44*((A47)^$K$44)</f>
        <v>0.26446494558903799</v>
      </c>
      <c r="I47" s="1">
        <f t="shared" ref="I47:I78" si="12">L6*$H47</f>
        <v>0</v>
      </c>
      <c r="J47" s="1">
        <f t="shared" ref="J47:J78" si="13">M6*$H47</f>
        <v>0</v>
      </c>
      <c r="K47" s="1">
        <f t="shared" ref="K47:K78" si="14">N6*$H47</f>
        <v>0</v>
      </c>
      <c r="L47" s="1">
        <f t="shared" ref="L47:L78" si="15">O6*$H47</f>
        <v>0</v>
      </c>
      <c r="M47" s="23">
        <f t="shared" ref="M47:M78" si="16">SUM(I47:L47)</f>
        <v>0</v>
      </c>
      <c r="N47" s="3"/>
      <c r="O47" s="3"/>
      <c r="P47" s="3"/>
    </row>
    <row r="48" spans="1:18">
      <c r="A48" s="9">
        <v>4.25</v>
      </c>
      <c r="B48" s="1">
        <f t="shared" si="6"/>
        <v>0</v>
      </c>
      <c r="C48" s="1">
        <f t="shared" si="7"/>
        <v>0</v>
      </c>
      <c r="D48" s="1">
        <f t="shared" si="8"/>
        <v>0</v>
      </c>
      <c r="E48" s="1">
        <f t="shared" si="9"/>
        <v>0</v>
      </c>
      <c r="F48" s="11">
        <f t="shared" si="10"/>
        <v>0</v>
      </c>
      <c r="G48" s="1"/>
      <c r="H48" s="9">
        <f t="shared" si="11"/>
        <v>0.39532784655686298</v>
      </c>
      <c r="I48" s="1">
        <f t="shared" si="12"/>
        <v>0</v>
      </c>
      <c r="J48" s="1">
        <f t="shared" si="13"/>
        <v>0</v>
      </c>
      <c r="K48" s="1">
        <f t="shared" si="14"/>
        <v>0</v>
      </c>
      <c r="L48" s="1">
        <f t="shared" si="15"/>
        <v>0</v>
      </c>
      <c r="M48" s="23">
        <f t="shared" si="16"/>
        <v>0</v>
      </c>
      <c r="N48" s="3"/>
      <c r="O48" s="3"/>
      <c r="P48" s="3"/>
    </row>
    <row r="49" spans="1:16">
      <c r="A49" s="9">
        <v>4.75</v>
      </c>
      <c r="B49" s="1">
        <f t="shared" si="6"/>
        <v>0</v>
      </c>
      <c r="C49" s="1">
        <f t="shared" si="7"/>
        <v>0</v>
      </c>
      <c r="D49" s="1">
        <f t="shared" si="8"/>
        <v>0</v>
      </c>
      <c r="E49" s="1">
        <f t="shared" si="9"/>
        <v>0</v>
      </c>
      <c r="F49" s="11">
        <f t="shared" si="10"/>
        <v>0</v>
      </c>
      <c r="G49" s="1"/>
      <c r="H49" s="9">
        <f t="shared" si="11"/>
        <v>0.56507403903698405</v>
      </c>
      <c r="I49" s="1">
        <f t="shared" si="12"/>
        <v>0</v>
      </c>
      <c r="J49" s="1">
        <f t="shared" si="13"/>
        <v>0</v>
      </c>
      <c r="K49" s="1">
        <f t="shared" si="14"/>
        <v>0</v>
      </c>
      <c r="L49" s="1">
        <f t="shared" si="15"/>
        <v>0</v>
      </c>
      <c r="M49" s="23">
        <f t="shared" si="16"/>
        <v>0</v>
      </c>
      <c r="N49" s="3"/>
      <c r="O49" s="3"/>
      <c r="P49" s="3"/>
    </row>
    <row r="50" spans="1:16">
      <c r="A50" s="9">
        <v>5.25</v>
      </c>
      <c r="B50" s="1">
        <f t="shared" si="6"/>
        <v>0</v>
      </c>
      <c r="C50" s="1">
        <f t="shared" si="7"/>
        <v>148.6695</v>
      </c>
      <c r="D50" s="1">
        <f t="shared" si="8"/>
        <v>0</v>
      </c>
      <c r="E50" s="1">
        <f t="shared" si="9"/>
        <v>0</v>
      </c>
      <c r="F50" s="11">
        <f t="shared" si="10"/>
        <v>148.6695</v>
      </c>
      <c r="G50" s="1"/>
      <c r="H50" s="9">
        <f t="shared" si="11"/>
        <v>0.77931161768195001</v>
      </c>
      <c r="I50" s="1">
        <f t="shared" si="12"/>
        <v>0</v>
      </c>
      <c r="J50" s="1">
        <f t="shared" si="13"/>
        <v>22.0685463895175</v>
      </c>
      <c r="K50" s="1">
        <f t="shared" si="14"/>
        <v>0</v>
      </c>
      <c r="L50" s="1">
        <f t="shared" si="15"/>
        <v>0</v>
      </c>
      <c r="M50" s="23">
        <f t="shared" si="16"/>
        <v>22.0685463895175</v>
      </c>
      <c r="N50" s="3"/>
      <c r="O50" s="3"/>
      <c r="P50" s="3"/>
    </row>
    <row r="51" spans="1:16">
      <c r="A51" s="9">
        <v>5.75</v>
      </c>
      <c r="B51" s="1">
        <f t="shared" si="6"/>
        <v>0</v>
      </c>
      <c r="C51" s="1">
        <f t="shared" si="7"/>
        <v>614.83024999999998</v>
      </c>
      <c r="D51" s="1">
        <f t="shared" si="8"/>
        <v>0</v>
      </c>
      <c r="E51" s="1">
        <f t="shared" si="9"/>
        <v>0</v>
      </c>
      <c r="F51" s="11">
        <f t="shared" si="10"/>
        <v>614.83024999999998</v>
      </c>
      <c r="G51" s="1"/>
      <c r="H51" s="9">
        <f t="shared" si="11"/>
        <v>1.0437755503755699</v>
      </c>
      <c r="I51" s="1">
        <f t="shared" si="12"/>
        <v>0</v>
      </c>
      <c r="J51" s="1">
        <f t="shared" si="13"/>
        <v>111.607788275009</v>
      </c>
      <c r="K51" s="1">
        <f t="shared" si="14"/>
        <v>0</v>
      </c>
      <c r="L51" s="1">
        <f t="shared" si="15"/>
        <v>0</v>
      </c>
      <c r="M51" s="23">
        <f t="shared" si="16"/>
        <v>111.607788275009</v>
      </c>
      <c r="N51" s="3"/>
      <c r="O51" s="3"/>
      <c r="P51" s="3"/>
    </row>
    <row r="52" spans="1:16">
      <c r="A52" s="9">
        <v>6.25</v>
      </c>
      <c r="B52" s="1">
        <f t="shared" si="6"/>
        <v>0</v>
      </c>
      <c r="C52" s="1">
        <f t="shared" si="7"/>
        <v>571.9375</v>
      </c>
      <c r="D52" s="1">
        <f t="shared" si="8"/>
        <v>0</v>
      </c>
      <c r="E52" s="1">
        <f t="shared" si="9"/>
        <v>0</v>
      </c>
      <c r="F52" s="11">
        <f t="shared" si="10"/>
        <v>571.9375</v>
      </c>
      <c r="G52" s="1"/>
      <c r="H52" s="9">
        <f t="shared" si="11"/>
        <v>1.36431799893752</v>
      </c>
      <c r="I52" s="1">
        <f t="shared" si="12"/>
        <v>0</v>
      </c>
      <c r="J52" s="1">
        <f t="shared" si="13"/>
        <v>124.848740082772</v>
      </c>
      <c r="K52" s="1">
        <f t="shared" si="14"/>
        <v>0</v>
      </c>
      <c r="L52" s="1">
        <f t="shared" si="15"/>
        <v>0</v>
      </c>
      <c r="M52" s="23">
        <f t="shared" si="16"/>
        <v>124.848740082772</v>
      </c>
      <c r="N52" s="3"/>
      <c r="O52" s="3"/>
      <c r="P52" s="3"/>
    </row>
    <row r="53" spans="1:16">
      <c r="A53" s="9">
        <v>6.75</v>
      </c>
      <c r="B53" s="1">
        <f t="shared" si="6"/>
        <v>0</v>
      </c>
      <c r="C53" s="1">
        <f t="shared" si="7"/>
        <v>1388.7112500000001</v>
      </c>
      <c r="D53" s="1">
        <f t="shared" si="8"/>
        <v>0</v>
      </c>
      <c r="E53" s="1">
        <f t="shared" si="9"/>
        <v>0</v>
      </c>
      <c r="F53" s="11">
        <f t="shared" si="10"/>
        <v>1388.7112500000001</v>
      </c>
      <c r="G53" s="1"/>
      <c r="H53" s="9">
        <f t="shared" si="11"/>
        <v>1.74690017157262</v>
      </c>
      <c r="I53" s="1">
        <f t="shared" si="12"/>
        <v>0</v>
      </c>
      <c r="J53" s="1">
        <f t="shared" si="13"/>
        <v>359.39850679849297</v>
      </c>
      <c r="K53" s="1">
        <f t="shared" si="14"/>
        <v>0</v>
      </c>
      <c r="L53" s="1">
        <f t="shared" si="15"/>
        <v>0</v>
      </c>
      <c r="M53" s="23">
        <f t="shared" si="16"/>
        <v>359.39850679849297</v>
      </c>
      <c r="N53" s="3"/>
      <c r="O53" s="3"/>
      <c r="P53" s="3"/>
    </row>
    <row r="54" spans="1:16">
      <c r="A54" s="9">
        <v>7.25</v>
      </c>
      <c r="B54" s="1">
        <f t="shared" si="6"/>
        <v>0</v>
      </c>
      <c r="C54" s="1">
        <f t="shared" si="7"/>
        <v>2538.4135000000001</v>
      </c>
      <c r="D54" s="1">
        <f t="shared" si="8"/>
        <v>0</v>
      </c>
      <c r="E54" s="1">
        <f t="shared" si="9"/>
        <v>0</v>
      </c>
      <c r="F54" s="11">
        <f t="shared" si="10"/>
        <v>2538.4135000000001</v>
      </c>
      <c r="G54" s="1"/>
      <c r="H54" s="9">
        <f t="shared" si="11"/>
        <v>2.1975853590251</v>
      </c>
      <c r="I54" s="1">
        <f t="shared" si="12"/>
        <v>0</v>
      </c>
      <c r="J54" s="1">
        <f t="shared" si="13"/>
        <v>769.43177141402202</v>
      </c>
      <c r="K54" s="1">
        <f t="shared" si="14"/>
        <v>0</v>
      </c>
      <c r="L54" s="1">
        <f t="shared" si="15"/>
        <v>0</v>
      </c>
      <c r="M54" s="23">
        <f t="shared" si="16"/>
        <v>769.43177141402202</v>
      </c>
      <c r="N54" s="3"/>
      <c r="O54" s="3"/>
      <c r="P54" s="3"/>
    </row>
    <row r="55" spans="1:16">
      <c r="A55" s="9">
        <v>7.75</v>
      </c>
      <c r="B55" s="1">
        <f t="shared" si="6"/>
        <v>0</v>
      </c>
      <c r="C55" s="1">
        <f t="shared" si="7"/>
        <v>4598.3772499999995</v>
      </c>
      <c r="D55" s="1">
        <f t="shared" si="8"/>
        <v>0</v>
      </c>
      <c r="E55" s="1">
        <f t="shared" si="9"/>
        <v>0</v>
      </c>
      <c r="F55" s="11">
        <f t="shared" si="10"/>
        <v>4598.3772499999995</v>
      </c>
      <c r="G55" s="1"/>
      <c r="H55" s="9">
        <f t="shared" si="11"/>
        <v>2.7225329059451</v>
      </c>
      <c r="I55" s="1">
        <f t="shared" si="12"/>
        <v>0</v>
      </c>
      <c r="J55" s="1">
        <f t="shared" si="13"/>
        <v>1615.38495188056</v>
      </c>
      <c r="K55" s="1">
        <f t="shared" si="14"/>
        <v>0</v>
      </c>
      <c r="L55" s="1">
        <f t="shared" si="15"/>
        <v>0</v>
      </c>
      <c r="M55" s="23">
        <f t="shared" si="16"/>
        <v>1615.38495188056</v>
      </c>
      <c r="N55" s="3"/>
      <c r="O55" s="3"/>
      <c r="P55" s="3"/>
    </row>
    <row r="56" spans="1:16">
      <c r="A56" s="9">
        <v>8.25</v>
      </c>
      <c r="B56" s="1">
        <f t="shared" si="6"/>
        <v>0</v>
      </c>
      <c r="C56" s="1">
        <f t="shared" si="7"/>
        <v>9788.5342500000006</v>
      </c>
      <c r="D56" s="1">
        <f t="shared" si="8"/>
        <v>0</v>
      </c>
      <c r="E56" s="1">
        <f t="shared" si="9"/>
        <v>0</v>
      </c>
      <c r="F56" s="11">
        <f t="shared" si="10"/>
        <v>9788.5342500000006</v>
      </c>
      <c r="G56" s="1"/>
      <c r="H56" s="9">
        <f t="shared" si="11"/>
        <v>3.3279929350014901</v>
      </c>
      <c r="I56" s="1">
        <f t="shared" si="12"/>
        <v>0</v>
      </c>
      <c r="J56" s="1">
        <f t="shared" si="13"/>
        <v>3948.62700945698</v>
      </c>
      <c r="K56" s="1">
        <f t="shared" si="14"/>
        <v>0</v>
      </c>
      <c r="L56" s="1">
        <f t="shared" si="15"/>
        <v>0</v>
      </c>
      <c r="M56" s="23">
        <f t="shared" si="16"/>
        <v>3948.62700945698</v>
      </c>
      <c r="N56" s="3"/>
      <c r="O56" s="3"/>
      <c r="P56" s="3"/>
    </row>
    <row r="57" spans="1:16">
      <c r="A57" s="9">
        <v>8.75</v>
      </c>
      <c r="B57" s="1">
        <f t="shared" si="6"/>
        <v>0</v>
      </c>
      <c r="C57" s="1">
        <f t="shared" si="7"/>
        <v>20393.59</v>
      </c>
      <c r="D57" s="1">
        <f t="shared" si="8"/>
        <v>0</v>
      </c>
      <c r="E57" s="1">
        <f t="shared" si="9"/>
        <v>0</v>
      </c>
      <c r="F57" s="11">
        <f t="shared" si="10"/>
        <v>20393.59</v>
      </c>
      <c r="G57" s="1"/>
      <c r="H57" s="9">
        <f t="shared" si="11"/>
        <v>4.0203016865486099</v>
      </c>
      <c r="I57" s="1">
        <f t="shared" si="12"/>
        <v>0</v>
      </c>
      <c r="J57" s="1">
        <f t="shared" si="13"/>
        <v>9370.1010596320993</v>
      </c>
      <c r="K57" s="1">
        <f t="shared" si="14"/>
        <v>0</v>
      </c>
      <c r="L57" s="1">
        <f t="shared" si="15"/>
        <v>0</v>
      </c>
      <c r="M57" s="23">
        <f t="shared" si="16"/>
        <v>9370.1010596320993</v>
      </c>
      <c r="N57" s="3"/>
      <c r="O57" s="3"/>
      <c r="P57" s="3"/>
    </row>
    <row r="58" spans="1:16">
      <c r="A58" s="9">
        <v>9.25</v>
      </c>
      <c r="B58" s="1">
        <f t="shared" si="6"/>
        <v>0</v>
      </c>
      <c r="C58" s="1">
        <f t="shared" si="7"/>
        <v>16865.598999999998</v>
      </c>
      <c r="D58" s="1">
        <f t="shared" si="8"/>
        <v>0</v>
      </c>
      <c r="E58" s="1">
        <f t="shared" si="9"/>
        <v>0</v>
      </c>
      <c r="F58" s="11">
        <f t="shared" si="10"/>
        <v>16865.598999999998</v>
      </c>
      <c r="G58" s="1"/>
      <c r="H58" s="9">
        <f t="shared" si="11"/>
        <v>4.8058773685845599</v>
      </c>
      <c r="I58" s="1">
        <f t="shared" si="12"/>
        <v>0</v>
      </c>
      <c r="J58" s="1">
        <f t="shared" si="13"/>
        <v>8762.5946531591799</v>
      </c>
      <c r="K58" s="1">
        <f t="shared" si="14"/>
        <v>0</v>
      </c>
      <c r="L58" s="1">
        <f t="shared" si="15"/>
        <v>0</v>
      </c>
      <c r="M58" s="23">
        <f t="shared" si="16"/>
        <v>8762.5946531591799</v>
      </c>
      <c r="N58" s="3"/>
      <c r="O58" s="3"/>
      <c r="P58" s="3"/>
    </row>
    <row r="59" spans="1:16">
      <c r="A59" s="9">
        <v>9.75</v>
      </c>
      <c r="B59" s="1">
        <f t="shared" si="6"/>
        <v>0</v>
      </c>
      <c r="C59" s="1">
        <f t="shared" si="7"/>
        <v>36548.4015</v>
      </c>
      <c r="D59" s="1">
        <f t="shared" si="8"/>
        <v>0</v>
      </c>
      <c r="E59" s="1">
        <f t="shared" si="9"/>
        <v>0</v>
      </c>
      <c r="F59" s="11">
        <f t="shared" si="10"/>
        <v>36548.4015</v>
      </c>
      <c r="G59" s="1"/>
      <c r="H59" s="9">
        <f t="shared" si="11"/>
        <v>5.69121643480874</v>
      </c>
      <c r="I59" s="1">
        <f t="shared" si="12"/>
        <v>0</v>
      </c>
      <c r="J59" s="1">
        <f t="shared" si="13"/>
        <v>21333.832131568</v>
      </c>
      <c r="K59" s="1">
        <f t="shared" si="14"/>
        <v>0</v>
      </c>
      <c r="L59" s="1">
        <f t="shared" si="15"/>
        <v>0</v>
      </c>
      <c r="M59" s="23">
        <f t="shared" si="16"/>
        <v>21333.832131568</v>
      </c>
      <c r="N59" s="3"/>
      <c r="O59" s="3"/>
      <c r="P59" s="3"/>
    </row>
    <row r="60" spans="1:16">
      <c r="A60" s="9">
        <v>10.25</v>
      </c>
      <c r="B60" s="1">
        <f t="shared" si="6"/>
        <v>0</v>
      </c>
      <c r="C60" s="1">
        <f t="shared" si="7"/>
        <v>94961.801500000001</v>
      </c>
      <c r="D60" s="1">
        <f t="shared" si="8"/>
        <v>0</v>
      </c>
      <c r="E60" s="1">
        <f t="shared" si="9"/>
        <v>0</v>
      </c>
      <c r="F60" s="11">
        <f t="shared" si="10"/>
        <v>94961.801500000001</v>
      </c>
      <c r="G60" s="1"/>
      <c r="H60" s="9">
        <f t="shared" si="11"/>
        <v>6.6828902256089702</v>
      </c>
      <c r="I60" s="1">
        <f t="shared" si="12"/>
        <v>0</v>
      </c>
      <c r="J60" s="1">
        <f t="shared" si="13"/>
        <v>61914.077565909203</v>
      </c>
      <c r="K60" s="1">
        <f t="shared" si="14"/>
        <v>0</v>
      </c>
      <c r="L60" s="1">
        <f t="shared" si="15"/>
        <v>0</v>
      </c>
      <c r="M60" s="23">
        <f t="shared" si="16"/>
        <v>61914.077565909203</v>
      </c>
      <c r="N60" s="3"/>
      <c r="O60" s="3"/>
      <c r="P60" s="3"/>
    </row>
    <row r="61" spans="1:16">
      <c r="A61" s="9">
        <v>10.75</v>
      </c>
      <c r="B61" s="1">
        <f t="shared" si="6"/>
        <v>0</v>
      </c>
      <c r="C61" s="1">
        <f t="shared" si="7"/>
        <v>114150.982</v>
      </c>
      <c r="D61" s="1">
        <f t="shared" si="8"/>
        <v>0</v>
      </c>
      <c r="E61" s="1">
        <f t="shared" si="9"/>
        <v>0</v>
      </c>
      <c r="F61" s="11">
        <f t="shared" si="10"/>
        <v>114150.982</v>
      </c>
      <c r="G61" s="1"/>
      <c r="H61" s="9">
        <f t="shared" si="11"/>
        <v>7.7875419196014599</v>
      </c>
      <c r="I61" s="1">
        <f t="shared" si="12"/>
        <v>0</v>
      </c>
      <c r="J61" s="1">
        <f t="shared" si="13"/>
        <v>82693.540231504303</v>
      </c>
      <c r="K61" s="1">
        <f t="shared" si="14"/>
        <v>0</v>
      </c>
      <c r="L61" s="1">
        <f t="shared" si="15"/>
        <v>0</v>
      </c>
      <c r="M61" s="23">
        <f t="shared" si="16"/>
        <v>82693.540231504303</v>
      </c>
      <c r="N61" s="3"/>
      <c r="O61" s="3"/>
      <c r="P61" s="3"/>
    </row>
    <row r="62" spans="1:16">
      <c r="A62" s="9">
        <v>11.25</v>
      </c>
      <c r="B62" s="1">
        <f t="shared" si="6"/>
        <v>0</v>
      </c>
      <c r="C62" s="1">
        <f t="shared" si="7"/>
        <v>191659.63500000001</v>
      </c>
      <c r="D62" s="1">
        <f t="shared" si="8"/>
        <v>0</v>
      </c>
      <c r="E62" s="1">
        <f t="shared" si="9"/>
        <v>0</v>
      </c>
      <c r="F62" s="11">
        <f t="shared" si="10"/>
        <v>191659.63500000001</v>
      </c>
      <c r="G62" s="1"/>
      <c r="H62" s="9">
        <f t="shared" si="11"/>
        <v>9.0118837531198004</v>
      </c>
      <c r="I62" s="1">
        <f t="shared" si="12"/>
        <v>0</v>
      </c>
      <c r="J62" s="1">
        <f t="shared" si="13"/>
        <v>153530.16451425501</v>
      </c>
      <c r="K62" s="1">
        <f t="shared" si="14"/>
        <v>0</v>
      </c>
      <c r="L62" s="1">
        <f t="shared" si="15"/>
        <v>0</v>
      </c>
      <c r="M62" s="23">
        <f t="shared" si="16"/>
        <v>153530.16451425501</v>
      </c>
      <c r="N62" s="3"/>
      <c r="O62" s="3"/>
      <c r="P62" s="3"/>
    </row>
    <row r="63" spans="1:16">
      <c r="A63" s="9">
        <v>11.75</v>
      </c>
      <c r="B63" s="1">
        <f t="shared" si="6"/>
        <v>0</v>
      </c>
      <c r="C63" s="1">
        <f t="shared" si="7"/>
        <v>285190.48924999998</v>
      </c>
      <c r="D63" s="1">
        <f t="shared" si="8"/>
        <v>0</v>
      </c>
      <c r="E63" s="1">
        <f t="shared" si="9"/>
        <v>0</v>
      </c>
      <c r="F63" s="11">
        <f t="shared" si="10"/>
        <v>285190.48924999998</v>
      </c>
      <c r="G63" s="1"/>
      <c r="H63" s="9">
        <f t="shared" si="11"/>
        <v>10.3626944726237</v>
      </c>
      <c r="I63" s="1">
        <f t="shared" si="12"/>
        <v>0</v>
      </c>
      <c r="J63" s="1">
        <f t="shared" si="13"/>
        <v>251518.460135815</v>
      </c>
      <c r="K63" s="1">
        <f t="shared" si="14"/>
        <v>0</v>
      </c>
      <c r="L63" s="1">
        <f t="shared" si="15"/>
        <v>0</v>
      </c>
      <c r="M63" s="23">
        <f t="shared" si="16"/>
        <v>251518.460135815</v>
      </c>
      <c r="N63" s="3"/>
      <c r="O63" s="3"/>
      <c r="P63" s="3"/>
    </row>
    <row r="64" spans="1:16">
      <c r="A64" s="9">
        <v>12.25</v>
      </c>
      <c r="B64" s="1">
        <f t="shared" si="6"/>
        <v>0</v>
      </c>
      <c r="C64" s="1">
        <f t="shared" si="7"/>
        <v>368337.04249999998</v>
      </c>
      <c r="D64" s="1">
        <f t="shared" si="8"/>
        <v>0</v>
      </c>
      <c r="E64" s="1">
        <f t="shared" si="9"/>
        <v>0</v>
      </c>
      <c r="F64" s="11">
        <f t="shared" si="10"/>
        <v>368337.04249999998</v>
      </c>
      <c r="G64" s="1"/>
      <c r="H64" s="9">
        <f t="shared" si="11"/>
        <v>11.846816990945401</v>
      </c>
      <c r="I64" s="1">
        <f t="shared" si="12"/>
        <v>0</v>
      </c>
      <c r="J64" s="1">
        <f t="shared" si="13"/>
        <v>356214.002733353</v>
      </c>
      <c r="K64" s="1">
        <f t="shared" si="14"/>
        <v>0</v>
      </c>
      <c r="L64" s="1">
        <f t="shared" si="15"/>
        <v>0</v>
      </c>
      <c r="M64" s="23">
        <f t="shared" si="16"/>
        <v>356214.002733353</v>
      </c>
      <c r="N64" s="3"/>
      <c r="O64" s="3"/>
      <c r="P64" s="3"/>
    </row>
    <row r="65" spans="1:16">
      <c r="A65" s="9">
        <v>12.75</v>
      </c>
      <c r="B65" s="1">
        <f t="shared" si="6"/>
        <v>0</v>
      </c>
      <c r="C65" s="1">
        <f t="shared" si="7"/>
        <v>296393.42324999999</v>
      </c>
      <c r="D65" s="1">
        <f t="shared" si="8"/>
        <v>0</v>
      </c>
      <c r="E65" s="1">
        <f t="shared" si="9"/>
        <v>0</v>
      </c>
      <c r="F65" s="11">
        <f t="shared" si="10"/>
        <v>296393.42324999999</v>
      </c>
      <c r="G65" s="1"/>
      <c r="H65" s="9">
        <f t="shared" si="11"/>
        <v>13.471156223016999</v>
      </c>
      <c r="I65" s="1">
        <f t="shared" si="12"/>
        <v>0</v>
      </c>
      <c r="J65" s="1">
        <f t="shared" si="13"/>
        <v>313157.81239808199</v>
      </c>
      <c r="K65" s="1">
        <f t="shared" si="14"/>
        <v>0</v>
      </c>
      <c r="L65" s="1">
        <f t="shared" si="15"/>
        <v>0</v>
      </c>
      <c r="M65" s="23">
        <f t="shared" si="16"/>
        <v>313157.81239808199</v>
      </c>
      <c r="N65" s="3"/>
      <c r="O65" s="3"/>
      <c r="P65" s="3"/>
    </row>
    <row r="66" spans="1:16">
      <c r="A66" s="9">
        <v>13.25</v>
      </c>
      <c r="B66" s="1">
        <f t="shared" si="6"/>
        <v>0</v>
      </c>
      <c r="C66" s="1">
        <f t="shared" si="7"/>
        <v>316522.54550000001</v>
      </c>
      <c r="D66" s="1">
        <f t="shared" si="8"/>
        <v>0</v>
      </c>
      <c r="E66" s="1">
        <f t="shared" si="9"/>
        <v>0</v>
      </c>
      <c r="F66" s="11">
        <f t="shared" si="10"/>
        <v>316522.54550000001</v>
      </c>
      <c r="G66" s="1"/>
      <c r="H66" s="9">
        <f t="shared" si="11"/>
        <v>15.242677080515501</v>
      </c>
      <c r="I66" s="1">
        <f t="shared" si="12"/>
        <v>0</v>
      </c>
      <c r="J66" s="1">
        <f t="shared" si="13"/>
        <v>364124.59998183203</v>
      </c>
      <c r="K66" s="1">
        <f t="shared" si="14"/>
        <v>0</v>
      </c>
      <c r="L66" s="1">
        <f t="shared" si="15"/>
        <v>0</v>
      </c>
      <c r="M66" s="23">
        <f t="shared" si="16"/>
        <v>364124.59998183203</v>
      </c>
      <c r="N66" s="3"/>
      <c r="O66" s="3"/>
      <c r="P66" s="3"/>
    </row>
    <row r="67" spans="1:16">
      <c r="A67" s="9">
        <v>13.75</v>
      </c>
      <c r="B67" s="1">
        <f t="shared" si="6"/>
        <v>0</v>
      </c>
      <c r="C67" s="1">
        <f t="shared" si="7"/>
        <v>137747.23059593001</v>
      </c>
      <c r="D67" s="1">
        <f t="shared" si="8"/>
        <v>1620.5556540697701</v>
      </c>
      <c r="E67" s="1">
        <f t="shared" si="9"/>
        <v>0</v>
      </c>
      <c r="F67" s="11">
        <f t="shared" si="10"/>
        <v>139367.78625</v>
      </c>
      <c r="G67" s="1"/>
      <c r="H67" s="9">
        <f t="shared" si="11"/>
        <v>17.168402607939498</v>
      </c>
      <c r="I67" s="1">
        <f t="shared" si="12"/>
        <v>0</v>
      </c>
      <c r="J67" s="1">
        <f t="shared" si="13"/>
        <v>171992.720945426</v>
      </c>
      <c r="K67" s="1">
        <f t="shared" si="14"/>
        <v>2023.4437758285501</v>
      </c>
      <c r="L67" s="1">
        <f t="shared" si="15"/>
        <v>0</v>
      </c>
      <c r="M67" s="23">
        <f t="shared" si="16"/>
        <v>174016.16472125499</v>
      </c>
      <c r="N67" s="3"/>
      <c r="O67" s="3"/>
      <c r="P67" s="3"/>
    </row>
    <row r="68" spans="1:16">
      <c r="A68" s="9">
        <v>14.25</v>
      </c>
      <c r="B68" s="1">
        <f t="shared" si="6"/>
        <v>0</v>
      </c>
      <c r="C68" s="1">
        <f t="shared" si="7"/>
        <v>74044.823999999993</v>
      </c>
      <c r="D68" s="1">
        <f t="shared" si="8"/>
        <v>4627.8014999999996</v>
      </c>
      <c r="E68" s="1">
        <f t="shared" si="9"/>
        <v>0</v>
      </c>
      <c r="F68" s="11">
        <f t="shared" si="10"/>
        <v>78672.625499999995</v>
      </c>
      <c r="G68" s="1"/>
      <c r="H68" s="9">
        <f t="shared" si="11"/>
        <v>19.255412245146498</v>
      </c>
      <c r="I68" s="1">
        <f t="shared" si="12"/>
        <v>0</v>
      </c>
      <c r="J68" s="1">
        <f t="shared" si="13"/>
        <v>100053.58671854901</v>
      </c>
      <c r="K68" s="1">
        <f t="shared" si="14"/>
        <v>6253.3491699092901</v>
      </c>
      <c r="L68" s="1">
        <f t="shared" si="15"/>
        <v>0</v>
      </c>
      <c r="M68" s="23">
        <f t="shared" si="16"/>
        <v>106306.935888458</v>
      </c>
      <c r="N68" s="3"/>
      <c r="O68" s="3"/>
      <c r="P68" s="3"/>
    </row>
    <row r="69" spans="1:16">
      <c r="A69" s="9">
        <v>14.75</v>
      </c>
      <c r="B69" s="1">
        <f t="shared" si="6"/>
        <v>0</v>
      </c>
      <c r="C69" s="1">
        <f t="shared" si="7"/>
        <v>19240.304259259301</v>
      </c>
      <c r="D69" s="1">
        <f t="shared" si="8"/>
        <v>8101.1807407407496</v>
      </c>
      <c r="E69" s="1">
        <f t="shared" si="9"/>
        <v>0</v>
      </c>
      <c r="F69" s="11">
        <f t="shared" si="10"/>
        <v>27341.485000000099</v>
      </c>
      <c r="G69" s="1"/>
      <c r="H69" s="9">
        <f t="shared" si="11"/>
        <v>21.510840203455999</v>
      </c>
      <c r="I69" s="1">
        <f t="shared" si="12"/>
        <v>0</v>
      </c>
      <c r="J69" s="1">
        <f t="shared" si="13"/>
        <v>28059.3295177492</v>
      </c>
      <c r="K69" s="1">
        <f t="shared" si="14"/>
        <v>11814.4545337891</v>
      </c>
      <c r="L69" s="1">
        <f t="shared" si="15"/>
        <v>0</v>
      </c>
      <c r="M69" s="23">
        <f t="shared" si="16"/>
        <v>39873.7840515383</v>
      </c>
      <c r="N69" s="3"/>
      <c r="O69" s="3"/>
      <c r="P69" s="3"/>
    </row>
    <row r="70" spans="1:16">
      <c r="A70" s="9">
        <v>15.25</v>
      </c>
      <c r="B70" s="1">
        <f t="shared" si="6"/>
        <v>0</v>
      </c>
      <c r="C70" s="1">
        <f t="shared" si="7"/>
        <v>5485.0756363636401</v>
      </c>
      <c r="D70" s="1">
        <f t="shared" si="8"/>
        <v>4570.8963636363596</v>
      </c>
      <c r="E70" s="1">
        <f t="shared" si="9"/>
        <v>0</v>
      </c>
      <c r="F70" s="11">
        <f t="shared" si="10"/>
        <v>10055.972</v>
      </c>
      <c r="G70" s="1"/>
      <c r="H70" s="9">
        <f t="shared" si="11"/>
        <v>23.941873944147499</v>
      </c>
      <c r="I70" s="1">
        <f t="shared" si="12"/>
        <v>0</v>
      </c>
      <c r="J70" s="1">
        <f t="shared" si="13"/>
        <v>8611.3435711431393</v>
      </c>
      <c r="K70" s="1">
        <f t="shared" si="14"/>
        <v>7176.1196426192801</v>
      </c>
      <c r="L70" s="1">
        <f t="shared" si="15"/>
        <v>0</v>
      </c>
      <c r="M70" s="23">
        <f t="shared" si="16"/>
        <v>15787.463213762399</v>
      </c>
      <c r="N70" s="3"/>
      <c r="O70" s="3"/>
      <c r="P70" s="3"/>
    </row>
    <row r="71" spans="1:16">
      <c r="A71" s="9">
        <v>15.75</v>
      </c>
      <c r="B71" s="1">
        <f t="shared" si="6"/>
        <v>0</v>
      </c>
      <c r="C71" s="1">
        <f t="shared" si="7"/>
        <v>0</v>
      </c>
      <c r="D71" s="1">
        <f t="shared" si="8"/>
        <v>980.20124999999996</v>
      </c>
      <c r="E71" s="1">
        <f t="shared" si="9"/>
        <v>0</v>
      </c>
      <c r="F71" s="11">
        <f t="shared" si="10"/>
        <v>980.20124999999996</v>
      </c>
      <c r="G71" s="1"/>
      <c r="H71" s="9">
        <f t="shared" si="11"/>
        <v>26.555752749624801</v>
      </c>
      <c r="I71" s="1">
        <f t="shared" si="12"/>
        <v>0</v>
      </c>
      <c r="J71" s="1">
        <f t="shared" si="13"/>
        <v>0</v>
      </c>
      <c r="K71" s="1">
        <f t="shared" si="14"/>
        <v>1652.6972723729</v>
      </c>
      <c r="L71" s="1">
        <f t="shared" si="15"/>
        <v>0</v>
      </c>
      <c r="M71" s="23">
        <f t="shared" si="16"/>
        <v>1652.6972723729</v>
      </c>
      <c r="N71" s="3"/>
      <c r="O71" s="3"/>
      <c r="P71" s="3"/>
    </row>
    <row r="72" spans="1:16">
      <c r="A72" s="9">
        <v>16.25</v>
      </c>
      <c r="B72" s="1">
        <f t="shared" si="6"/>
        <v>0</v>
      </c>
      <c r="C72" s="1">
        <f t="shared" si="7"/>
        <v>0</v>
      </c>
      <c r="D72" s="1">
        <f t="shared" si="8"/>
        <v>1064.22875</v>
      </c>
      <c r="E72" s="1">
        <f t="shared" si="9"/>
        <v>0</v>
      </c>
      <c r="F72" s="11">
        <f t="shared" si="10"/>
        <v>1064.22875</v>
      </c>
      <c r="G72" s="1"/>
      <c r="H72" s="9">
        <f t="shared" si="11"/>
        <v>29.359766378733301</v>
      </c>
      <c r="I72" s="1">
        <f t="shared" si="12"/>
        <v>0</v>
      </c>
      <c r="J72" s="1">
        <f t="shared" si="13"/>
        <v>0</v>
      </c>
      <c r="K72" s="1">
        <f t="shared" si="14"/>
        <v>1922.80045990962</v>
      </c>
      <c r="L72" s="1">
        <f t="shared" si="15"/>
        <v>0</v>
      </c>
      <c r="M72" s="23">
        <f t="shared" si="16"/>
        <v>1922.80045990962</v>
      </c>
      <c r="N72" s="3"/>
      <c r="O72" s="3"/>
      <c r="P72" s="3"/>
    </row>
    <row r="73" spans="1:16">
      <c r="A73" s="9">
        <v>16.75</v>
      </c>
      <c r="B73" s="1">
        <f t="shared" si="6"/>
        <v>0</v>
      </c>
      <c r="C73" s="1">
        <f t="shared" si="7"/>
        <v>0</v>
      </c>
      <c r="D73" s="1">
        <f t="shared" si="8"/>
        <v>0</v>
      </c>
      <c r="E73" s="1">
        <f t="shared" si="9"/>
        <v>0</v>
      </c>
      <c r="F73" s="11">
        <f t="shared" si="10"/>
        <v>0</v>
      </c>
      <c r="G73" s="1"/>
      <c r="H73" s="9">
        <f t="shared" si="11"/>
        <v>32.361253798746098</v>
      </c>
      <c r="I73" s="1">
        <f t="shared" si="12"/>
        <v>0</v>
      </c>
      <c r="J73" s="1">
        <f t="shared" si="13"/>
        <v>0</v>
      </c>
      <c r="K73" s="1">
        <f t="shared" si="14"/>
        <v>0</v>
      </c>
      <c r="L73" s="1">
        <f t="shared" si="15"/>
        <v>0</v>
      </c>
      <c r="M73" s="23">
        <f t="shared" si="16"/>
        <v>0</v>
      </c>
      <c r="N73" s="3"/>
      <c r="O73" s="3"/>
      <c r="P73" s="3"/>
    </row>
    <row r="74" spans="1:16">
      <c r="A74" s="9">
        <v>17.25</v>
      </c>
      <c r="B74" s="1">
        <f t="shared" si="6"/>
        <v>0</v>
      </c>
      <c r="C74" s="1">
        <f t="shared" si="7"/>
        <v>0</v>
      </c>
      <c r="D74" s="1">
        <f t="shared" si="8"/>
        <v>0</v>
      </c>
      <c r="E74" s="1">
        <f t="shared" si="9"/>
        <v>0</v>
      </c>
      <c r="F74" s="11">
        <f t="shared" si="10"/>
        <v>0</v>
      </c>
      <c r="G74" s="1"/>
      <c r="H74" s="9">
        <f t="shared" si="11"/>
        <v>35.567601987411201</v>
      </c>
      <c r="I74" s="1">
        <f t="shared" si="12"/>
        <v>0</v>
      </c>
      <c r="J74" s="1">
        <f t="shared" si="13"/>
        <v>0</v>
      </c>
      <c r="K74" s="1">
        <f t="shared" si="14"/>
        <v>0</v>
      </c>
      <c r="L74" s="1">
        <f t="shared" si="15"/>
        <v>0</v>
      </c>
      <c r="M74" s="23">
        <f t="shared" si="16"/>
        <v>0</v>
      </c>
      <c r="N74" s="3"/>
      <c r="O74" s="3"/>
      <c r="P74" s="3"/>
    </row>
    <row r="75" spans="1:16">
      <c r="A75" s="9">
        <v>17.75</v>
      </c>
      <c r="B75" s="1">
        <f t="shared" si="6"/>
        <v>0</v>
      </c>
      <c r="C75" s="1">
        <f t="shared" si="7"/>
        <v>0</v>
      </c>
      <c r="D75" s="1">
        <f t="shared" si="8"/>
        <v>0</v>
      </c>
      <c r="E75" s="1">
        <f t="shared" si="9"/>
        <v>0</v>
      </c>
      <c r="F75" s="11">
        <f t="shared" si="10"/>
        <v>0</v>
      </c>
      <c r="G75" s="1"/>
      <c r="H75" s="9">
        <f t="shared" si="11"/>
        <v>38.986244799203199</v>
      </c>
      <c r="I75" s="1">
        <f t="shared" si="12"/>
        <v>0</v>
      </c>
      <c r="J75" s="1">
        <f t="shared" si="13"/>
        <v>0</v>
      </c>
      <c r="K75" s="1">
        <f t="shared" si="14"/>
        <v>0</v>
      </c>
      <c r="L75" s="1">
        <f t="shared" si="15"/>
        <v>0</v>
      </c>
      <c r="M75" s="23">
        <f t="shared" si="16"/>
        <v>0</v>
      </c>
      <c r="N75" s="3"/>
      <c r="O75" s="3"/>
      <c r="P75" s="3"/>
    </row>
    <row r="76" spans="1:16">
      <c r="A76" s="9">
        <v>18.25</v>
      </c>
      <c r="B76" s="1">
        <f t="shared" si="6"/>
        <v>0</v>
      </c>
      <c r="C76" s="1">
        <f t="shared" si="7"/>
        <v>0</v>
      </c>
      <c r="D76" s="1">
        <f t="shared" si="8"/>
        <v>0</v>
      </c>
      <c r="E76" s="1">
        <f t="shared" si="9"/>
        <v>0</v>
      </c>
      <c r="F76" s="11">
        <f t="shared" si="10"/>
        <v>0</v>
      </c>
      <c r="G76" s="1"/>
      <c r="H76" s="9">
        <f t="shared" si="11"/>
        <v>42.624661890567403</v>
      </c>
      <c r="I76" s="1">
        <f t="shared" si="12"/>
        <v>0</v>
      </c>
      <c r="J76" s="1">
        <f t="shared" si="13"/>
        <v>0</v>
      </c>
      <c r="K76" s="1">
        <f t="shared" si="14"/>
        <v>0</v>
      </c>
      <c r="L76" s="1">
        <f t="shared" si="15"/>
        <v>0</v>
      </c>
      <c r="M76" s="23">
        <f t="shared" si="16"/>
        <v>0</v>
      </c>
      <c r="N76" s="3"/>
      <c r="O76" s="3"/>
      <c r="P76" s="3"/>
    </row>
    <row r="77" spans="1:16">
      <c r="A77" s="9">
        <v>18.75</v>
      </c>
      <c r="B77" s="1">
        <f t="shared" si="6"/>
        <v>0</v>
      </c>
      <c r="C77" s="1">
        <f t="shared" si="7"/>
        <v>0</v>
      </c>
      <c r="D77" s="1">
        <f t="shared" si="8"/>
        <v>0</v>
      </c>
      <c r="E77" s="1">
        <f t="shared" si="9"/>
        <v>0</v>
      </c>
      <c r="F77" s="11">
        <f t="shared" si="10"/>
        <v>0</v>
      </c>
      <c r="G77" s="1"/>
      <c r="H77" s="9">
        <f t="shared" si="11"/>
        <v>46.490377699506901</v>
      </c>
      <c r="I77" s="1">
        <f t="shared" si="12"/>
        <v>0</v>
      </c>
      <c r="J77" s="1">
        <f t="shared" si="13"/>
        <v>0</v>
      </c>
      <c r="K77" s="1">
        <f t="shared" si="14"/>
        <v>0</v>
      </c>
      <c r="L77" s="1">
        <f t="shared" si="15"/>
        <v>0</v>
      </c>
      <c r="M77" s="23">
        <f t="shared" si="16"/>
        <v>0</v>
      </c>
      <c r="N77" s="3"/>
      <c r="O77" s="3"/>
      <c r="P77" s="3"/>
    </row>
    <row r="78" spans="1:16">
      <c r="A78" s="9">
        <v>19.25</v>
      </c>
      <c r="B78" s="1">
        <f t="shared" si="6"/>
        <v>0</v>
      </c>
      <c r="C78" s="1">
        <f t="shared" si="7"/>
        <v>0</v>
      </c>
      <c r="D78" s="1">
        <f t="shared" si="8"/>
        <v>0</v>
      </c>
      <c r="E78" s="1">
        <f t="shared" si="9"/>
        <v>0</v>
      </c>
      <c r="F78" s="11">
        <f t="shared" si="10"/>
        <v>0</v>
      </c>
      <c r="G78" s="1"/>
      <c r="H78" s="9">
        <f t="shared" si="11"/>
        <v>50.590960475341397</v>
      </c>
      <c r="I78" s="1">
        <f t="shared" si="12"/>
        <v>0</v>
      </c>
      <c r="J78" s="1">
        <f t="shared" si="13"/>
        <v>0</v>
      </c>
      <c r="K78" s="1">
        <f t="shared" si="14"/>
        <v>0</v>
      </c>
      <c r="L78" s="1">
        <f t="shared" si="15"/>
        <v>0</v>
      </c>
      <c r="M78" s="23">
        <f t="shared" si="16"/>
        <v>0</v>
      </c>
      <c r="N78" s="3"/>
      <c r="O78" s="3"/>
      <c r="P78" s="3"/>
    </row>
    <row r="79" spans="1:16">
      <c r="A79" s="7" t="s">
        <v>7</v>
      </c>
      <c r="B79" s="16">
        <f>SUM(B47:B78)</f>
        <v>0</v>
      </c>
      <c r="C79" s="16">
        <f>SUM(C47:C78)</f>
        <v>1997190.4174915501</v>
      </c>
      <c r="D79" s="16">
        <f>SUM(D47:D78)</f>
        <v>20964.864258446902</v>
      </c>
      <c r="E79" s="16">
        <f>SUM(E47:E78)</f>
        <v>0</v>
      </c>
      <c r="F79" s="16">
        <f>SUM(F47:F78)</f>
        <v>2018155.2817500001</v>
      </c>
      <c r="G79" s="11"/>
      <c r="H79" s="7" t="s">
        <v>7</v>
      </c>
      <c r="I79" s="16">
        <f>SUM(I47:I78)</f>
        <v>0</v>
      </c>
      <c r="J79" s="16">
        <f>SUM(J47:J78)</f>
        <v>1938287.53347227</v>
      </c>
      <c r="K79" s="16">
        <f>SUM(K47:K78)</f>
        <v>30842.864854428699</v>
      </c>
      <c r="L79" s="16">
        <f>SUM(L47:L78)</f>
        <v>0</v>
      </c>
      <c r="M79" s="16">
        <f>SUM(M47:M78)</f>
        <v>1969130.3983267001</v>
      </c>
      <c r="N79" s="3"/>
      <c r="O79" s="3"/>
      <c r="P79" s="3"/>
    </row>
    <row r="80" spans="1:16">
      <c r="A80" s="5" t="s">
        <v>13</v>
      </c>
      <c r="B80" s="17">
        <f>IF(L38&gt;0,B79/L38,0)</f>
        <v>0</v>
      </c>
      <c r="C80" s="17">
        <f>IF(M38&gt;0,C79/M38,0)</f>
        <v>12.0503021959187</v>
      </c>
      <c r="D80" s="17">
        <f>IF(N38&gt;0,D79/N38,0)</f>
        <v>14.771207096647</v>
      </c>
      <c r="E80" s="17">
        <f>IF(O38&gt;0,E79/O38,0)</f>
        <v>0</v>
      </c>
      <c r="F80" s="17">
        <f>IF(P38&gt;0,F79/P38,0)</f>
        <v>12.073404996041701</v>
      </c>
      <c r="G80" s="11"/>
      <c r="H80" s="5" t="s">
        <v>13</v>
      </c>
      <c r="I80" s="17">
        <f>IF(L38&gt;0,I79/L38,0)</f>
        <v>0</v>
      </c>
      <c r="J80" s="17">
        <f>IF(M38&gt;0,J79/M38,0)</f>
        <v>11.694904159543601</v>
      </c>
      <c r="K80" s="17">
        <f>IF(N38&gt;0,K79/N38,0)</f>
        <v>21.730946530460098</v>
      </c>
      <c r="L80" s="17">
        <f>IF(O38&gt;0,L79/O38,0)</f>
        <v>0</v>
      </c>
      <c r="M80" s="17">
        <f>IF(P38&gt;0,M79/P38,0)</f>
        <v>11.780118707416699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3"/>
      <c r="Q81" s="3"/>
      <c r="R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3"/>
      <c r="Q82" s="3"/>
      <c r="R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3"/>
      <c r="Q83" s="3"/>
      <c r="R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3"/>
      <c r="Q84" s="3"/>
      <c r="R84" s="3"/>
    </row>
    <row r="85" spans="1:18" ht="14" customHeight="1">
      <c r="A85" s="46" t="s">
        <v>14</v>
      </c>
      <c r="B85" s="46"/>
      <c r="C85" s="46"/>
      <c r="D85" s="46"/>
      <c r="E85" s="46"/>
      <c r="F85" s="1"/>
      <c r="G85" s="1"/>
      <c r="H85" s="1"/>
      <c r="I85" s="1"/>
      <c r="J85" s="1"/>
      <c r="K85" s="1"/>
      <c r="L85" s="1"/>
      <c r="M85" s="1"/>
      <c r="N85" s="1"/>
      <c r="O85" s="1"/>
      <c r="P85" s="3"/>
      <c r="Q85" s="3"/>
      <c r="R85" s="3"/>
    </row>
    <row r="86" spans="1:18" ht="12.75" customHeight="1">
      <c r="A86" s="46"/>
      <c r="B86" s="46"/>
      <c r="C86" s="46"/>
      <c r="D86" s="46"/>
      <c r="E86" s="46"/>
      <c r="F86" s="1"/>
      <c r="G86" s="1"/>
      <c r="H86" s="1"/>
      <c r="I86" s="1"/>
      <c r="J86" s="1"/>
      <c r="K86" s="1"/>
      <c r="L86" s="1"/>
      <c r="M86" s="1"/>
      <c r="N86" s="1"/>
      <c r="O86" s="1"/>
      <c r="P86" s="3"/>
      <c r="Q86" s="3"/>
      <c r="R86" s="3"/>
    </row>
    <row r="87" spans="1:18">
      <c r="A87" s="24"/>
      <c r="B87" s="24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3"/>
      <c r="Q87" s="3"/>
      <c r="R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3"/>
      <c r="Q88" s="3"/>
      <c r="R88" s="3"/>
    </row>
    <row r="89" spans="1:18">
      <c r="A89" s="47" t="s">
        <v>15</v>
      </c>
      <c r="B89" s="48" t="s">
        <v>16</v>
      </c>
      <c r="C89" s="48" t="s">
        <v>17</v>
      </c>
      <c r="D89" s="48" t="s">
        <v>18</v>
      </c>
      <c r="E89" s="48" t="s">
        <v>19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3"/>
      <c r="Q89" s="3"/>
      <c r="R89" s="3"/>
    </row>
    <row r="90" spans="1:18">
      <c r="A90" s="47"/>
      <c r="B90" s="47"/>
      <c r="C90" s="47"/>
      <c r="D90" s="47"/>
      <c r="E90" s="48"/>
      <c r="F90" s="1"/>
      <c r="G90" s="1"/>
      <c r="H90" s="1"/>
      <c r="I90" s="1"/>
      <c r="J90" s="1"/>
      <c r="K90" s="1"/>
      <c r="L90" s="1"/>
      <c r="M90" s="1"/>
      <c r="N90" s="1"/>
      <c r="O90" s="1"/>
      <c r="P90" s="3"/>
      <c r="Q90" s="3"/>
      <c r="R90" s="3"/>
    </row>
    <row r="91" spans="1:18">
      <c r="A91" s="1"/>
      <c r="B91" s="2"/>
      <c r="C91" s="2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3"/>
      <c r="Q91" s="3"/>
      <c r="R91" s="3"/>
    </row>
    <row r="92" spans="1:18">
      <c r="A92" s="25">
        <v>0</v>
      </c>
      <c r="B92" s="26">
        <f>L$38</f>
        <v>0</v>
      </c>
      <c r="C92" s="27">
        <f>$B$80</f>
        <v>0</v>
      </c>
      <c r="D92" s="27">
        <f>$I$80</f>
        <v>0</v>
      </c>
      <c r="E92" s="26">
        <f>B92*D92</f>
        <v>0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3"/>
      <c r="Q92" s="3"/>
      <c r="R92" s="3"/>
    </row>
    <row r="93" spans="1:18">
      <c r="A93" s="25">
        <v>1</v>
      </c>
      <c r="B93" s="26">
        <f>M$38</f>
        <v>165737.78691</v>
      </c>
      <c r="C93" s="27">
        <f>$C$80</f>
        <v>12.1</v>
      </c>
      <c r="D93" s="27">
        <f>$J$80</f>
        <v>11.7</v>
      </c>
      <c r="E93" s="26">
        <f>B93*D93</f>
        <v>1939132.1068500001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25">
        <v>2</v>
      </c>
      <c r="B94" s="26">
        <f>N$38</f>
        <v>1419.30609</v>
      </c>
      <c r="C94" s="27">
        <f>$D$80</f>
        <v>14.8</v>
      </c>
      <c r="D94" s="27">
        <f>$K$80</f>
        <v>21.7</v>
      </c>
      <c r="E94" s="26">
        <f>B94*D94</f>
        <v>30798.942149999999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25">
        <v>3</v>
      </c>
      <c r="B95" s="26">
        <f>O$38</f>
        <v>0</v>
      </c>
      <c r="C95" s="27">
        <f>$E$80</f>
        <v>0</v>
      </c>
      <c r="D95" s="27">
        <f>$L$80</f>
        <v>0</v>
      </c>
      <c r="E95" s="26">
        <f>B95*D95</f>
        <v>0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25" t="s">
        <v>7</v>
      </c>
      <c r="B96" s="26">
        <f>SUM(B92:B95)</f>
        <v>167157.09299999999</v>
      </c>
      <c r="C96" s="27">
        <f>$F$80</f>
        <v>12.1</v>
      </c>
      <c r="D96" s="27">
        <f>$M$80</f>
        <v>11.8</v>
      </c>
      <c r="E96" s="26">
        <f>SUM(E92:E95)</f>
        <v>1969931.0490000001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25" t="s">
        <v>2</v>
      </c>
      <c r="B97" s="28">
        <f>$I$2</f>
        <v>1975352.16</v>
      </c>
      <c r="C97" s="2"/>
      <c r="D97" s="2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24">
      <c r="A98" s="29" t="s">
        <v>20</v>
      </c>
      <c r="B98" s="26">
        <f>IF(E96&gt;0,$I$2/E96,"")</f>
        <v>1.00275</v>
      </c>
      <c r="C98" s="2"/>
      <c r="D98" s="2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2">
    <mergeCell ref="A85:E86"/>
    <mergeCell ref="A89:A90"/>
    <mergeCell ref="B89:B90"/>
    <mergeCell ref="C89:C90"/>
    <mergeCell ref="D89:D90"/>
    <mergeCell ref="E89:E90"/>
    <mergeCell ref="A1:F1"/>
    <mergeCell ref="H1:I1"/>
    <mergeCell ref="B4:F4"/>
    <mergeCell ref="L4:P4"/>
    <mergeCell ref="B42:D42"/>
    <mergeCell ref="I42:K42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98"/>
  <sheetViews>
    <sheetView topLeftCell="A55" zoomScale="80" zoomScaleNormal="80" workbookViewId="0">
      <selection activeCell="I2" sqref="I2:I37"/>
    </sheetView>
  </sheetViews>
  <sheetFormatPr baseColWidth="10" defaultColWidth="11.5" defaultRowHeight="13"/>
  <cols>
    <col min="1" max="1" width="9" customWidth="1"/>
    <col min="2" max="2" width="12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0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1">
      <c r="A1" s="43" t="s">
        <v>22</v>
      </c>
      <c r="B1" s="43"/>
      <c r="C1" s="43"/>
      <c r="D1" s="43"/>
      <c r="E1" s="43"/>
      <c r="F1" s="43"/>
      <c r="G1" s="1"/>
      <c r="H1" s="44" t="s">
        <v>1</v>
      </c>
      <c r="I1" s="44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>
        <v>1191615.19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2" t="s">
        <v>3</v>
      </c>
      <c r="B4" s="45" t="s">
        <v>4</v>
      </c>
      <c r="C4" s="45"/>
      <c r="D4" s="45"/>
      <c r="E4" s="45"/>
      <c r="F4" s="45"/>
      <c r="G4" s="1"/>
      <c r="H4" s="2" t="s">
        <v>3</v>
      </c>
      <c r="J4" s="1"/>
      <c r="K4" s="2" t="s">
        <v>3</v>
      </c>
      <c r="L4" s="44" t="s">
        <v>5</v>
      </c>
      <c r="M4" s="44"/>
      <c r="N4" s="44"/>
      <c r="O4" s="44"/>
      <c r="P4" s="44"/>
      <c r="Q4" s="3"/>
      <c r="R4" s="3"/>
    </row>
    <row r="5" spans="1:18">
      <c r="A5" s="2" t="s">
        <v>6</v>
      </c>
      <c r="B5" s="5">
        <v>0</v>
      </c>
      <c r="C5" s="6">
        <v>1</v>
      </c>
      <c r="D5" s="6">
        <v>2</v>
      </c>
      <c r="E5" s="6">
        <v>3</v>
      </c>
      <c r="F5" s="7" t="s">
        <v>7</v>
      </c>
      <c r="G5" s="1"/>
      <c r="H5" s="2" t="s">
        <v>6</v>
      </c>
      <c r="I5" s="10" t="s">
        <v>8</v>
      </c>
      <c r="J5" s="1"/>
      <c r="K5" s="2" t="s">
        <v>6</v>
      </c>
      <c r="L5" s="5">
        <v>0</v>
      </c>
      <c r="M5" s="6">
        <v>1</v>
      </c>
      <c r="N5" s="6">
        <v>2</v>
      </c>
      <c r="O5" s="6">
        <v>3</v>
      </c>
      <c r="P5" s="8" t="s">
        <v>7</v>
      </c>
      <c r="Q5" s="3"/>
      <c r="R5" s="3"/>
    </row>
    <row r="6" spans="1:18">
      <c r="A6" s="9">
        <v>3.75</v>
      </c>
      <c r="B6" s="13"/>
      <c r="C6" s="10"/>
      <c r="D6" s="10"/>
      <c r="E6" s="30"/>
      <c r="F6" s="11">
        <f t="shared" ref="F6:F37" si="0">SUM(B6:E6)</f>
        <v>0</v>
      </c>
      <c r="G6" s="1"/>
      <c r="H6" s="9">
        <v>3.75</v>
      </c>
      <c r="I6">
        <v>0</v>
      </c>
      <c r="J6" s="1"/>
      <c r="K6" s="9">
        <v>3.75</v>
      </c>
      <c r="L6" s="1">
        <f t="shared" ref="L6:O10" si="1">IF($F6&gt;0,($I6/1000)*(B6/$F6),0)</f>
        <v>0</v>
      </c>
      <c r="M6" s="1">
        <f t="shared" si="1"/>
        <v>0</v>
      </c>
      <c r="N6" s="1">
        <f t="shared" si="1"/>
        <v>0</v>
      </c>
      <c r="O6" s="1">
        <f t="shared" si="1"/>
        <v>0</v>
      </c>
      <c r="P6" s="12">
        <f t="shared" ref="P6:P37" si="2">SUM(L6:O6)</f>
        <v>0</v>
      </c>
      <c r="Q6" s="3"/>
      <c r="R6" s="3"/>
    </row>
    <row r="7" spans="1:18">
      <c r="A7" s="9">
        <v>4.25</v>
      </c>
      <c r="B7" s="13"/>
      <c r="C7" s="10"/>
      <c r="D7" s="10"/>
      <c r="E7" s="30"/>
      <c r="F7" s="11">
        <f t="shared" si="0"/>
        <v>0</v>
      </c>
      <c r="G7" s="1"/>
      <c r="H7" s="9">
        <v>4.25</v>
      </c>
      <c r="I7">
        <v>0</v>
      </c>
      <c r="J7" s="1"/>
      <c r="K7" s="9">
        <v>4.25</v>
      </c>
      <c r="L7" s="1">
        <f t="shared" si="1"/>
        <v>0</v>
      </c>
      <c r="M7" s="1">
        <f t="shared" si="1"/>
        <v>0</v>
      </c>
      <c r="N7" s="1">
        <f t="shared" si="1"/>
        <v>0</v>
      </c>
      <c r="O7" s="1">
        <f t="shared" si="1"/>
        <v>0</v>
      </c>
      <c r="P7" s="12">
        <f t="shared" si="2"/>
        <v>0</v>
      </c>
      <c r="Q7" s="3"/>
      <c r="R7" s="3"/>
    </row>
    <row r="8" spans="1:18">
      <c r="A8" s="9">
        <v>4.75</v>
      </c>
      <c r="B8" s="39">
        <v>1</v>
      </c>
      <c r="C8" s="10"/>
      <c r="D8" s="10"/>
      <c r="E8" s="30"/>
      <c r="F8" s="11">
        <f t="shared" si="0"/>
        <v>1</v>
      </c>
      <c r="G8" s="1"/>
      <c r="H8" s="9">
        <v>4.75</v>
      </c>
      <c r="I8">
        <v>25370</v>
      </c>
      <c r="J8" s="1"/>
      <c r="K8" s="9">
        <v>4.75</v>
      </c>
      <c r="L8" s="1">
        <f t="shared" si="1"/>
        <v>25.37</v>
      </c>
      <c r="M8" s="1">
        <f t="shared" si="1"/>
        <v>0</v>
      </c>
      <c r="N8" s="1">
        <f t="shared" si="1"/>
        <v>0</v>
      </c>
      <c r="O8" s="1">
        <f t="shared" si="1"/>
        <v>0</v>
      </c>
      <c r="P8" s="12">
        <f t="shared" si="2"/>
        <v>25.37</v>
      </c>
      <c r="Q8" s="3"/>
      <c r="R8" s="3"/>
    </row>
    <row r="9" spans="1:18">
      <c r="A9" s="9">
        <v>5.25</v>
      </c>
      <c r="B9" s="39">
        <v>1</v>
      </c>
      <c r="C9" s="10"/>
      <c r="D9" s="10"/>
      <c r="E9" s="30"/>
      <c r="F9" s="11">
        <f t="shared" si="0"/>
        <v>1</v>
      </c>
      <c r="G9" s="1"/>
      <c r="H9" s="9">
        <v>5.25</v>
      </c>
      <c r="I9">
        <v>25485</v>
      </c>
      <c r="J9" s="1"/>
      <c r="K9" s="9">
        <v>5.25</v>
      </c>
      <c r="L9" s="1">
        <f t="shared" si="1"/>
        <v>25.484999999999999</v>
      </c>
      <c r="M9" s="1">
        <f t="shared" si="1"/>
        <v>0</v>
      </c>
      <c r="N9" s="1">
        <f t="shared" si="1"/>
        <v>0</v>
      </c>
      <c r="O9" s="1">
        <f t="shared" si="1"/>
        <v>0</v>
      </c>
      <c r="P9" s="12">
        <f t="shared" si="2"/>
        <v>25.484999999999999</v>
      </c>
      <c r="Q9" s="3"/>
      <c r="R9" s="3"/>
    </row>
    <row r="10" spans="1:18">
      <c r="A10" s="9">
        <v>5.75</v>
      </c>
      <c r="B10" s="39">
        <v>1</v>
      </c>
      <c r="C10" s="10"/>
      <c r="D10" s="10"/>
      <c r="E10" s="30"/>
      <c r="F10" s="11">
        <f t="shared" si="0"/>
        <v>1</v>
      </c>
      <c r="G10" s="1"/>
      <c r="H10" s="9">
        <v>5.75</v>
      </c>
      <c r="I10">
        <v>82015</v>
      </c>
      <c r="J10" s="1"/>
      <c r="K10" s="9">
        <v>5.75</v>
      </c>
      <c r="L10" s="1">
        <f t="shared" si="1"/>
        <v>82.015000000000001</v>
      </c>
      <c r="M10" s="1">
        <f t="shared" si="1"/>
        <v>0</v>
      </c>
      <c r="N10" s="1">
        <f t="shared" si="1"/>
        <v>0</v>
      </c>
      <c r="O10" s="1">
        <f t="shared" si="1"/>
        <v>0</v>
      </c>
      <c r="P10" s="12">
        <f t="shared" si="2"/>
        <v>82.015000000000001</v>
      </c>
      <c r="Q10" s="3"/>
      <c r="R10" s="3"/>
    </row>
    <row r="11" spans="1:18">
      <c r="A11" s="9">
        <v>6.25</v>
      </c>
      <c r="B11" s="39">
        <v>1</v>
      </c>
      <c r="C11" s="10"/>
      <c r="D11" s="10"/>
      <c r="E11" s="30"/>
      <c r="F11" s="11">
        <f t="shared" si="0"/>
        <v>1</v>
      </c>
      <c r="G11" s="1"/>
      <c r="H11" s="9">
        <v>6.25</v>
      </c>
      <c r="I11">
        <v>252821</v>
      </c>
      <c r="J11" s="1"/>
      <c r="K11" s="9">
        <v>6.25</v>
      </c>
      <c r="L11" s="1">
        <f t="shared" ref="L11:L32" si="3">IF($F11&gt;0,($I12/1000)*(B11/$F11),0)</f>
        <v>426.06200000000001</v>
      </c>
      <c r="M11" s="1">
        <f t="shared" ref="M11:M32" si="4">IF($F11&gt;0,($I12/1000)*(C11/$F11),0)</f>
        <v>0</v>
      </c>
      <c r="N11" s="1">
        <f t="shared" ref="N11:N32" si="5">IF($F11&gt;0,($I12/1000)*(D11/$F11),0)</f>
        <v>0</v>
      </c>
      <c r="O11" s="1">
        <f t="shared" ref="O11:O32" si="6">IF($F11&gt;0,($I12/1000)*(E11/$F11),0)</f>
        <v>0</v>
      </c>
      <c r="P11" s="12">
        <f t="shared" si="2"/>
        <v>426.06200000000001</v>
      </c>
      <c r="Q11" s="3"/>
      <c r="R11" s="3"/>
    </row>
    <row r="12" spans="1:18">
      <c r="A12" s="9">
        <v>6.75</v>
      </c>
      <c r="B12" s="39">
        <v>1</v>
      </c>
      <c r="C12" s="10"/>
      <c r="D12" s="10"/>
      <c r="E12" s="31"/>
      <c r="F12" s="11">
        <f t="shared" si="0"/>
        <v>1</v>
      </c>
      <c r="G12" s="1"/>
      <c r="H12" s="9">
        <v>6.75</v>
      </c>
      <c r="I12">
        <v>426062</v>
      </c>
      <c r="J12" s="1"/>
      <c r="K12" s="9">
        <v>6.75</v>
      </c>
      <c r="L12" s="1">
        <f t="shared" si="3"/>
        <v>1079.0450000000001</v>
      </c>
      <c r="M12" s="1">
        <f t="shared" si="4"/>
        <v>0</v>
      </c>
      <c r="N12" s="1">
        <f t="shared" si="5"/>
        <v>0</v>
      </c>
      <c r="O12" s="1">
        <f t="shared" si="6"/>
        <v>0</v>
      </c>
      <c r="P12" s="12">
        <f t="shared" si="2"/>
        <v>1079.0450000000001</v>
      </c>
      <c r="Q12" s="3"/>
      <c r="R12" s="3"/>
    </row>
    <row r="13" spans="1:18">
      <c r="A13" s="9">
        <v>7.25</v>
      </c>
      <c r="B13" s="39">
        <v>1</v>
      </c>
      <c r="C13" s="10"/>
      <c r="D13" s="10"/>
      <c r="E13" s="31"/>
      <c r="F13" s="11">
        <f t="shared" si="0"/>
        <v>1</v>
      </c>
      <c r="G13" s="1"/>
      <c r="H13" s="9">
        <v>7.25</v>
      </c>
      <c r="I13">
        <v>1079045</v>
      </c>
      <c r="J13" s="1"/>
      <c r="K13" s="9">
        <v>7.25</v>
      </c>
      <c r="L13" s="1">
        <f t="shared" si="3"/>
        <v>1248.8630000000001</v>
      </c>
      <c r="M13" s="1">
        <f t="shared" si="4"/>
        <v>0</v>
      </c>
      <c r="N13" s="1">
        <f t="shared" si="5"/>
        <v>0</v>
      </c>
      <c r="O13" s="1">
        <f t="shared" si="6"/>
        <v>0</v>
      </c>
      <c r="P13" s="12">
        <f t="shared" si="2"/>
        <v>1248.8630000000001</v>
      </c>
      <c r="Q13" s="3"/>
      <c r="R13" s="3"/>
    </row>
    <row r="14" spans="1:18">
      <c r="A14" s="9">
        <v>7.75</v>
      </c>
      <c r="B14" s="36">
        <v>1</v>
      </c>
      <c r="D14" s="10"/>
      <c r="E14" s="31"/>
      <c r="F14" s="11">
        <f t="shared" si="0"/>
        <v>1</v>
      </c>
      <c r="G14" s="1"/>
      <c r="H14" s="9">
        <v>7.75</v>
      </c>
      <c r="I14">
        <v>1248863</v>
      </c>
      <c r="J14" s="4"/>
      <c r="K14" s="9">
        <v>7.75</v>
      </c>
      <c r="L14" s="1">
        <f t="shared" si="3"/>
        <v>916.59299999999996</v>
      </c>
      <c r="M14" s="1">
        <f t="shared" si="4"/>
        <v>0</v>
      </c>
      <c r="N14" s="1">
        <f t="shared" si="5"/>
        <v>0</v>
      </c>
      <c r="O14" s="1">
        <f t="shared" si="6"/>
        <v>0</v>
      </c>
      <c r="P14" s="12">
        <f t="shared" si="2"/>
        <v>916.59299999999996</v>
      </c>
      <c r="Q14" s="3"/>
      <c r="R14" s="3"/>
    </row>
    <row r="15" spans="1:18">
      <c r="A15" s="9">
        <v>8.25</v>
      </c>
      <c r="B15" s="42">
        <v>1</v>
      </c>
      <c r="D15" s="33"/>
      <c r="E15" s="31"/>
      <c r="F15" s="11">
        <f t="shared" si="0"/>
        <v>1</v>
      </c>
      <c r="G15" s="1"/>
      <c r="H15" s="9">
        <v>8.25</v>
      </c>
      <c r="I15">
        <v>916593</v>
      </c>
      <c r="J15" s="4"/>
      <c r="K15" s="9">
        <v>8.25</v>
      </c>
      <c r="L15" s="1">
        <f t="shared" si="3"/>
        <v>1161.383</v>
      </c>
      <c r="M15" s="1">
        <f t="shared" si="4"/>
        <v>0</v>
      </c>
      <c r="N15" s="1">
        <f t="shared" si="5"/>
        <v>0</v>
      </c>
      <c r="O15" s="1">
        <f t="shared" si="6"/>
        <v>0</v>
      </c>
      <c r="P15" s="12">
        <f t="shared" si="2"/>
        <v>1161.383</v>
      </c>
      <c r="Q15" s="3"/>
      <c r="R15" s="3"/>
    </row>
    <row r="16" spans="1:18">
      <c r="A16" s="9">
        <v>8.75</v>
      </c>
      <c r="B16" s="36">
        <v>4</v>
      </c>
      <c r="D16" s="33"/>
      <c r="E16" s="31"/>
      <c r="F16" s="11">
        <f t="shared" si="0"/>
        <v>4</v>
      </c>
      <c r="G16" s="1"/>
      <c r="H16" s="9">
        <v>8.75</v>
      </c>
      <c r="I16">
        <v>1161383</v>
      </c>
      <c r="J16" s="4"/>
      <c r="K16" s="9">
        <v>8.75</v>
      </c>
      <c r="L16" s="1">
        <f t="shared" si="3"/>
        <v>1601.675</v>
      </c>
      <c r="M16" s="1">
        <f t="shared" si="4"/>
        <v>0</v>
      </c>
      <c r="N16" s="1">
        <f t="shared" si="5"/>
        <v>0</v>
      </c>
      <c r="O16" s="1">
        <f t="shared" si="6"/>
        <v>0</v>
      </c>
      <c r="P16" s="12">
        <f t="shared" si="2"/>
        <v>1601.675</v>
      </c>
      <c r="Q16" s="3"/>
      <c r="R16" s="3"/>
    </row>
    <row r="17" spans="1:18">
      <c r="A17" s="9">
        <v>9.25</v>
      </c>
      <c r="B17" s="36">
        <v>5</v>
      </c>
      <c r="D17" s="33"/>
      <c r="E17" s="31"/>
      <c r="F17" s="11">
        <f t="shared" si="0"/>
        <v>5</v>
      </c>
      <c r="G17" s="1"/>
      <c r="H17" s="9">
        <v>9.25</v>
      </c>
      <c r="I17">
        <v>1601675</v>
      </c>
      <c r="J17" s="4"/>
      <c r="K17" s="9">
        <v>9.25</v>
      </c>
      <c r="L17" s="1">
        <f t="shared" si="3"/>
        <v>3165.9189999999999</v>
      </c>
      <c r="M17" s="1">
        <f t="shared" si="4"/>
        <v>0</v>
      </c>
      <c r="N17" s="1">
        <f t="shared" si="5"/>
        <v>0</v>
      </c>
      <c r="O17" s="1">
        <f t="shared" si="6"/>
        <v>0</v>
      </c>
      <c r="P17" s="12">
        <f t="shared" si="2"/>
        <v>3165.9189999999999</v>
      </c>
      <c r="Q17" s="3"/>
      <c r="R17" s="3"/>
    </row>
    <row r="18" spans="1:18">
      <c r="A18" s="9">
        <v>9.75</v>
      </c>
      <c r="B18" s="34">
        <v>15</v>
      </c>
      <c r="D18" s="33"/>
      <c r="E18" s="31"/>
      <c r="F18" s="11">
        <f t="shared" si="0"/>
        <v>15</v>
      </c>
      <c r="G18" s="1"/>
      <c r="H18" s="9">
        <v>9.75</v>
      </c>
      <c r="I18">
        <v>3165919</v>
      </c>
      <c r="J18" s="4"/>
      <c r="K18" s="9">
        <v>9.75</v>
      </c>
      <c r="L18" s="1">
        <f t="shared" si="3"/>
        <v>5543.6130000000003</v>
      </c>
      <c r="M18" s="1">
        <f t="shared" si="4"/>
        <v>0</v>
      </c>
      <c r="N18" s="1">
        <f t="shared" si="5"/>
        <v>0</v>
      </c>
      <c r="O18" s="1">
        <f t="shared" si="6"/>
        <v>0</v>
      </c>
      <c r="P18" s="12">
        <f t="shared" si="2"/>
        <v>5543.6130000000003</v>
      </c>
      <c r="Q18" s="3"/>
      <c r="R18" s="3"/>
    </row>
    <row r="19" spans="1:18">
      <c r="A19" s="9">
        <v>10.25</v>
      </c>
      <c r="B19" s="34">
        <v>20</v>
      </c>
      <c r="D19" s="33"/>
      <c r="E19" s="31"/>
      <c r="F19" s="11">
        <f t="shared" si="0"/>
        <v>20</v>
      </c>
      <c r="G19" s="1"/>
      <c r="H19" s="9">
        <v>10.25</v>
      </c>
      <c r="I19">
        <v>5543613</v>
      </c>
      <c r="J19" s="4"/>
      <c r="K19" s="9">
        <v>10.25</v>
      </c>
      <c r="L19" s="1">
        <f t="shared" si="3"/>
        <v>9914.4680000000008</v>
      </c>
      <c r="M19" s="1">
        <f t="shared" si="4"/>
        <v>0</v>
      </c>
      <c r="N19" s="1">
        <f t="shared" si="5"/>
        <v>0</v>
      </c>
      <c r="O19" s="1">
        <f t="shared" si="6"/>
        <v>0</v>
      </c>
      <c r="P19" s="12">
        <f t="shared" si="2"/>
        <v>9914.4680000000008</v>
      </c>
      <c r="Q19" s="3"/>
      <c r="R19" s="3"/>
    </row>
    <row r="20" spans="1:18">
      <c r="A20" s="9">
        <v>10.75</v>
      </c>
      <c r="B20" s="34">
        <v>33</v>
      </c>
      <c r="C20">
        <v>3</v>
      </c>
      <c r="D20" s="33"/>
      <c r="E20" s="31"/>
      <c r="F20" s="11">
        <f t="shared" si="0"/>
        <v>36</v>
      </c>
      <c r="G20" s="1"/>
      <c r="H20" s="9">
        <v>10.75</v>
      </c>
      <c r="I20">
        <v>9914468</v>
      </c>
      <c r="J20" s="4"/>
      <c r="K20" s="9">
        <v>10.75</v>
      </c>
      <c r="L20" s="1">
        <f t="shared" si="3"/>
        <v>7046.9749166666697</v>
      </c>
      <c r="M20" s="1">
        <f t="shared" si="4"/>
        <v>640.63408333333302</v>
      </c>
      <c r="N20" s="1">
        <f t="shared" si="5"/>
        <v>0</v>
      </c>
      <c r="O20" s="1">
        <f t="shared" si="6"/>
        <v>0</v>
      </c>
      <c r="P20" s="12">
        <f t="shared" si="2"/>
        <v>7687.6090000000004</v>
      </c>
      <c r="Q20" s="3"/>
      <c r="R20" s="3"/>
    </row>
    <row r="21" spans="1:18">
      <c r="A21" s="9">
        <v>11.25</v>
      </c>
      <c r="B21" s="34">
        <v>19</v>
      </c>
      <c r="C21">
        <v>11</v>
      </c>
      <c r="D21" s="33"/>
      <c r="E21" s="31"/>
      <c r="F21" s="11">
        <f t="shared" si="0"/>
        <v>30</v>
      </c>
      <c r="G21" s="1"/>
      <c r="H21" s="9">
        <v>11.25</v>
      </c>
      <c r="I21">
        <v>7687609</v>
      </c>
      <c r="J21" s="4"/>
      <c r="K21" s="9">
        <v>11.25</v>
      </c>
      <c r="L21" s="1">
        <f t="shared" si="3"/>
        <v>6392.4524666666703</v>
      </c>
      <c r="M21" s="1">
        <f t="shared" si="4"/>
        <v>3700.8935333333302</v>
      </c>
      <c r="N21" s="1">
        <f t="shared" si="5"/>
        <v>0</v>
      </c>
      <c r="O21" s="1">
        <f t="shared" si="6"/>
        <v>0</v>
      </c>
      <c r="P21" s="12">
        <f t="shared" si="2"/>
        <v>10093.346</v>
      </c>
      <c r="Q21" s="3"/>
      <c r="R21" s="3"/>
    </row>
    <row r="22" spans="1:18">
      <c r="A22" s="9">
        <v>11.75</v>
      </c>
      <c r="B22" s="34">
        <v>10</v>
      </c>
      <c r="C22">
        <v>36</v>
      </c>
      <c r="D22" s="33"/>
      <c r="E22" s="31"/>
      <c r="F22" s="11">
        <f t="shared" si="0"/>
        <v>46</v>
      </c>
      <c r="G22" s="4"/>
      <c r="H22" s="9">
        <v>11.75</v>
      </c>
      <c r="I22">
        <v>10093346</v>
      </c>
      <c r="J22" s="4"/>
      <c r="K22" s="9">
        <v>11.75</v>
      </c>
      <c r="L22" s="1">
        <f t="shared" si="3"/>
        <v>2532.4776086956499</v>
      </c>
      <c r="M22" s="1">
        <f t="shared" si="4"/>
        <v>9116.9193913043491</v>
      </c>
      <c r="N22" s="1">
        <f t="shared" si="5"/>
        <v>0</v>
      </c>
      <c r="O22" s="1">
        <f t="shared" si="6"/>
        <v>0</v>
      </c>
      <c r="P22" s="12">
        <f t="shared" si="2"/>
        <v>11649.397000000001</v>
      </c>
      <c r="Q22" s="3"/>
      <c r="R22" s="3"/>
    </row>
    <row r="23" spans="1:18">
      <c r="A23" s="9">
        <v>12.25</v>
      </c>
      <c r="B23" s="34"/>
      <c r="C23">
        <v>46</v>
      </c>
      <c r="D23" s="33"/>
      <c r="E23" s="31"/>
      <c r="F23" s="11">
        <f t="shared" si="0"/>
        <v>46</v>
      </c>
      <c r="G23" s="4"/>
      <c r="H23" s="9">
        <v>12.25</v>
      </c>
      <c r="I23">
        <v>11649397</v>
      </c>
      <c r="J23" s="4"/>
      <c r="K23" s="9">
        <v>12.25</v>
      </c>
      <c r="L23" s="1">
        <f t="shared" si="3"/>
        <v>0</v>
      </c>
      <c r="M23" s="1">
        <f t="shared" si="4"/>
        <v>12283.281999999999</v>
      </c>
      <c r="N23" s="1">
        <f t="shared" si="5"/>
        <v>0</v>
      </c>
      <c r="O23" s="1">
        <f t="shared" si="6"/>
        <v>0</v>
      </c>
      <c r="P23" s="12">
        <f t="shared" si="2"/>
        <v>12283.281999999999</v>
      </c>
      <c r="Q23" s="3"/>
      <c r="R23" s="3"/>
    </row>
    <row r="24" spans="1:18">
      <c r="A24" s="9">
        <v>12.75</v>
      </c>
      <c r="B24" s="34"/>
      <c r="C24">
        <v>38</v>
      </c>
      <c r="D24" s="33"/>
      <c r="E24" s="30"/>
      <c r="F24" s="11">
        <f t="shared" si="0"/>
        <v>38</v>
      </c>
      <c r="G24" s="4"/>
      <c r="H24" s="9">
        <v>12.75</v>
      </c>
      <c r="I24">
        <v>12283282</v>
      </c>
      <c r="J24" s="4"/>
      <c r="K24" s="9">
        <v>12.75</v>
      </c>
      <c r="L24" s="1">
        <f t="shared" si="3"/>
        <v>0</v>
      </c>
      <c r="M24" s="1">
        <f t="shared" si="4"/>
        <v>13911.919</v>
      </c>
      <c r="N24" s="1">
        <f t="shared" si="5"/>
        <v>0</v>
      </c>
      <c r="O24" s="1">
        <f t="shared" si="6"/>
        <v>0</v>
      </c>
      <c r="P24" s="12">
        <f t="shared" si="2"/>
        <v>13911.919</v>
      </c>
      <c r="Q24" s="3"/>
      <c r="R24" s="3"/>
    </row>
    <row r="25" spans="1:18">
      <c r="A25" s="9">
        <v>13.25</v>
      </c>
      <c r="B25" s="10"/>
      <c r="C25">
        <v>38</v>
      </c>
      <c r="D25" s="33"/>
      <c r="E25" s="30"/>
      <c r="F25" s="11">
        <f t="shared" si="0"/>
        <v>38</v>
      </c>
      <c r="G25" s="4"/>
      <c r="H25" s="9">
        <v>13.25</v>
      </c>
      <c r="I25">
        <v>13911919</v>
      </c>
      <c r="J25" s="4"/>
      <c r="K25" s="9">
        <v>13.25</v>
      </c>
      <c r="L25" s="1">
        <f t="shared" si="3"/>
        <v>0</v>
      </c>
      <c r="M25" s="1">
        <f t="shared" si="4"/>
        <v>10196.048000000001</v>
      </c>
      <c r="N25" s="1">
        <f t="shared" si="5"/>
        <v>0</v>
      </c>
      <c r="O25" s="1">
        <f t="shared" si="6"/>
        <v>0</v>
      </c>
      <c r="P25" s="12">
        <f t="shared" si="2"/>
        <v>10196.048000000001</v>
      </c>
      <c r="Q25" s="3"/>
      <c r="R25" s="3"/>
    </row>
    <row r="26" spans="1:18">
      <c r="A26" s="9">
        <v>13.75</v>
      </c>
      <c r="B26" s="10"/>
      <c r="C26">
        <v>33</v>
      </c>
      <c r="D26" s="34"/>
      <c r="E26" s="30"/>
      <c r="F26" s="11">
        <f t="shared" si="0"/>
        <v>33</v>
      </c>
      <c r="G26" s="4"/>
      <c r="H26" s="9">
        <v>13.75</v>
      </c>
      <c r="I26">
        <v>10196048</v>
      </c>
      <c r="J26" s="4"/>
      <c r="K26" s="9">
        <v>13.75</v>
      </c>
      <c r="L26" s="1">
        <f t="shared" si="3"/>
        <v>0</v>
      </c>
      <c r="M26" s="1">
        <f t="shared" si="4"/>
        <v>6749.0209999999997</v>
      </c>
      <c r="N26" s="1">
        <f t="shared" si="5"/>
        <v>0</v>
      </c>
      <c r="O26" s="1">
        <f t="shared" si="6"/>
        <v>0</v>
      </c>
      <c r="P26" s="12">
        <f t="shared" si="2"/>
        <v>6749.0209999999997</v>
      </c>
      <c r="Q26" s="3"/>
      <c r="R26" s="3"/>
    </row>
    <row r="27" spans="1:18">
      <c r="A27" s="9">
        <v>14.25</v>
      </c>
      <c r="B27" s="10"/>
      <c r="C27">
        <v>19</v>
      </c>
      <c r="D27" s="34"/>
      <c r="E27" s="30"/>
      <c r="F27" s="11">
        <f t="shared" si="0"/>
        <v>19</v>
      </c>
      <c r="G27" s="4"/>
      <c r="H27" s="9">
        <v>14.25</v>
      </c>
      <c r="I27">
        <v>6749021</v>
      </c>
      <c r="J27" s="4"/>
      <c r="K27" s="9">
        <v>14.25</v>
      </c>
      <c r="L27" s="1">
        <f t="shared" si="3"/>
        <v>0</v>
      </c>
      <c r="M27" s="1">
        <f t="shared" si="4"/>
        <v>2525.9</v>
      </c>
      <c r="N27" s="1">
        <f t="shared" si="5"/>
        <v>0</v>
      </c>
      <c r="O27" s="1">
        <f t="shared" si="6"/>
        <v>0</v>
      </c>
      <c r="P27" s="12">
        <f t="shared" si="2"/>
        <v>2525.9</v>
      </c>
      <c r="Q27" s="3"/>
      <c r="R27" s="3"/>
    </row>
    <row r="28" spans="1:18">
      <c r="A28" s="9">
        <v>14.75</v>
      </c>
      <c r="B28" s="10"/>
      <c r="C28">
        <v>16</v>
      </c>
      <c r="D28" s="34"/>
      <c r="E28" s="30"/>
      <c r="F28" s="11">
        <f t="shared" si="0"/>
        <v>16</v>
      </c>
      <c r="G28" s="1"/>
      <c r="H28" s="9">
        <v>14.75</v>
      </c>
      <c r="I28">
        <v>2525900</v>
      </c>
      <c r="J28" s="4"/>
      <c r="K28" s="9">
        <v>14.75</v>
      </c>
      <c r="L28" s="1">
        <f t="shared" si="3"/>
        <v>0</v>
      </c>
      <c r="M28" s="1">
        <f t="shared" si="4"/>
        <v>682.12800000000004</v>
      </c>
      <c r="N28" s="1">
        <f t="shared" si="5"/>
        <v>0</v>
      </c>
      <c r="O28" s="1">
        <f t="shared" si="6"/>
        <v>0</v>
      </c>
      <c r="P28" s="12">
        <f t="shared" si="2"/>
        <v>682.12800000000004</v>
      </c>
      <c r="Q28" s="3"/>
      <c r="R28" s="3"/>
    </row>
    <row r="29" spans="1:18">
      <c r="A29" s="9">
        <v>15.25</v>
      </c>
      <c r="B29" s="10"/>
      <c r="C29">
        <v>5</v>
      </c>
      <c r="D29" s="34"/>
      <c r="E29" s="30"/>
      <c r="F29" s="11">
        <f t="shared" si="0"/>
        <v>5</v>
      </c>
      <c r="G29" s="1"/>
      <c r="H29" s="9">
        <v>15.25</v>
      </c>
      <c r="I29">
        <v>682128</v>
      </c>
      <c r="J29" s="4"/>
      <c r="K29" s="9">
        <v>15.25</v>
      </c>
      <c r="L29" s="1">
        <f t="shared" si="3"/>
        <v>0</v>
      </c>
      <c r="M29" s="1">
        <f t="shared" si="4"/>
        <v>125.893</v>
      </c>
      <c r="N29" s="1">
        <f t="shared" si="5"/>
        <v>0</v>
      </c>
      <c r="O29" s="1">
        <f t="shared" si="6"/>
        <v>0</v>
      </c>
      <c r="P29" s="12">
        <f t="shared" si="2"/>
        <v>125.893</v>
      </c>
      <c r="Q29" s="3"/>
      <c r="R29" s="3"/>
    </row>
    <row r="30" spans="1:18">
      <c r="A30" s="9">
        <v>15.75</v>
      </c>
      <c r="B30" s="10"/>
      <c r="D30" s="34">
        <v>1</v>
      </c>
      <c r="E30" s="30"/>
      <c r="F30" s="11">
        <f t="shared" si="0"/>
        <v>1</v>
      </c>
      <c r="G30" s="1"/>
      <c r="H30" s="9">
        <v>15.75</v>
      </c>
      <c r="I30">
        <v>125893</v>
      </c>
      <c r="J30" s="4"/>
      <c r="K30" s="9">
        <v>15.75</v>
      </c>
      <c r="L30" s="1">
        <f t="shared" si="3"/>
        <v>0</v>
      </c>
      <c r="M30" s="1">
        <f t="shared" si="4"/>
        <v>0</v>
      </c>
      <c r="N30" s="1">
        <f t="shared" si="5"/>
        <v>36.176000000000002</v>
      </c>
      <c r="O30" s="1">
        <f t="shared" si="6"/>
        <v>0</v>
      </c>
      <c r="P30" s="12">
        <f t="shared" si="2"/>
        <v>36.176000000000002</v>
      </c>
      <c r="Q30" s="3"/>
      <c r="R30" s="3"/>
    </row>
    <row r="31" spans="1:18">
      <c r="A31" s="9">
        <v>16.25</v>
      </c>
      <c r="B31" s="10"/>
      <c r="D31" s="40">
        <v>1</v>
      </c>
      <c r="E31" s="30"/>
      <c r="F31" s="11">
        <f t="shared" si="0"/>
        <v>1</v>
      </c>
      <c r="G31" s="1"/>
      <c r="H31" s="9">
        <v>16.25</v>
      </c>
      <c r="I31">
        <v>36176</v>
      </c>
      <c r="J31" s="4"/>
      <c r="K31" s="9">
        <v>16.25</v>
      </c>
      <c r="L31" s="1">
        <f t="shared" si="3"/>
        <v>0</v>
      </c>
      <c r="M31" s="1">
        <f t="shared" si="4"/>
        <v>0</v>
      </c>
      <c r="N31" s="1">
        <f t="shared" si="5"/>
        <v>85.84</v>
      </c>
      <c r="O31" s="1">
        <f t="shared" si="6"/>
        <v>0</v>
      </c>
      <c r="P31" s="12">
        <f t="shared" si="2"/>
        <v>85.84</v>
      </c>
      <c r="Q31" s="3"/>
      <c r="R31" s="3"/>
    </row>
    <row r="32" spans="1:18">
      <c r="A32" s="9">
        <v>16.75</v>
      </c>
      <c r="B32" s="10"/>
      <c r="D32" s="13">
        <v>1</v>
      </c>
      <c r="E32" s="30"/>
      <c r="F32" s="11">
        <f t="shared" si="0"/>
        <v>1</v>
      </c>
      <c r="G32" s="1"/>
      <c r="H32" s="9">
        <v>16.75</v>
      </c>
      <c r="I32">
        <v>85840</v>
      </c>
      <c r="J32" s="15"/>
      <c r="K32" s="9">
        <v>16.75</v>
      </c>
      <c r="L32" s="1">
        <f t="shared" si="3"/>
        <v>0</v>
      </c>
      <c r="M32" s="1">
        <f t="shared" si="4"/>
        <v>0</v>
      </c>
      <c r="N32" s="1">
        <f t="shared" si="5"/>
        <v>0</v>
      </c>
      <c r="O32" s="1">
        <f t="shared" si="6"/>
        <v>0</v>
      </c>
      <c r="P32" s="12">
        <f t="shared" si="2"/>
        <v>0</v>
      </c>
      <c r="Q32" s="3"/>
      <c r="R32" s="3"/>
    </row>
    <row r="33" spans="1:18">
      <c r="A33" s="9">
        <v>17.25</v>
      </c>
      <c r="B33" s="10"/>
      <c r="D33" s="37"/>
      <c r="E33" s="30"/>
      <c r="F33" s="11">
        <f t="shared" si="0"/>
        <v>0</v>
      </c>
      <c r="G33" s="1"/>
      <c r="H33" s="9">
        <v>17.25</v>
      </c>
      <c r="I33">
        <v>0</v>
      </c>
      <c r="J33" s="15"/>
      <c r="K33" s="9">
        <v>17.25</v>
      </c>
      <c r="L33" s="1">
        <f t="shared" ref="L33:O37" si="7">IF($F33&gt;0,($I33/1000)*(B33/$F33),0)</f>
        <v>0</v>
      </c>
      <c r="M33" s="1">
        <f t="shared" si="7"/>
        <v>0</v>
      </c>
      <c r="N33" s="1">
        <f t="shared" si="7"/>
        <v>0</v>
      </c>
      <c r="O33" s="1">
        <f t="shared" si="7"/>
        <v>0</v>
      </c>
      <c r="P33" s="12">
        <f t="shared" si="2"/>
        <v>0</v>
      </c>
      <c r="Q33" s="3"/>
      <c r="R33" s="3"/>
    </row>
    <row r="34" spans="1:18">
      <c r="A34" s="9">
        <v>17.75</v>
      </c>
      <c r="B34" s="10"/>
      <c r="C34" s="34"/>
      <c r="D34" s="37"/>
      <c r="E34" s="30"/>
      <c r="F34" s="11">
        <f t="shared" si="0"/>
        <v>0</v>
      </c>
      <c r="G34" s="1"/>
      <c r="H34" s="9">
        <v>17.75</v>
      </c>
      <c r="I34">
        <v>0</v>
      </c>
      <c r="J34" s="15"/>
      <c r="K34" s="9">
        <v>17.75</v>
      </c>
      <c r="L34" s="1">
        <f t="shared" si="7"/>
        <v>0</v>
      </c>
      <c r="M34" s="1">
        <f t="shared" si="7"/>
        <v>0</v>
      </c>
      <c r="N34" s="1">
        <f t="shared" si="7"/>
        <v>0</v>
      </c>
      <c r="O34" s="1">
        <f t="shared" si="7"/>
        <v>0</v>
      </c>
      <c r="P34" s="12">
        <f t="shared" si="2"/>
        <v>0</v>
      </c>
      <c r="Q34" s="3"/>
      <c r="R34" s="3"/>
    </row>
    <row r="35" spans="1:18">
      <c r="A35" s="9">
        <v>18.25</v>
      </c>
      <c r="B35" s="10"/>
      <c r="C35" s="34"/>
      <c r="D35" s="34"/>
      <c r="E35" s="30"/>
      <c r="F35" s="11">
        <f t="shared" si="0"/>
        <v>0</v>
      </c>
      <c r="G35" s="1"/>
      <c r="H35" s="9">
        <v>18.25</v>
      </c>
      <c r="I35">
        <v>0</v>
      </c>
      <c r="J35" s="1"/>
      <c r="K35" s="9">
        <v>18.25</v>
      </c>
      <c r="L35" s="1">
        <f t="shared" si="7"/>
        <v>0</v>
      </c>
      <c r="M35" s="1">
        <f t="shared" si="7"/>
        <v>0</v>
      </c>
      <c r="N35" s="1">
        <f t="shared" si="7"/>
        <v>0</v>
      </c>
      <c r="O35" s="1">
        <f t="shared" si="7"/>
        <v>0</v>
      </c>
      <c r="P35" s="12">
        <f t="shared" si="2"/>
        <v>0</v>
      </c>
      <c r="Q35" s="3"/>
      <c r="R35" s="3"/>
    </row>
    <row r="36" spans="1:18">
      <c r="A36" s="9">
        <v>18.75</v>
      </c>
      <c r="B36" s="10"/>
      <c r="C36" s="34"/>
      <c r="D36" s="34"/>
      <c r="E36" s="30"/>
      <c r="F36" s="11">
        <f t="shared" si="0"/>
        <v>0</v>
      </c>
      <c r="G36" s="1"/>
      <c r="H36" s="9">
        <v>18.75</v>
      </c>
      <c r="I36">
        <v>0</v>
      </c>
      <c r="J36" s="1"/>
      <c r="K36" s="9">
        <v>18.75</v>
      </c>
      <c r="L36" s="1">
        <f t="shared" si="7"/>
        <v>0</v>
      </c>
      <c r="M36" s="1">
        <f t="shared" si="7"/>
        <v>0</v>
      </c>
      <c r="N36" s="1">
        <f t="shared" si="7"/>
        <v>0</v>
      </c>
      <c r="O36" s="1">
        <f t="shared" si="7"/>
        <v>0</v>
      </c>
      <c r="P36" s="12">
        <f t="shared" si="2"/>
        <v>0</v>
      </c>
      <c r="Q36" s="3"/>
      <c r="R36" s="3"/>
    </row>
    <row r="37" spans="1:18">
      <c r="A37" s="9">
        <v>19.25</v>
      </c>
      <c r="B37" s="30"/>
      <c r="C37" s="31"/>
      <c r="D37" s="31"/>
      <c r="E37" s="31"/>
      <c r="F37" s="11">
        <f t="shared" si="0"/>
        <v>0</v>
      </c>
      <c r="G37" s="1"/>
      <c r="H37" s="9">
        <v>19.25</v>
      </c>
      <c r="I37">
        <v>0</v>
      </c>
      <c r="J37" s="1"/>
      <c r="K37" s="9">
        <v>19.25</v>
      </c>
      <c r="L37" s="1">
        <f t="shared" si="7"/>
        <v>0</v>
      </c>
      <c r="M37" s="1">
        <f t="shared" si="7"/>
        <v>0</v>
      </c>
      <c r="N37" s="1">
        <f t="shared" si="7"/>
        <v>0</v>
      </c>
      <c r="O37" s="1">
        <f t="shared" si="7"/>
        <v>0</v>
      </c>
      <c r="P37" s="12">
        <f t="shared" si="2"/>
        <v>0</v>
      </c>
      <c r="Q37" s="3"/>
      <c r="R37" s="3"/>
    </row>
    <row r="38" spans="1:18">
      <c r="A38" s="7" t="s">
        <v>7</v>
      </c>
      <c r="B38" s="16">
        <f>SUM(B6:B37)</f>
        <v>114</v>
      </c>
      <c r="C38" s="16">
        <f>SUM(C6:C37)</f>
        <v>245</v>
      </c>
      <c r="D38" s="16">
        <f>SUM(D6:D37)</f>
        <v>3</v>
      </c>
      <c r="E38" s="16">
        <f>SUM(E6:E37)</f>
        <v>0</v>
      </c>
      <c r="F38" s="17">
        <f>SUM(F6:F37)</f>
        <v>362</v>
      </c>
      <c r="G38" s="18"/>
      <c r="H38" s="7" t="s">
        <v>7</v>
      </c>
      <c r="I38" s="4">
        <f>SUM(I6:I37)</f>
        <v>101469871</v>
      </c>
      <c r="J38" s="1"/>
      <c r="K38" s="7" t="s">
        <v>7</v>
      </c>
      <c r="L38" s="16">
        <f>SUM(L6:L37)</f>
        <v>41162.395992029</v>
      </c>
      <c r="M38" s="16">
        <f>SUM(M6:M37)</f>
        <v>59932.638007971</v>
      </c>
      <c r="N38" s="16">
        <f>SUM(N6:N37)</f>
        <v>122.01600000000001</v>
      </c>
      <c r="O38" s="16">
        <f>SUM(O6:O37)</f>
        <v>0</v>
      </c>
      <c r="P38" s="19">
        <f>SUM(P6:P37)</f>
        <v>101217.05</v>
      </c>
      <c r="Q38" s="20"/>
      <c r="R38" s="3"/>
    </row>
    <row r="39" spans="1:1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21"/>
      <c r="B41" s="1"/>
      <c r="C41" s="1"/>
      <c r="D41" s="1"/>
      <c r="E41" s="1"/>
      <c r="F41" s="21"/>
      <c r="G41" s="1"/>
      <c r="H41" s="1"/>
      <c r="I41" s="1"/>
      <c r="J41" s="21"/>
      <c r="K41" s="1"/>
      <c r="L41" s="1"/>
      <c r="M41" s="1"/>
      <c r="N41" s="21"/>
      <c r="O41" s="1"/>
      <c r="P41" s="3"/>
      <c r="Q41" s="3"/>
      <c r="R41" s="3"/>
    </row>
    <row r="42" spans="1:18">
      <c r="A42" s="1"/>
      <c r="B42" s="44" t="s">
        <v>9</v>
      </c>
      <c r="C42" s="44"/>
      <c r="D42" s="44"/>
      <c r="E42" s="1"/>
      <c r="F42" s="1"/>
      <c r="G42" s="4"/>
      <c r="H42" s="1"/>
      <c r="I42" s="44" t="s">
        <v>10</v>
      </c>
      <c r="J42" s="44"/>
      <c r="K42" s="44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13" t="s">
        <v>11</v>
      </c>
      <c r="I44">
        <v>5.0948220442299441E-3</v>
      </c>
      <c r="J44" s="13" t="s">
        <v>12</v>
      </c>
      <c r="K44">
        <v>3.1093445812522509</v>
      </c>
      <c r="L44" s="1"/>
      <c r="M44" s="1"/>
      <c r="N44" s="3"/>
      <c r="O44" s="3"/>
      <c r="P44" s="3"/>
    </row>
    <row r="45" spans="1:18">
      <c r="A45" s="2" t="s">
        <v>3</v>
      </c>
      <c r="B45" s="1"/>
      <c r="C45" s="1"/>
      <c r="D45" s="1"/>
      <c r="E45" s="1"/>
      <c r="F45" s="1"/>
      <c r="G45" s="1"/>
      <c r="H45" s="2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2" t="s">
        <v>6</v>
      </c>
      <c r="B46" s="5">
        <v>0</v>
      </c>
      <c r="C46" s="6">
        <v>1</v>
      </c>
      <c r="D46" s="6">
        <v>2</v>
      </c>
      <c r="E46" s="6">
        <v>3</v>
      </c>
      <c r="F46" s="7" t="s">
        <v>7</v>
      </c>
      <c r="G46" s="1"/>
      <c r="H46" s="2" t="s">
        <v>6</v>
      </c>
      <c r="I46" s="5">
        <v>0</v>
      </c>
      <c r="J46" s="6">
        <v>1</v>
      </c>
      <c r="K46" s="6">
        <v>2</v>
      </c>
      <c r="L46" s="6">
        <v>3</v>
      </c>
      <c r="M46" s="22" t="s">
        <v>7</v>
      </c>
      <c r="N46" s="3"/>
      <c r="O46" s="3"/>
      <c r="P46" s="3"/>
    </row>
    <row r="47" spans="1:18">
      <c r="A47" s="9">
        <v>3.75</v>
      </c>
      <c r="B47" s="1">
        <f t="shared" ref="B47:B78" si="8">L6*($A47)</f>
        <v>0</v>
      </c>
      <c r="C47" s="1">
        <f t="shared" ref="C47:C78" si="9">M6*($A47)</f>
        <v>0</v>
      </c>
      <c r="D47" s="1">
        <f t="shared" ref="D47:D78" si="10">N6*($A47)</f>
        <v>0</v>
      </c>
      <c r="E47" s="1">
        <f t="shared" ref="E47:E78" si="11">O6*($A47)</f>
        <v>0</v>
      </c>
      <c r="F47" s="11">
        <f t="shared" ref="F47:F78" si="12">SUM(B47:E47)</f>
        <v>0</v>
      </c>
      <c r="G47" s="1"/>
      <c r="H47" s="9">
        <f t="shared" ref="H47:H78" si="13">$I$44*((A47)^$K$44)</f>
        <v>0.31044883255820699</v>
      </c>
      <c r="I47" s="1">
        <f t="shared" ref="I47:I78" si="14">L6*$H47</f>
        <v>0</v>
      </c>
      <c r="J47" s="1">
        <f t="shared" ref="J47:J78" si="15">M6*$H47</f>
        <v>0</v>
      </c>
      <c r="K47" s="1">
        <f t="shared" ref="K47:K78" si="16">N6*$H47</f>
        <v>0</v>
      </c>
      <c r="L47" s="1">
        <f t="shared" ref="L47:L78" si="17">O6*$H47</f>
        <v>0</v>
      </c>
      <c r="M47" s="23">
        <f t="shared" ref="M47:M78" si="18">SUM(I47:L47)</f>
        <v>0</v>
      </c>
      <c r="N47" s="3"/>
      <c r="O47" s="3"/>
      <c r="P47" s="3"/>
    </row>
    <row r="48" spans="1:18">
      <c r="A48" s="9">
        <v>4.25</v>
      </c>
      <c r="B48" s="1">
        <f t="shared" si="8"/>
        <v>0</v>
      </c>
      <c r="C48" s="1">
        <f t="shared" si="9"/>
        <v>0</v>
      </c>
      <c r="D48" s="1">
        <f t="shared" si="10"/>
        <v>0</v>
      </c>
      <c r="E48" s="1">
        <f t="shared" si="11"/>
        <v>0</v>
      </c>
      <c r="F48" s="11">
        <f t="shared" si="12"/>
        <v>0</v>
      </c>
      <c r="G48" s="1"/>
      <c r="H48" s="9">
        <f t="shared" si="13"/>
        <v>0.45814899034234902</v>
      </c>
      <c r="I48" s="1">
        <f t="shared" si="14"/>
        <v>0</v>
      </c>
      <c r="J48" s="1">
        <f t="shared" si="15"/>
        <v>0</v>
      </c>
      <c r="K48" s="1">
        <f t="shared" si="16"/>
        <v>0</v>
      </c>
      <c r="L48" s="1">
        <f t="shared" si="17"/>
        <v>0</v>
      </c>
      <c r="M48" s="23">
        <f t="shared" si="18"/>
        <v>0</v>
      </c>
      <c r="N48" s="3"/>
      <c r="O48" s="3"/>
      <c r="P48" s="3"/>
    </row>
    <row r="49" spans="1:16">
      <c r="A49" s="9">
        <v>4.75</v>
      </c>
      <c r="B49" s="1">
        <f t="shared" si="8"/>
        <v>120.50749999999999</v>
      </c>
      <c r="C49" s="1">
        <f t="shared" si="9"/>
        <v>0</v>
      </c>
      <c r="D49" s="1">
        <f t="shared" si="10"/>
        <v>0</v>
      </c>
      <c r="E49" s="1">
        <f t="shared" si="11"/>
        <v>0</v>
      </c>
      <c r="F49" s="11">
        <f t="shared" si="12"/>
        <v>120.50749999999999</v>
      </c>
      <c r="G49" s="1"/>
      <c r="H49" s="9">
        <f t="shared" si="13"/>
        <v>0.64744462162238503</v>
      </c>
      <c r="I49" s="1">
        <f t="shared" si="14"/>
        <v>16.425670050559901</v>
      </c>
      <c r="J49" s="1">
        <f t="shared" si="15"/>
        <v>0</v>
      </c>
      <c r="K49" s="1">
        <f t="shared" si="16"/>
        <v>0</v>
      </c>
      <c r="L49" s="1">
        <f t="shared" si="17"/>
        <v>0</v>
      </c>
      <c r="M49" s="23">
        <f t="shared" si="18"/>
        <v>16.425670050559901</v>
      </c>
      <c r="N49" s="3"/>
      <c r="O49" s="3"/>
      <c r="P49" s="3"/>
    </row>
    <row r="50" spans="1:16">
      <c r="A50" s="9">
        <v>5.25</v>
      </c>
      <c r="B50" s="1">
        <f t="shared" si="8"/>
        <v>133.79624999999999</v>
      </c>
      <c r="C50" s="1">
        <f t="shared" si="9"/>
        <v>0</v>
      </c>
      <c r="D50" s="1">
        <f t="shared" si="10"/>
        <v>0</v>
      </c>
      <c r="E50" s="1">
        <f t="shared" si="11"/>
        <v>0</v>
      </c>
      <c r="F50" s="11">
        <f t="shared" si="12"/>
        <v>133.79624999999999</v>
      </c>
      <c r="G50" s="1"/>
      <c r="H50" s="9">
        <f t="shared" si="13"/>
        <v>0.88379684510890799</v>
      </c>
      <c r="I50" s="1">
        <f t="shared" si="14"/>
        <v>22.523562597600499</v>
      </c>
      <c r="J50" s="1">
        <f t="shared" si="15"/>
        <v>0</v>
      </c>
      <c r="K50" s="1">
        <f t="shared" si="16"/>
        <v>0</v>
      </c>
      <c r="L50" s="1">
        <f t="shared" si="17"/>
        <v>0</v>
      </c>
      <c r="M50" s="23">
        <f t="shared" si="18"/>
        <v>22.523562597600499</v>
      </c>
      <c r="N50" s="3"/>
      <c r="O50" s="3"/>
      <c r="P50" s="3"/>
    </row>
    <row r="51" spans="1:16">
      <c r="A51" s="9">
        <v>5.75</v>
      </c>
      <c r="B51" s="1">
        <f t="shared" si="8"/>
        <v>471.58625000000001</v>
      </c>
      <c r="C51" s="1">
        <f t="shared" si="9"/>
        <v>0</v>
      </c>
      <c r="D51" s="1">
        <f t="shared" si="10"/>
        <v>0</v>
      </c>
      <c r="E51" s="1">
        <f t="shared" si="11"/>
        <v>0</v>
      </c>
      <c r="F51" s="11">
        <f t="shared" si="12"/>
        <v>471.58625000000001</v>
      </c>
      <c r="G51" s="1"/>
      <c r="H51" s="9">
        <f t="shared" si="13"/>
        <v>1.1727302175204399</v>
      </c>
      <c r="I51" s="1">
        <f t="shared" si="14"/>
        <v>96.181468789938904</v>
      </c>
      <c r="J51" s="1">
        <f t="shared" si="15"/>
        <v>0</v>
      </c>
      <c r="K51" s="1">
        <f t="shared" si="16"/>
        <v>0</v>
      </c>
      <c r="L51" s="1">
        <f t="shared" si="17"/>
        <v>0</v>
      </c>
      <c r="M51" s="23">
        <f t="shared" si="18"/>
        <v>96.181468789938904</v>
      </c>
      <c r="N51" s="3"/>
      <c r="O51" s="3"/>
      <c r="P51" s="3"/>
    </row>
    <row r="52" spans="1:16">
      <c r="A52" s="9">
        <v>6.25</v>
      </c>
      <c r="B52" s="1">
        <f t="shared" si="8"/>
        <v>2662.8874999999998</v>
      </c>
      <c r="C52" s="1">
        <f t="shared" si="9"/>
        <v>0</v>
      </c>
      <c r="D52" s="1">
        <f t="shared" si="10"/>
        <v>0</v>
      </c>
      <c r="E52" s="1">
        <f t="shared" si="11"/>
        <v>0</v>
      </c>
      <c r="F52" s="11">
        <f t="shared" si="12"/>
        <v>2662.8874999999998</v>
      </c>
      <c r="G52" s="1"/>
      <c r="H52" s="9">
        <f t="shared" si="13"/>
        <v>1.5198272902407399</v>
      </c>
      <c r="I52" s="1">
        <f t="shared" si="14"/>
        <v>647.54065493455005</v>
      </c>
      <c r="J52" s="1">
        <f t="shared" si="15"/>
        <v>0</v>
      </c>
      <c r="K52" s="1">
        <f t="shared" si="16"/>
        <v>0</v>
      </c>
      <c r="L52" s="1">
        <f t="shared" si="17"/>
        <v>0</v>
      </c>
      <c r="M52" s="23">
        <f t="shared" si="18"/>
        <v>647.54065493455005</v>
      </c>
      <c r="N52" s="3"/>
      <c r="O52" s="3"/>
      <c r="P52" s="3"/>
    </row>
    <row r="53" spans="1:16">
      <c r="A53" s="9">
        <v>6.75</v>
      </c>
      <c r="B53" s="1">
        <f t="shared" si="8"/>
        <v>7283.55375</v>
      </c>
      <c r="C53" s="1">
        <f t="shared" si="9"/>
        <v>0</v>
      </c>
      <c r="D53" s="1">
        <f t="shared" si="10"/>
        <v>0</v>
      </c>
      <c r="E53" s="1">
        <f t="shared" si="11"/>
        <v>0</v>
      </c>
      <c r="F53" s="11">
        <f t="shared" si="12"/>
        <v>7283.55375</v>
      </c>
      <c r="G53" s="1"/>
      <c r="H53" s="9">
        <f t="shared" si="13"/>
        <v>1.93072407274571</v>
      </c>
      <c r="I53" s="1">
        <f t="shared" si="14"/>
        <v>2083.3381570758902</v>
      </c>
      <c r="J53" s="1">
        <f t="shared" si="15"/>
        <v>0</v>
      </c>
      <c r="K53" s="1">
        <f t="shared" si="16"/>
        <v>0</v>
      </c>
      <c r="L53" s="1">
        <f t="shared" si="17"/>
        <v>0</v>
      </c>
      <c r="M53" s="23">
        <f t="shared" si="18"/>
        <v>2083.3381570758902</v>
      </c>
      <c r="N53" s="3"/>
      <c r="O53" s="3"/>
      <c r="P53" s="3"/>
    </row>
    <row r="54" spans="1:16">
      <c r="A54" s="9">
        <v>7.25</v>
      </c>
      <c r="B54" s="1">
        <f t="shared" si="8"/>
        <v>9054.2567500000005</v>
      </c>
      <c r="C54" s="1">
        <f t="shared" si="9"/>
        <v>0</v>
      </c>
      <c r="D54" s="1">
        <f t="shared" si="10"/>
        <v>0</v>
      </c>
      <c r="E54" s="1">
        <f t="shared" si="11"/>
        <v>0</v>
      </c>
      <c r="F54" s="11">
        <f t="shared" si="12"/>
        <v>9054.2567500000005</v>
      </c>
      <c r="G54" s="1"/>
      <c r="H54" s="9">
        <f t="shared" si="13"/>
        <v>2.4111061900733501</v>
      </c>
      <c r="I54" s="1">
        <f t="shared" si="14"/>
        <v>3011.14130985357</v>
      </c>
      <c r="J54" s="1">
        <f t="shared" si="15"/>
        <v>0</v>
      </c>
      <c r="K54" s="1">
        <f t="shared" si="16"/>
        <v>0</v>
      </c>
      <c r="L54" s="1">
        <f t="shared" si="17"/>
        <v>0</v>
      </c>
      <c r="M54" s="23">
        <f t="shared" si="18"/>
        <v>3011.14130985357</v>
      </c>
      <c r="N54" s="3"/>
      <c r="O54" s="3"/>
      <c r="P54" s="3"/>
    </row>
    <row r="55" spans="1:16">
      <c r="A55" s="9">
        <v>7.75</v>
      </c>
      <c r="B55" s="1">
        <f t="shared" si="8"/>
        <v>7103.5957500000004</v>
      </c>
      <c r="C55" s="1">
        <f t="shared" si="9"/>
        <v>0</v>
      </c>
      <c r="D55" s="1">
        <f t="shared" si="10"/>
        <v>0</v>
      </c>
      <c r="E55" s="1">
        <f t="shared" si="11"/>
        <v>0</v>
      </c>
      <c r="F55" s="11">
        <f t="shared" si="12"/>
        <v>7103.5957500000004</v>
      </c>
      <c r="G55" s="1"/>
      <c r="H55" s="9">
        <f t="shared" si="13"/>
        <v>2.9667055838582801</v>
      </c>
      <c r="I55" s="1">
        <f t="shared" si="14"/>
        <v>2719.2615712254101</v>
      </c>
      <c r="J55" s="1">
        <f t="shared" si="15"/>
        <v>0</v>
      </c>
      <c r="K55" s="1">
        <f t="shared" si="16"/>
        <v>0</v>
      </c>
      <c r="L55" s="1">
        <f t="shared" si="17"/>
        <v>0</v>
      </c>
      <c r="M55" s="23">
        <f t="shared" si="18"/>
        <v>2719.2615712254101</v>
      </c>
      <c r="N55" s="3"/>
      <c r="O55" s="3"/>
      <c r="P55" s="3"/>
    </row>
    <row r="56" spans="1:16">
      <c r="A56" s="9">
        <v>8.25</v>
      </c>
      <c r="B56" s="1">
        <f t="shared" si="8"/>
        <v>9581.4097500000007</v>
      </c>
      <c r="C56" s="1">
        <f t="shared" si="9"/>
        <v>0</v>
      </c>
      <c r="D56" s="1">
        <f t="shared" si="10"/>
        <v>0</v>
      </c>
      <c r="E56" s="1">
        <f t="shared" si="11"/>
        <v>0</v>
      </c>
      <c r="F56" s="11">
        <f t="shared" si="12"/>
        <v>9581.4097500000007</v>
      </c>
      <c r="G56" s="1"/>
      <c r="H56" s="9">
        <f t="shared" si="13"/>
        <v>3.6032976473696898</v>
      </c>
      <c r="I56" s="1">
        <f t="shared" si="14"/>
        <v>4184.8086315951496</v>
      </c>
      <c r="J56" s="1">
        <f t="shared" si="15"/>
        <v>0</v>
      </c>
      <c r="K56" s="1">
        <f t="shared" si="16"/>
        <v>0</v>
      </c>
      <c r="L56" s="1">
        <f t="shared" si="17"/>
        <v>0</v>
      </c>
      <c r="M56" s="23">
        <f t="shared" si="18"/>
        <v>4184.8086315951496</v>
      </c>
      <c r="N56" s="3"/>
      <c r="O56" s="3"/>
      <c r="P56" s="3"/>
    </row>
    <row r="57" spans="1:16">
      <c r="A57" s="9">
        <v>8.75</v>
      </c>
      <c r="B57" s="1">
        <f t="shared" si="8"/>
        <v>14014.65625</v>
      </c>
      <c r="C57" s="1">
        <f t="shared" si="9"/>
        <v>0</v>
      </c>
      <c r="D57" s="1">
        <f t="shared" si="10"/>
        <v>0</v>
      </c>
      <c r="E57" s="1">
        <f t="shared" si="11"/>
        <v>0</v>
      </c>
      <c r="F57" s="11">
        <f t="shared" si="12"/>
        <v>14014.65625</v>
      </c>
      <c r="G57" s="1"/>
      <c r="H57" s="9">
        <f t="shared" si="13"/>
        <v>4.3266987128171701</v>
      </c>
      <c r="I57" s="1">
        <f t="shared" si="14"/>
        <v>6929.9651608514396</v>
      </c>
      <c r="J57" s="1">
        <f t="shared" si="15"/>
        <v>0</v>
      </c>
      <c r="K57" s="1">
        <f t="shared" si="16"/>
        <v>0</v>
      </c>
      <c r="L57" s="1">
        <f t="shared" si="17"/>
        <v>0</v>
      </c>
      <c r="M57" s="23">
        <f t="shared" si="18"/>
        <v>6929.9651608514396</v>
      </c>
      <c r="N57" s="3"/>
      <c r="O57" s="3"/>
      <c r="P57" s="3"/>
    </row>
    <row r="58" spans="1:16">
      <c r="A58" s="9">
        <v>9.25</v>
      </c>
      <c r="B58" s="1">
        <f t="shared" si="8"/>
        <v>29284.750749999999</v>
      </c>
      <c r="C58" s="1">
        <f t="shared" si="9"/>
        <v>0</v>
      </c>
      <c r="D58" s="1">
        <f t="shared" si="10"/>
        <v>0</v>
      </c>
      <c r="E58" s="1">
        <f t="shared" si="11"/>
        <v>0</v>
      </c>
      <c r="F58" s="11">
        <f t="shared" si="12"/>
        <v>29284.750749999999</v>
      </c>
      <c r="G58" s="1"/>
      <c r="H58" s="9">
        <f t="shared" si="13"/>
        <v>5.1427638286652</v>
      </c>
      <c r="I58" s="1">
        <f t="shared" si="14"/>
        <v>16281.573717683899</v>
      </c>
      <c r="J58" s="1">
        <f t="shared" si="15"/>
        <v>0</v>
      </c>
      <c r="K58" s="1">
        <f t="shared" si="16"/>
        <v>0</v>
      </c>
      <c r="L58" s="1">
        <f t="shared" si="17"/>
        <v>0</v>
      </c>
      <c r="M58" s="23">
        <f t="shared" si="18"/>
        <v>16281.573717683899</v>
      </c>
      <c r="N58" s="3"/>
      <c r="O58" s="3"/>
      <c r="P58" s="3"/>
    </row>
    <row r="59" spans="1:16">
      <c r="A59" s="9">
        <v>9.75</v>
      </c>
      <c r="B59" s="1">
        <f t="shared" si="8"/>
        <v>54050.226750000002</v>
      </c>
      <c r="C59" s="1">
        <f t="shared" si="9"/>
        <v>0</v>
      </c>
      <c r="D59" s="1">
        <f t="shared" si="10"/>
        <v>0</v>
      </c>
      <c r="E59" s="1">
        <f t="shared" si="11"/>
        <v>0</v>
      </c>
      <c r="F59" s="11">
        <f t="shared" si="12"/>
        <v>54050.226750000002</v>
      </c>
      <c r="G59" s="1"/>
      <c r="H59" s="9">
        <f t="shared" si="13"/>
        <v>6.0573847786698103</v>
      </c>
      <c r="I59" s="1">
        <f t="shared" si="14"/>
        <v>33579.797005036096</v>
      </c>
      <c r="J59" s="1">
        <f t="shared" si="15"/>
        <v>0</v>
      </c>
      <c r="K59" s="1">
        <f t="shared" si="16"/>
        <v>0</v>
      </c>
      <c r="L59" s="1">
        <f t="shared" si="17"/>
        <v>0</v>
      </c>
      <c r="M59" s="23">
        <f t="shared" si="18"/>
        <v>33579.797005036096</v>
      </c>
      <c r="N59" s="3"/>
      <c r="O59" s="3"/>
      <c r="P59" s="3"/>
    </row>
    <row r="60" spans="1:16">
      <c r="A60" s="9">
        <v>10.25</v>
      </c>
      <c r="B60" s="1">
        <f t="shared" si="8"/>
        <v>101623.29700000001</v>
      </c>
      <c r="C60" s="1">
        <f t="shared" si="9"/>
        <v>0</v>
      </c>
      <c r="D60" s="1">
        <f t="shared" si="10"/>
        <v>0</v>
      </c>
      <c r="E60" s="1">
        <f t="shared" si="11"/>
        <v>0</v>
      </c>
      <c r="F60" s="11">
        <f t="shared" si="12"/>
        <v>101623.29700000001</v>
      </c>
      <c r="G60" s="1"/>
      <c r="H60" s="9">
        <f t="shared" si="13"/>
        <v>7.0764883045929796</v>
      </c>
      <c r="I60" s="1">
        <f t="shared" si="14"/>
        <v>70159.616848261401</v>
      </c>
      <c r="J60" s="1">
        <f t="shared" si="15"/>
        <v>0</v>
      </c>
      <c r="K60" s="1">
        <f t="shared" si="16"/>
        <v>0</v>
      </c>
      <c r="L60" s="1">
        <f t="shared" si="17"/>
        <v>0</v>
      </c>
      <c r="M60" s="23">
        <f t="shared" si="18"/>
        <v>70159.616848261401</v>
      </c>
      <c r="N60" s="3"/>
      <c r="O60" s="3"/>
      <c r="P60" s="3"/>
    </row>
    <row r="61" spans="1:16">
      <c r="A61" s="9">
        <v>10.75</v>
      </c>
      <c r="B61" s="1">
        <f t="shared" si="8"/>
        <v>75754.980354166706</v>
      </c>
      <c r="C61" s="1">
        <f t="shared" si="9"/>
        <v>6886.8163958333298</v>
      </c>
      <c r="D61" s="1">
        <f t="shared" si="10"/>
        <v>0</v>
      </c>
      <c r="E61" s="1">
        <f t="shared" si="11"/>
        <v>0</v>
      </c>
      <c r="F61" s="11">
        <f t="shared" si="12"/>
        <v>82641.796749999994</v>
      </c>
      <c r="G61" s="1"/>
      <c r="H61" s="9">
        <f t="shared" si="13"/>
        <v>8.2060345022002394</v>
      </c>
      <c r="I61" s="1">
        <f t="shared" si="14"/>
        <v>57827.719302306403</v>
      </c>
      <c r="J61" s="1">
        <f t="shared" si="15"/>
        <v>5257.0653911187501</v>
      </c>
      <c r="K61" s="1">
        <f t="shared" si="16"/>
        <v>0</v>
      </c>
      <c r="L61" s="1">
        <f t="shared" si="17"/>
        <v>0</v>
      </c>
      <c r="M61" s="23">
        <f t="shared" si="18"/>
        <v>63084.784693425201</v>
      </c>
      <c r="N61" s="3"/>
      <c r="O61" s="3"/>
      <c r="P61" s="3"/>
    </row>
    <row r="62" spans="1:16">
      <c r="A62" s="9">
        <v>11.25</v>
      </c>
      <c r="B62" s="1">
        <f t="shared" si="8"/>
        <v>71915.090249999994</v>
      </c>
      <c r="C62" s="1">
        <f t="shared" si="9"/>
        <v>41635.052250000001</v>
      </c>
      <c r="D62" s="1">
        <f t="shared" si="10"/>
        <v>0</v>
      </c>
      <c r="E62" s="1">
        <f t="shared" si="11"/>
        <v>0</v>
      </c>
      <c r="F62" s="11">
        <f t="shared" si="12"/>
        <v>113550.1425</v>
      </c>
      <c r="G62" s="1"/>
      <c r="H62" s="9">
        <f t="shared" si="13"/>
        <v>9.4520153659573296</v>
      </c>
      <c r="I62" s="1">
        <f t="shared" si="14"/>
        <v>60421.558941085197</v>
      </c>
      <c r="J62" s="1">
        <f t="shared" si="15"/>
        <v>34980.902544838798</v>
      </c>
      <c r="K62" s="1">
        <f t="shared" si="16"/>
        <v>0</v>
      </c>
      <c r="L62" s="1">
        <f t="shared" si="17"/>
        <v>0</v>
      </c>
      <c r="M62" s="23">
        <f t="shared" si="18"/>
        <v>95402.461485923995</v>
      </c>
      <c r="N62" s="3"/>
      <c r="O62" s="3"/>
      <c r="P62" s="3"/>
    </row>
    <row r="63" spans="1:16">
      <c r="A63" s="9">
        <v>11.75</v>
      </c>
      <c r="B63" s="1">
        <f t="shared" si="8"/>
        <v>29756.6119021739</v>
      </c>
      <c r="C63" s="1">
        <f t="shared" si="9"/>
        <v>107123.80284782599</v>
      </c>
      <c r="D63" s="1">
        <f t="shared" si="10"/>
        <v>0</v>
      </c>
      <c r="E63" s="1">
        <f t="shared" si="11"/>
        <v>0</v>
      </c>
      <c r="F63" s="11">
        <f t="shared" si="12"/>
        <v>136880.41475</v>
      </c>
      <c r="G63" s="1"/>
      <c r="H63" s="9">
        <f t="shared" si="13"/>
        <v>10.8204534623192</v>
      </c>
      <c r="I63" s="1">
        <f t="shared" si="14"/>
        <v>27402.5561092567</v>
      </c>
      <c r="J63" s="1">
        <f t="shared" si="15"/>
        <v>98649.201993324197</v>
      </c>
      <c r="K63" s="1">
        <f t="shared" si="16"/>
        <v>0</v>
      </c>
      <c r="L63" s="1">
        <f t="shared" si="17"/>
        <v>0</v>
      </c>
      <c r="M63" s="23">
        <f t="shared" si="18"/>
        <v>126051.75810258101</v>
      </c>
      <c r="N63" s="3"/>
      <c r="O63" s="3"/>
      <c r="P63" s="3"/>
    </row>
    <row r="64" spans="1:16">
      <c r="A64" s="9">
        <v>12.25</v>
      </c>
      <c r="B64" s="1">
        <f t="shared" si="8"/>
        <v>0</v>
      </c>
      <c r="C64" s="1">
        <f t="shared" si="9"/>
        <v>150470.20449999999</v>
      </c>
      <c r="D64" s="1">
        <f t="shared" si="10"/>
        <v>0</v>
      </c>
      <c r="E64" s="1">
        <f t="shared" si="11"/>
        <v>0</v>
      </c>
      <c r="F64" s="11">
        <f t="shared" si="12"/>
        <v>150470.20449999999</v>
      </c>
      <c r="G64" s="1"/>
      <c r="H64" s="9">
        <f t="shared" si="13"/>
        <v>12.317400715003901</v>
      </c>
      <c r="I64" s="1">
        <f t="shared" si="14"/>
        <v>0</v>
      </c>
      <c r="J64" s="1">
        <f t="shared" si="15"/>
        <v>151298.106489395</v>
      </c>
      <c r="K64" s="1">
        <f t="shared" si="16"/>
        <v>0</v>
      </c>
      <c r="L64" s="1">
        <f t="shared" si="17"/>
        <v>0</v>
      </c>
      <c r="M64" s="23">
        <f t="shared" si="18"/>
        <v>151298.106489395</v>
      </c>
      <c r="N64" s="3"/>
      <c r="O64" s="3"/>
      <c r="P64" s="3"/>
    </row>
    <row r="65" spans="1:16">
      <c r="A65" s="9">
        <v>12.75</v>
      </c>
      <c r="B65" s="1">
        <f t="shared" si="8"/>
        <v>0</v>
      </c>
      <c r="C65" s="1">
        <f t="shared" si="9"/>
        <v>177376.96724999999</v>
      </c>
      <c r="D65" s="1">
        <f t="shared" si="10"/>
        <v>0</v>
      </c>
      <c r="E65" s="1">
        <f t="shared" si="11"/>
        <v>0</v>
      </c>
      <c r="F65" s="11">
        <f t="shared" si="12"/>
        <v>177376.96724999999</v>
      </c>
      <c r="G65" s="1"/>
      <c r="H65" s="9">
        <f t="shared" si="13"/>
        <v>13.9489372884074</v>
      </c>
      <c r="I65" s="1">
        <f t="shared" si="14"/>
        <v>0</v>
      </c>
      <c r="J65" s="1">
        <f t="shared" si="15"/>
        <v>194056.48569240299</v>
      </c>
      <c r="K65" s="1">
        <f t="shared" si="16"/>
        <v>0</v>
      </c>
      <c r="L65" s="1">
        <f t="shared" si="17"/>
        <v>0</v>
      </c>
      <c r="M65" s="23">
        <f t="shared" si="18"/>
        <v>194056.48569240299</v>
      </c>
      <c r="N65" s="3"/>
      <c r="O65" s="3"/>
      <c r="P65" s="3"/>
    </row>
    <row r="66" spans="1:16">
      <c r="A66" s="9">
        <v>13.25</v>
      </c>
      <c r="B66" s="1">
        <f t="shared" si="8"/>
        <v>0</v>
      </c>
      <c r="C66" s="1">
        <f t="shared" si="9"/>
        <v>135097.636</v>
      </c>
      <c r="D66" s="1">
        <f t="shared" si="10"/>
        <v>0</v>
      </c>
      <c r="E66" s="1">
        <f t="shared" si="11"/>
        <v>0</v>
      </c>
      <c r="F66" s="11">
        <f t="shared" si="12"/>
        <v>135097.636</v>
      </c>
      <c r="G66" s="1"/>
      <c r="H66" s="9">
        <f t="shared" si="13"/>
        <v>15.7211705575276</v>
      </c>
      <c r="I66" s="1">
        <f t="shared" si="14"/>
        <v>0</v>
      </c>
      <c r="J66" s="1">
        <f t="shared" si="15"/>
        <v>160293.809620738</v>
      </c>
      <c r="K66" s="1">
        <f t="shared" si="16"/>
        <v>0</v>
      </c>
      <c r="L66" s="1">
        <f t="shared" si="17"/>
        <v>0</v>
      </c>
      <c r="M66" s="23">
        <f t="shared" si="18"/>
        <v>160293.809620738</v>
      </c>
      <c r="N66" s="3"/>
      <c r="O66" s="3"/>
      <c r="P66" s="3"/>
    </row>
    <row r="67" spans="1:16">
      <c r="A67" s="9">
        <v>13.75</v>
      </c>
      <c r="B67" s="1">
        <f t="shared" si="8"/>
        <v>0</v>
      </c>
      <c r="C67" s="1">
        <f t="shared" si="9"/>
        <v>92799.038750000007</v>
      </c>
      <c r="D67" s="1">
        <f t="shared" si="10"/>
        <v>0</v>
      </c>
      <c r="E67" s="1">
        <f t="shared" si="11"/>
        <v>0</v>
      </c>
      <c r="F67" s="11">
        <f t="shared" si="12"/>
        <v>92799.038750000007</v>
      </c>
      <c r="G67" s="1"/>
      <c r="H67" s="9">
        <f t="shared" si="13"/>
        <v>17.640234154547599</v>
      </c>
      <c r="I67" s="1">
        <f t="shared" si="14"/>
        <v>0</v>
      </c>
      <c r="J67" s="1">
        <f t="shared" si="15"/>
        <v>119054.310753959</v>
      </c>
      <c r="K67" s="1">
        <f t="shared" si="16"/>
        <v>0</v>
      </c>
      <c r="L67" s="1">
        <f t="shared" si="17"/>
        <v>0</v>
      </c>
      <c r="M67" s="23">
        <f t="shared" si="18"/>
        <v>119054.310753959</v>
      </c>
      <c r="N67" s="3"/>
      <c r="O67" s="3"/>
      <c r="P67" s="3"/>
    </row>
    <row r="68" spans="1:16">
      <c r="A68" s="9">
        <v>14.25</v>
      </c>
      <c r="B68" s="1">
        <f t="shared" si="8"/>
        <v>0</v>
      </c>
      <c r="C68" s="1">
        <f t="shared" si="9"/>
        <v>35994.074999999997</v>
      </c>
      <c r="D68" s="1">
        <f t="shared" si="10"/>
        <v>0</v>
      </c>
      <c r="E68" s="1">
        <f t="shared" si="11"/>
        <v>0</v>
      </c>
      <c r="F68" s="11">
        <f t="shared" si="12"/>
        <v>35994.074999999997</v>
      </c>
      <c r="G68" s="1"/>
      <c r="H68" s="9">
        <f t="shared" si="13"/>
        <v>19.712287083681701</v>
      </c>
      <c r="I68" s="1">
        <f t="shared" si="14"/>
        <v>0</v>
      </c>
      <c r="J68" s="1">
        <f t="shared" si="15"/>
        <v>49791.265944671599</v>
      </c>
      <c r="K68" s="1">
        <f t="shared" si="16"/>
        <v>0</v>
      </c>
      <c r="L68" s="1">
        <f t="shared" si="17"/>
        <v>0</v>
      </c>
      <c r="M68" s="23">
        <f t="shared" si="18"/>
        <v>49791.265944671599</v>
      </c>
      <c r="N68" s="3"/>
      <c r="O68" s="3"/>
      <c r="P68" s="3"/>
    </row>
    <row r="69" spans="1:16">
      <c r="A69" s="9">
        <v>14.75</v>
      </c>
      <c r="B69" s="1">
        <f t="shared" si="8"/>
        <v>0</v>
      </c>
      <c r="C69" s="1">
        <f t="shared" si="9"/>
        <v>10061.388000000001</v>
      </c>
      <c r="D69" s="1">
        <f t="shared" si="10"/>
        <v>0</v>
      </c>
      <c r="E69" s="1">
        <f t="shared" si="11"/>
        <v>0</v>
      </c>
      <c r="F69" s="11">
        <f t="shared" si="12"/>
        <v>10061.388000000001</v>
      </c>
      <c r="G69" s="1"/>
      <c r="H69" s="9">
        <f t="shared" si="13"/>
        <v>21.943512897082002</v>
      </c>
      <c r="I69" s="1">
        <f t="shared" si="14"/>
        <v>0</v>
      </c>
      <c r="J69" s="1">
        <f t="shared" si="15"/>
        <v>14968.284565460801</v>
      </c>
      <c r="K69" s="1">
        <f t="shared" si="16"/>
        <v>0</v>
      </c>
      <c r="L69" s="1">
        <f t="shared" si="17"/>
        <v>0</v>
      </c>
      <c r="M69" s="23">
        <f t="shared" si="18"/>
        <v>14968.284565460801</v>
      </c>
      <c r="N69" s="3"/>
      <c r="O69" s="3"/>
      <c r="P69" s="3"/>
    </row>
    <row r="70" spans="1:16">
      <c r="A70" s="9">
        <v>15.25</v>
      </c>
      <c r="B70" s="1">
        <f t="shared" si="8"/>
        <v>0</v>
      </c>
      <c r="C70" s="1">
        <f t="shared" si="9"/>
        <v>1919.86825</v>
      </c>
      <c r="D70" s="1">
        <f t="shared" si="10"/>
        <v>0</v>
      </c>
      <c r="E70" s="1">
        <f t="shared" si="11"/>
        <v>0</v>
      </c>
      <c r="F70" s="11">
        <f t="shared" si="12"/>
        <v>1919.86825</v>
      </c>
      <c r="G70" s="1"/>
      <c r="H70" s="9">
        <f t="shared" si="13"/>
        <v>24.3401189255882</v>
      </c>
      <c r="I70" s="1">
        <f t="shared" si="14"/>
        <v>0</v>
      </c>
      <c r="J70" s="1">
        <f t="shared" si="15"/>
        <v>3064.2505918990801</v>
      </c>
      <c r="K70" s="1">
        <f t="shared" si="16"/>
        <v>0</v>
      </c>
      <c r="L70" s="1">
        <f t="shared" si="17"/>
        <v>0</v>
      </c>
      <c r="M70" s="23">
        <f t="shared" si="18"/>
        <v>3064.2505918990801</v>
      </c>
      <c r="N70" s="3"/>
      <c r="O70" s="3"/>
      <c r="P70" s="3"/>
    </row>
    <row r="71" spans="1:16">
      <c r="A71" s="9">
        <v>15.75</v>
      </c>
      <c r="B71" s="1">
        <f t="shared" si="8"/>
        <v>0</v>
      </c>
      <c r="C71" s="1">
        <f t="shared" si="9"/>
        <v>0</v>
      </c>
      <c r="D71" s="1">
        <f t="shared" si="10"/>
        <v>569.77200000000005</v>
      </c>
      <c r="E71" s="1">
        <f t="shared" si="11"/>
        <v>0</v>
      </c>
      <c r="F71" s="11">
        <f t="shared" si="12"/>
        <v>569.77200000000005</v>
      </c>
      <c r="G71" s="1"/>
      <c r="H71" s="9">
        <f t="shared" si="13"/>
        <v>26.908335558929</v>
      </c>
      <c r="I71" s="1">
        <f t="shared" si="14"/>
        <v>0</v>
      </c>
      <c r="J71" s="1">
        <f t="shared" si="15"/>
        <v>0</v>
      </c>
      <c r="K71" s="1">
        <f t="shared" si="16"/>
        <v>973.43594717981603</v>
      </c>
      <c r="L71" s="1">
        <f t="shared" si="17"/>
        <v>0</v>
      </c>
      <c r="M71" s="23">
        <f t="shared" si="18"/>
        <v>973.43594717981603</v>
      </c>
      <c r="N71" s="3"/>
      <c r="O71" s="3"/>
      <c r="P71" s="3"/>
    </row>
    <row r="72" spans="1:16">
      <c r="A72" s="9">
        <v>16.25</v>
      </c>
      <c r="B72" s="1">
        <f t="shared" si="8"/>
        <v>0</v>
      </c>
      <c r="C72" s="1">
        <f t="shared" si="9"/>
        <v>0</v>
      </c>
      <c r="D72" s="1">
        <f t="shared" si="10"/>
        <v>1394.9</v>
      </c>
      <c r="E72" s="1">
        <f t="shared" si="11"/>
        <v>0</v>
      </c>
      <c r="F72" s="11">
        <f t="shared" si="12"/>
        <v>1394.9</v>
      </c>
      <c r="G72" s="1"/>
      <c r="H72" s="9">
        <f t="shared" si="13"/>
        <v>29.6544155706727</v>
      </c>
      <c r="I72" s="1">
        <f t="shared" si="14"/>
        <v>0</v>
      </c>
      <c r="J72" s="1">
        <f t="shared" si="15"/>
        <v>0</v>
      </c>
      <c r="K72" s="1">
        <f t="shared" si="16"/>
        <v>2545.5350325865402</v>
      </c>
      <c r="L72" s="1">
        <f t="shared" si="17"/>
        <v>0</v>
      </c>
      <c r="M72" s="23">
        <f t="shared" si="18"/>
        <v>2545.5350325865402</v>
      </c>
      <c r="N72" s="3"/>
      <c r="O72" s="3"/>
      <c r="P72" s="3"/>
    </row>
    <row r="73" spans="1:16">
      <c r="A73" s="9">
        <v>16.75</v>
      </c>
      <c r="B73" s="1">
        <f t="shared" si="8"/>
        <v>0</v>
      </c>
      <c r="C73" s="1">
        <f t="shared" si="9"/>
        <v>0</v>
      </c>
      <c r="D73" s="1">
        <f t="shared" si="10"/>
        <v>0</v>
      </c>
      <c r="E73" s="1">
        <f t="shared" si="11"/>
        <v>0</v>
      </c>
      <c r="F73" s="11">
        <f t="shared" si="12"/>
        <v>0</v>
      </c>
      <c r="G73" s="1"/>
      <c r="H73" s="9">
        <f t="shared" si="13"/>
        <v>32.5846334838064</v>
      </c>
      <c r="I73" s="1">
        <f t="shared" si="14"/>
        <v>0</v>
      </c>
      <c r="J73" s="1">
        <f t="shared" si="15"/>
        <v>0</v>
      </c>
      <c r="K73" s="1">
        <f t="shared" si="16"/>
        <v>0</v>
      </c>
      <c r="L73" s="1">
        <f t="shared" si="17"/>
        <v>0</v>
      </c>
      <c r="M73" s="23">
        <f t="shared" si="18"/>
        <v>0</v>
      </c>
      <c r="N73" s="3"/>
      <c r="O73" s="3"/>
      <c r="P73" s="3"/>
    </row>
    <row r="74" spans="1:16">
      <c r="A74" s="9">
        <v>17.25</v>
      </c>
      <c r="B74" s="1">
        <f t="shared" si="8"/>
        <v>0</v>
      </c>
      <c r="C74" s="1">
        <f t="shared" si="9"/>
        <v>0</v>
      </c>
      <c r="D74" s="1">
        <f t="shared" si="10"/>
        <v>0</v>
      </c>
      <c r="E74" s="1">
        <f t="shared" si="11"/>
        <v>0</v>
      </c>
      <c r="F74" s="11">
        <f t="shared" si="12"/>
        <v>0</v>
      </c>
      <c r="G74" s="1"/>
      <c r="H74" s="9">
        <f t="shared" si="13"/>
        <v>35.705284973321199</v>
      </c>
      <c r="I74" s="1">
        <f t="shared" si="14"/>
        <v>0</v>
      </c>
      <c r="J74" s="1">
        <f t="shared" si="15"/>
        <v>0</v>
      </c>
      <c r="K74" s="1">
        <f t="shared" si="16"/>
        <v>0</v>
      </c>
      <c r="L74" s="1">
        <f t="shared" si="17"/>
        <v>0</v>
      </c>
      <c r="M74" s="23">
        <f t="shared" si="18"/>
        <v>0</v>
      </c>
      <c r="N74" s="3"/>
      <c r="O74" s="3"/>
      <c r="P74" s="3"/>
    </row>
    <row r="75" spans="1:16">
      <c r="A75" s="9">
        <v>17.75</v>
      </c>
      <c r="B75" s="1">
        <f t="shared" si="8"/>
        <v>0</v>
      </c>
      <c r="C75" s="1">
        <f t="shared" si="9"/>
        <v>0</v>
      </c>
      <c r="D75" s="1">
        <f t="shared" si="10"/>
        <v>0</v>
      </c>
      <c r="E75" s="1">
        <f t="shared" si="11"/>
        <v>0</v>
      </c>
      <c r="F75" s="11">
        <f t="shared" si="12"/>
        <v>0</v>
      </c>
      <c r="G75" s="1"/>
      <c r="H75" s="9">
        <f t="shared" si="13"/>
        <v>39.022686302599098</v>
      </c>
      <c r="I75" s="1">
        <f t="shared" si="14"/>
        <v>0</v>
      </c>
      <c r="J75" s="1">
        <f t="shared" si="15"/>
        <v>0</v>
      </c>
      <c r="K75" s="1">
        <f t="shared" si="16"/>
        <v>0</v>
      </c>
      <c r="L75" s="1">
        <f t="shared" si="17"/>
        <v>0</v>
      </c>
      <c r="M75" s="23">
        <f t="shared" si="18"/>
        <v>0</v>
      </c>
      <c r="N75" s="3"/>
      <c r="O75" s="3"/>
      <c r="P75" s="3"/>
    </row>
    <row r="76" spans="1:16">
      <c r="A76" s="9">
        <v>18.25</v>
      </c>
      <c r="B76" s="1">
        <f t="shared" si="8"/>
        <v>0</v>
      </c>
      <c r="C76" s="1">
        <f t="shared" si="9"/>
        <v>0</v>
      </c>
      <c r="D76" s="1">
        <f t="shared" si="10"/>
        <v>0</v>
      </c>
      <c r="E76" s="1">
        <f t="shared" si="11"/>
        <v>0</v>
      </c>
      <c r="F76" s="11">
        <f t="shared" si="12"/>
        <v>0</v>
      </c>
      <c r="G76" s="1"/>
      <c r="H76" s="9">
        <f t="shared" si="13"/>
        <v>42.5431737907629</v>
      </c>
      <c r="I76" s="1">
        <f t="shared" si="14"/>
        <v>0</v>
      </c>
      <c r="J76" s="1">
        <f t="shared" si="15"/>
        <v>0</v>
      </c>
      <c r="K76" s="1">
        <f t="shared" si="16"/>
        <v>0</v>
      </c>
      <c r="L76" s="1">
        <f t="shared" si="17"/>
        <v>0</v>
      </c>
      <c r="M76" s="23">
        <f t="shared" si="18"/>
        <v>0</v>
      </c>
      <c r="N76" s="3"/>
      <c r="O76" s="3"/>
      <c r="P76" s="3"/>
    </row>
    <row r="77" spans="1:16">
      <c r="A77" s="9">
        <v>18.75</v>
      </c>
      <c r="B77" s="1">
        <f t="shared" si="8"/>
        <v>0</v>
      </c>
      <c r="C77" s="1">
        <f t="shared" si="9"/>
        <v>0</v>
      </c>
      <c r="D77" s="1">
        <f t="shared" si="10"/>
        <v>0</v>
      </c>
      <c r="E77" s="1">
        <f t="shared" si="11"/>
        <v>0</v>
      </c>
      <c r="F77" s="11">
        <f t="shared" si="12"/>
        <v>0</v>
      </c>
      <c r="G77" s="1"/>
      <c r="H77" s="9">
        <f t="shared" si="13"/>
        <v>46.273103308460101</v>
      </c>
      <c r="I77" s="1">
        <f t="shared" si="14"/>
        <v>0</v>
      </c>
      <c r="J77" s="1">
        <f t="shared" si="15"/>
        <v>0</v>
      </c>
      <c r="K77" s="1">
        <f t="shared" si="16"/>
        <v>0</v>
      </c>
      <c r="L77" s="1">
        <f t="shared" si="17"/>
        <v>0</v>
      </c>
      <c r="M77" s="23">
        <f t="shared" si="18"/>
        <v>0</v>
      </c>
      <c r="N77" s="3"/>
      <c r="O77" s="3"/>
      <c r="P77" s="3"/>
    </row>
    <row r="78" spans="1:16">
      <c r="A78" s="9">
        <v>19.25</v>
      </c>
      <c r="B78" s="1">
        <f t="shared" si="8"/>
        <v>0</v>
      </c>
      <c r="C78" s="1">
        <f t="shared" si="9"/>
        <v>0</v>
      </c>
      <c r="D78" s="1">
        <f t="shared" si="10"/>
        <v>0</v>
      </c>
      <c r="E78" s="1">
        <f t="shared" si="11"/>
        <v>0</v>
      </c>
      <c r="F78" s="11">
        <f t="shared" si="12"/>
        <v>0</v>
      </c>
      <c r="G78" s="1"/>
      <c r="H78" s="9">
        <f t="shared" si="13"/>
        <v>50.218849799824902</v>
      </c>
      <c r="I78" s="1">
        <f t="shared" si="14"/>
        <v>0</v>
      </c>
      <c r="J78" s="1">
        <f t="shared" si="15"/>
        <v>0</v>
      </c>
      <c r="K78" s="1">
        <f t="shared" si="16"/>
        <v>0</v>
      </c>
      <c r="L78" s="1">
        <f t="shared" si="17"/>
        <v>0</v>
      </c>
      <c r="M78" s="23">
        <f t="shared" si="18"/>
        <v>0</v>
      </c>
      <c r="N78" s="3"/>
      <c r="O78" s="3"/>
      <c r="P78" s="3"/>
    </row>
    <row r="79" spans="1:16">
      <c r="A79" s="7" t="s">
        <v>7</v>
      </c>
      <c r="B79" s="16">
        <f>SUM(B47:B78)</f>
        <v>412811.20675634098</v>
      </c>
      <c r="C79" s="16">
        <f>SUM(C47:C78)</f>
        <v>759364.84924365894</v>
      </c>
      <c r="D79" s="16">
        <f>SUM(D47:D78)</f>
        <v>1964.672</v>
      </c>
      <c r="E79" s="16">
        <f>SUM(E47:E78)</f>
        <v>0</v>
      </c>
      <c r="F79" s="16">
        <f>SUM(F47:F78)</f>
        <v>1174140.7279999999</v>
      </c>
      <c r="G79" s="11"/>
      <c r="H79" s="7" t="s">
        <v>7</v>
      </c>
      <c r="I79" s="16">
        <f>SUM(I47:I78)</f>
        <v>285384.00811060402</v>
      </c>
      <c r="J79" s="16">
        <f>SUM(J47:J78)</f>
        <v>831413.68358780805</v>
      </c>
      <c r="K79" s="16">
        <f>SUM(K47:K78)</f>
        <v>3518.97097976636</v>
      </c>
      <c r="L79" s="16">
        <f>SUM(L47:L78)</f>
        <v>0</v>
      </c>
      <c r="M79" s="16">
        <f>SUM(M47:M78)</f>
        <v>1120316.66267818</v>
      </c>
      <c r="N79" s="3"/>
      <c r="O79" s="3"/>
      <c r="P79" s="3"/>
    </row>
    <row r="80" spans="1:16">
      <c r="A80" s="5" t="s">
        <v>13</v>
      </c>
      <c r="B80" s="17">
        <f>IF(L38&gt;0,B79/L38,0)</f>
        <v>10.0288429963183</v>
      </c>
      <c r="C80" s="17">
        <f>IF(M38&gt;0,C79/M38,0)</f>
        <v>12.670305771333901</v>
      </c>
      <c r="D80" s="17">
        <f>IF(N38&gt;0,D79/N38,0)</f>
        <v>16.101757146603699</v>
      </c>
      <c r="E80" s="17">
        <f>IF(O38&gt;0,E79/O38,0)</f>
        <v>0</v>
      </c>
      <c r="F80" s="17">
        <f>IF(P38&gt;0,F79/P38,0)</f>
        <v>11.600226720695799</v>
      </c>
      <c r="G80" s="11"/>
      <c r="H80" s="5" t="s">
        <v>13</v>
      </c>
      <c r="I80" s="17">
        <f>IF(L38&gt;0,I79/L38,0)</f>
        <v>6.9331243051514297</v>
      </c>
      <c r="J80" s="17">
        <f>IF(M38&gt;0,J79/M38,0)</f>
        <v>13.872469345955199</v>
      </c>
      <c r="K80" s="17">
        <f>IF(N38&gt;0,K79/N38,0)</f>
        <v>28.840242097482001</v>
      </c>
      <c r="L80" s="17">
        <f>IF(O38&gt;0,L79/O38,0)</f>
        <v>0</v>
      </c>
      <c r="M80" s="17">
        <f>IF(P38&gt;0,M79/P38,0)</f>
        <v>11.0684579591895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3"/>
      <c r="O81" s="3"/>
      <c r="P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3"/>
      <c r="O82" s="3"/>
      <c r="P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3"/>
      <c r="Q83" s="3"/>
      <c r="R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3"/>
      <c r="Q84" s="3"/>
      <c r="R84" s="3"/>
    </row>
    <row r="85" spans="1:18" ht="14" customHeight="1">
      <c r="A85" s="46" t="s">
        <v>14</v>
      </c>
      <c r="B85" s="46"/>
      <c r="C85" s="46"/>
      <c r="D85" s="46"/>
      <c r="E85" s="46"/>
      <c r="F85" s="1"/>
      <c r="G85" s="1"/>
      <c r="H85" s="1"/>
      <c r="I85" s="1"/>
      <c r="J85" s="1"/>
      <c r="K85" s="1"/>
      <c r="L85" s="1"/>
      <c r="M85" s="1"/>
      <c r="N85" s="1"/>
      <c r="O85" s="1"/>
      <c r="P85" s="3"/>
      <c r="Q85" s="3"/>
      <c r="R85" s="3"/>
    </row>
    <row r="86" spans="1:18" ht="12.75" customHeight="1">
      <c r="A86" s="46"/>
      <c r="B86" s="46"/>
      <c r="C86" s="46"/>
      <c r="D86" s="46"/>
      <c r="E86" s="46"/>
      <c r="F86" s="1"/>
      <c r="G86" s="1"/>
      <c r="H86" s="1"/>
      <c r="I86" s="1"/>
      <c r="J86" s="1"/>
      <c r="K86" s="1"/>
      <c r="L86" s="1"/>
      <c r="M86" s="1"/>
      <c r="N86" s="1"/>
      <c r="O86" s="1"/>
      <c r="P86" s="3"/>
      <c r="Q86" s="3"/>
      <c r="R86" s="3"/>
    </row>
    <row r="87" spans="1:18">
      <c r="A87" s="24"/>
      <c r="B87" s="24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3"/>
      <c r="Q87" s="3"/>
      <c r="R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3"/>
      <c r="Q88" s="3"/>
      <c r="R88" s="3"/>
    </row>
    <row r="89" spans="1:18">
      <c r="A89" s="47" t="s">
        <v>15</v>
      </c>
      <c r="B89" s="48" t="s">
        <v>16</v>
      </c>
      <c r="C89" s="48" t="s">
        <v>17</v>
      </c>
      <c r="D89" s="48" t="s">
        <v>18</v>
      </c>
      <c r="E89" s="48" t="s">
        <v>19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3"/>
      <c r="Q89" s="3"/>
      <c r="R89" s="3"/>
    </row>
    <row r="90" spans="1:18">
      <c r="A90" s="47"/>
      <c r="B90" s="47"/>
      <c r="C90" s="47"/>
      <c r="D90" s="47"/>
      <c r="E90" s="48"/>
      <c r="F90" s="1"/>
      <c r="G90" s="1"/>
      <c r="H90" s="1"/>
      <c r="I90" s="1"/>
      <c r="J90" s="1"/>
      <c r="K90" s="1"/>
      <c r="L90" s="1"/>
      <c r="M90" s="1"/>
      <c r="N90" s="1"/>
      <c r="O90" s="1"/>
      <c r="P90" s="3"/>
      <c r="Q90" s="3"/>
      <c r="R90" s="3"/>
    </row>
    <row r="91" spans="1:18">
      <c r="A91" s="1"/>
      <c r="B91" s="2"/>
      <c r="C91" s="2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3"/>
      <c r="Q91" s="3"/>
      <c r="R91" s="3"/>
    </row>
    <row r="92" spans="1:18">
      <c r="A92" s="25">
        <v>0</v>
      </c>
      <c r="B92" s="26">
        <f>L$38</f>
        <v>41162.395989999997</v>
      </c>
      <c r="C92" s="27">
        <f>$B$80</f>
        <v>10</v>
      </c>
      <c r="D92" s="27">
        <f>$I$80</f>
        <v>6.9</v>
      </c>
      <c r="E92" s="26">
        <f>B92*D92</f>
        <v>284020.53233000002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3"/>
      <c r="Q92" s="3"/>
      <c r="R92" s="3"/>
    </row>
    <row r="93" spans="1:18">
      <c r="A93" s="25">
        <v>1</v>
      </c>
      <c r="B93" s="26">
        <f>M$38</f>
        <v>59932.638010000002</v>
      </c>
      <c r="C93" s="27">
        <f>$C$80</f>
        <v>12.7</v>
      </c>
      <c r="D93" s="27">
        <f>$J$80</f>
        <v>13.9</v>
      </c>
      <c r="E93" s="26">
        <f>B93*D93</f>
        <v>833063.66833999997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25">
        <v>2</v>
      </c>
      <c r="B94" s="26">
        <f>N$38</f>
        <v>122.01600000000001</v>
      </c>
      <c r="C94" s="27">
        <f>$D$80</f>
        <v>16.100000000000001</v>
      </c>
      <c r="D94" s="27">
        <f>$K$80</f>
        <v>28.8</v>
      </c>
      <c r="E94" s="26">
        <f>B94*D94</f>
        <v>3514.0608000000002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25">
        <v>3</v>
      </c>
      <c r="B95" s="26">
        <f>O$38</f>
        <v>0</v>
      </c>
      <c r="C95" s="27">
        <f>$E$80</f>
        <v>0</v>
      </c>
      <c r="D95" s="27">
        <f>$L$80</f>
        <v>0</v>
      </c>
      <c r="E95" s="26">
        <f>B95*D95</f>
        <v>0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25" t="s">
        <v>7</v>
      </c>
      <c r="B96" s="28">
        <f>SUM(B92:B95)</f>
        <v>101217.05</v>
      </c>
      <c r="C96" s="27">
        <f>$F$80</f>
        <v>11.6</v>
      </c>
      <c r="D96" s="27">
        <f>$M$80</f>
        <v>11.1</v>
      </c>
      <c r="E96" s="26">
        <f>SUM(E92:E95)</f>
        <v>1120598.26147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25" t="s">
        <v>2</v>
      </c>
      <c r="B97" s="28">
        <f>$I$2</f>
        <v>1191615.19</v>
      </c>
      <c r="C97" s="2"/>
      <c r="D97" s="2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32" customHeight="1">
      <c r="A98" s="29" t="s">
        <v>20</v>
      </c>
      <c r="B98" s="26">
        <f>IF(E96&gt;0,$I$2/E96,"")</f>
        <v>1.0633699999999999</v>
      </c>
      <c r="C98" s="49" t="s">
        <v>23</v>
      </c>
      <c r="D98" s="49"/>
      <c r="E98" s="49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3">
    <mergeCell ref="C98:E98"/>
    <mergeCell ref="A85:E86"/>
    <mergeCell ref="A89:A90"/>
    <mergeCell ref="B89:B90"/>
    <mergeCell ref="C89:C90"/>
    <mergeCell ref="D89:D90"/>
    <mergeCell ref="E89:E90"/>
    <mergeCell ref="A1:F1"/>
    <mergeCell ref="H1:I1"/>
    <mergeCell ref="B4:F4"/>
    <mergeCell ref="L4:P4"/>
    <mergeCell ref="B42:D42"/>
    <mergeCell ref="I42:K42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98"/>
  <sheetViews>
    <sheetView topLeftCell="A26" zoomScale="80" zoomScaleNormal="80" workbookViewId="0">
      <selection activeCell="I31" sqref="I31"/>
    </sheetView>
  </sheetViews>
  <sheetFormatPr baseColWidth="10" defaultColWidth="11.5" defaultRowHeight="13"/>
  <cols>
    <col min="1" max="1" width="9" customWidth="1"/>
    <col min="2" max="2" width="12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0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1">
      <c r="A1" s="43" t="s">
        <v>24</v>
      </c>
      <c r="B1" s="43"/>
      <c r="C1" s="43"/>
      <c r="D1" s="43"/>
      <c r="E1" s="43"/>
      <c r="F1" s="43"/>
      <c r="G1" s="1"/>
      <c r="H1" s="44" t="s">
        <v>1</v>
      </c>
      <c r="I1" s="44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>
        <v>634363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2" t="s">
        <v>3</v>
      </c>
      <c r="B4" s="45" t="s">
        <v>4</v>
      </c>
      <c r="C4" s="45"/>
      <c r="D4" s="45"/>
      <c r="E4" s="45"/>
      <c r="F4" s="45"/>
      <c r="G4" s="1"/>
      <c r="H4" s="2" t="s">
        <v>3</v>
      </c>
      <c r="J4" s="1"/>
      <c r="K4" s="2" t="s">
        <v>3</v>
      </c>
      <c r="L4" s="44" t="s">
        <v>5</v>
      </c>
      <c r="M4" s="44"/>
      <c r="N4" s="44"/>
      <c r="O4" s="44"/>
      <c r="P4" s="44"/>
      <c r="Q4" s="3"/>
      <c r="R4" s="3"/>
    </row>
    <row r="5" spans="1:18">
      <c r="A5" s="2" t="s">
        <v>6</v>
      </c>
      <c r="B5" s="5">
        <v>0</v>
      </c>
      <c r="C5" s="6">
        <v>1</v>
      </c>
      <c r="D5" s="6">
        <v>2</v>
      </c>
      <c r="E5" s="6">
        <v>3</v>
      </c>
      <c r="F5" s="7" t="s">
        <v>7</v>
      </c>
      <c r="G5" s="1"/>
      <c r="H5" s="2" t="s">
        <v>6</v>
      </c>
      <c r="I5" s="10" t="s">
        <v>8</v>
      </c>
      <c r="J5" s="1"/>
      <c r="K5" s="2" t="s">
        <v>6</v>
      </c>
      <c r="L5" s="5">
        <v>0</v>
      </c>
      <c r="M5" s="6">
        <v>1</v>
      </c>
      <c r="N5" s="6">
        <v>2</v>
      </c>
      <c r="O5" s="6">
        <v>3</v>
      </c>
      <c r="P5" s="8" t="s">
        <v>7</v>
      </c>
      <c r="Q5" s="3"/>
      <c r="R5" s="3"/>
    </row>
    <row r="6" spans="1:18">
      <c r="A6" s="9">
        <v>3.75</v>
      </c>
      <c r="B6" s="14"/>
      <c r="C6" s="10"/>
      <c r="D6" s="10"/>
      <c r="E6" s="30"/>
      <c r="F6" s="11">
        <f t="shared" ref="F6:F37" si="0">SUM(B6:E6)</f>
        <v>0</v>
      </c>
      <c r="G6" s="1"/>
      <c r="H6" s="9">
        <v>3.75</v>
      </c>
      <c r="I6" s="38">
        <v>0</v>
      </c>
      <c r="J6" s="1"/>
      <c r="K6" s="9">
        <v>3.75</v>
      </c>
      <c r="L6" s="1">
        <f t="shared" ref="L6:L37" si="1">IF($F6&gt;0,($I6/1000)*(B6/$F6),0)</f>
        <v>0</v>
      </c>
      <c r="M6" s="1">
        <f t="shared" ref="M6:M37" si="2">IF($F6&gt;0,($I6/1000)*(C6/$F6),0)</f>
        <v>0</v>
      </c>
      <c r="N6" s="1">
        <f t="shared" ref="N6:N37" si="3">IF($F6&gt;0,($I6/1000)*(D6/$F6),0)</f>
        <v>0</v>
      </c>
      <c r="O6" s="1">
        <f t="shared" ref="O6:O37" si="4">IF($F6&gt;0,($I6/1000)*(E6/$F6),0)</f>
        <v>0</v>
      </c>
      <c r="P6" s="12">
        <f t="shared" ref="P6:P37" si="5">SUM(L6:O6)</f>
        <v>0</v>
      </c>
      <c r="Q6" s="3"/>
      <c r="R6" s="3"/>
    </row>
    <row r="7" spans="1:18">
      <c r="A7" s="9">
        <v>4.25</v>
      </c>
      <c r="B7" s="14"/>
      <c r="C7" s="10"/>
      <c r="D7" s="10"/>
      <c r="E7" s="30"/>
      <c r="F7" s="11">
        <f t="shared" si="0"/>
        <v>0</v>
      </c>
      <c r="G7" s="1"/>
      <c r="H7" s="9">
        <v>4.25</v>
      </c>
      <c r="I7" s="38">
        <v>0</v>
      </c>
      <c r="J7" s="1"/>
      <c r="K7" s="9">
        <v>4.25</v>
      </c>
      <c r="L7" s="1">
        <f t="shared" si="1"/>
        <v>0</v>
      </c>
      <c r="M7" s="1">
        <f t="shared" si="2"/>
        <v>0</v>
      </c>
      <c r="N7" s="1">
        <f t="shared" si="3"/>
        <v>0</v>
      </c>
      <c r="O7" s="1">
        <f t="shared" si="4"/>
        <v>0</v>
      </c>
      <c r="P7" s="12">
        <f t="shared" si="5"/>
        <v>0</v>
      </c>
      <c r="Q7" s="3"/>
      <c r="R7" s="3"/>
    </row>
    <row r="8" spans="1:18">
      <c r="A8" s="9">
        <v>4.75</v>
      </c>
      <c r="B8" s="14"/>
      <c r="C8" s="10"/>
      <c r="D8" s="10"/>
      <c r="E8" s="30"/>
      <c r="F8" s="11">
        <f t="shared" si="0"/>
        <v>0</v>
      </c>
      <c r="G8" s="1"/>
      <c r="H8" s="9">
        <v>4.75</v>
      </c>
      <c r="I8" s="38">
        <v>0</v>
      </c>
      <c r="J8" s="1"/>
      <c r="K8" s="9">
        <v>4.75</v>
      </c>
      <c r="L8" s="1">
        <f t="shared" si="1"/>
        <v>0</v>
      </c>
      <c r="M8" s="1">
        <f t="shared" si="2"/>
        <v>0</v>
      </c>
      <c r="N8" s="1">
        <f t="shared" si="3"/>
        <v>0</v>
      </c>
      <c r="O8" s="1">
        <f t="shared" si="4"/>
        <v>0</v>
      </c>
      <c r="P8" s="12">
        <f t="shared" si="5"/>
        <v>0</v>
      </c>
      <c r="Q8" s="3"/>
      <c r="R8" s="3"/>
    </row>
    <row r="9" spans="1:18">
      <c r="A9" s="9">
        <v>5.25</v>
      </c>
      <c r="C9" s="10"/>
      <c r="D9" s="10"/>
      <c r="E9" s="30"/>
      <c r="F9" s="11">
        <f t="shared" si="0"/>
        <v>0</v>
      </c>
      <c r="G9" s="1"/>
      <c r="H9" s="9">
        <v>5.25</v>
      </c>
      <c r="I9" s="38">
        <v>0</v>
      </c>
      <c r="J9" s="1"/>
      <c r="K9" s="9">
        <v>5.25</v>
      </c>
      <c r="L9" s="1">
        <f t="shared" si="1"/>
        <v>0</v>
      </c>
      <c r="M9" s="1">
        <f t="shared" si="2"/>
        <v>0</v>
      </c>
      <c r="N9" s="1">
        <f t="shared" si="3"/>
        <v>0</v>
      </c>
      <c r="O9" s="1">
        <f t="shared" si="4"/>
        <v>0</v>
      </c>
      <c r="P9" s="12">
        <f t="shared" si="5"/>
        <v>0</v>
      </c>
      <c r="Q9" s="3"/>
      <c r="R9" s="3"/>
    </row>
    <row r="10" spans="1:18">
      <c r="A10" s="9">
        <v>5.75</v>
      </c>
      <c r="B10" s="40">
        <v>1</v>
      </c>
      <c r="C10" s="10"/>
      <c r="D10" s="10"/>
      <c r="E10" s="30"/>
      <c r="F10" s="11">
        <f t="shared" si="0"/>
        <v>1</v>
      </c>
      <c r="G10" s="1"/>
      <c r="H10" s="9">
        <v>5.75</v>
      </c>
      <c r="I10" s="38">
        <v>24354</v>
      </c>
      <c r="J10" s="1"/>
      <c r="K10" s="9">
        <v>5.75</v>
      </c>
      <c r="L10" s="1">
        <f t="shared" si="1"/>
        <v>24.353999999999999</v>
      </c>
      <c r="M10" s="1">
        <f t="shared" si="2"/>
        <v>0</v>
      </c>
      <c r="N10" s="1">
        <f t="shared" si="3"/>
        <v>0</v>
      </c>
      <c r="O10" s="1">
        <f t="shared" si="4"/>
        <v>0</v>
      </c>
      <c r="P10" s="12">
        <f t="shared" si="5"/>
        <v>24.353999999999999</v>
      </c>
      <c r="Q10" s="3"/>
      <c r="R10" s="3"/>
    </row>
    <row r="11" spans="1:18">
      <c r="A11" s="9">
        <v>6.25</v>
      </c>
      <c r="B11" s="40">
        <v>1</v>
      </c>
      <c r="C11" s="10"/>
      <c r="D11" s="10"/>
      <c r="E11" s="30"/>
      <c r="F11" s="11">
        <f t="shared" si="0"/>
        <v>1</v>
      </c>
      <c r="G11" s="1"/>
      <c r="H11" s="9">
        <v>6.25</v>
      </c>
      <c r="I11" s="38">
        <v>51569</v>
      </c>
      <c r="J11" s="1"/>
      <c r="K11" s="9">
        <v>6.25</v>
      </c>
      <c r="L11" s="1">
        <f t="shared" si="1"/>
        <v>51.569000000000003</v>
      </c>
      <c r="M11" s="1">
        <f t="shared" si="2"/>
        <v>0</v>
      </c>
      <c r="N11" s="1">
        <f t="shared" si="3"/>
        <v>0</v>
      </c>
      <c r="O11" s="1">
        <f t="shared" si="4"/>
        <v>0</v>
      </c>
      <c r="P11" s="12">
        <f t="shared" si="5"/>
        <v>51.569000000000003</v>
      </c>
      <c r="Q11" s="3"/>
      <c r="R11" s="3"/>
    </row>
    <row r="12" spans="1:18">
      <c r="A12" s="9">
        <v>6.75</v>
      </c>
      <c r="B12" s="40">
        <v>1</v>
      </c>
      <c r="E12" s="31"/>
      <c r="F12" s="11">
        <f t="shared" si="0"/>
        <v>1</v>
      </c>
      <c r="G12" s="1"/>
      <c r="H12" s="9">
        <v>6.75</v>
      </c>
      <c r="I12" s="38">
        <v>127489</v>
      </c>
      <c r="J12" s="1"/>
      <c r="K12" s="9">
        <v>6.75</v>
      </c>
      <c r="L12" s="1">
        <f t="shared" si="1"/>
        <v>127.489</v>
      </c>
      <c r="M12" s="1">
        <f t="shared" si="2"/>
        <v>0</v>
      </c>
      <c r="N12" s="1">
        <f t="shared" si="3"/>
        <v>0</v>
      </c>
      <c r="O12" s="1">
        <f t="shared" si="4"/>
        <v>0</v>
      </c>
      <c r="P12" s="12">
        <f t="shared" si="5"/>
        <v>127.489</v>
      </c>
      <c r="Q12" s="3"/>
      <c r="R12" s="3"/>
    </row>
    <row r="13" spans="1:18">
      <c r="A13" s="9">
        <v>7.25</v>
      </c>
      <c r="B13" s="40">
        <v>1</v>
      </c>
      <c r="E13" s="32"/>
      <c r="F13" s="11">
        <f t="shared" si="0"/>
        <v>1</v>
      </c>
      <c r="G13" s="1"/>
      <c r="H13" s="9">
        <v>7.25</v>
      </c>
      <c r="I13" s="38">
        <v>315957</v>
      </c>
      <c r="J13" s="1"/>
      <c r="K13" s="9">
        <v>7.25</v>
      </c>
      <c r="L13" s="1">
        <f t="shared" si="1"/>
        <v>315.95699999999999</v>
      </c>
      <c r="M13" s="1">
        <f t="shared" si="2"/>
        <v>0</v>
      </c>
      <c r="N13" s="1">
        <f t="shared" si="3"/>
        <v>0</v>
      </c>
      <c r="O13" s="1">
        <f t="shared" si="4"/>
        <v>0</v>
      </c>
      <c r="P13" s="12">
        <f t="shared" si="5"/>
        <v>315.95699999999999</v>
      </c>
      <c r="Q13" s="3"/>
      <c r="R13" s="3"/>
    </row>
    <row r="14" spans="1:18">
      <c r="A14" s="9">
        <v>7.75</v>
      </c>
      <c r="B14">
        <v>1</v>
      </c>
      <c r="E14" s="32"/>
      <c r="F14" s="11">
        <f t="shared" si="0"/>
        <v>1</v>
      </c>
      <c r="G14" s="1"/>
      <c r="H14" s="9">
        <v>7.75</v>
      </c>
      <c r="I14" s="38">
        <v>513450</v>
      </c>
      <c r="J14" s="4"/>
      <c r="K14" s="9">
        <v>7.75</v>
      </c>
      <c r="L14" s="1">
        <f t="shared" si="1"/>
        <v>513.45000000000005</v>
      </c>
      <c r="M14" s="1">
        <f t="shared" si="2"/>
        <v>0</v>
      </c>
      <c r="N14" s="1">
        <f t="shared" si="3"/>
        <v>0</v>
      </c>
      <c r="O14" s="1">
        <f t="shared" si="4"/>
        <v>0</v>
      </c>
      <c r="P14" s="12">
        <f t="shared" si="5"/>
        <v>513.45000000000005</v>
      </c>
      <c r="Q14" s="3"/>
      <c r="R14" s="3"/>
    </row>
    <row r="15" spans="1:18">
      <c r="A15" s="9">
        <v>8.25</v>
      </c>
      <c r="B15">
        <v>4</v>
      </c>
      <c r="E15" s="32"/>
      <c r="F15" s="11">
        <f t="shared" si="0"/>
        <v>4</v>
      </c>
      <c r="G15" s="1"/>
      <c r="H15" s="9">
        <v>8.25</v>
      </c>
      <c r="I15" s="38">
        <v>940750</v>
      </c>
      <c r="J15" s="4"/>
      <c r="K15" s="9">
        <v>8.25</v>
      </c>
      <c r="L15" s="1">
        <f t="shared" si="1"/>
        <v>940.75</v>
      </c>
      <c r="M15" s="1">
        <f t="shared" si="2"/>
        <v>0</v>
      </c>
      <c r="N15" s="1">
        <f t="shared" si="3"/>
        <v>0</v>
      </c>
      <c r="O15" s="1">
        <f t="shared" si="4"/>
        <v>0</v>
      </c>
      <c r="P15" s="12">
        <f t="shared" si="5"/>
        <v>940.75</v>
      </c>
      <c r="Q15" s="3"/>
      <c r="R15" s="3"/>
    </row>
    <row r="16" spans="1:18">
      <c r="A16" s="9">
        <v>8.75</v>
      </c>
      <c r="B16">
        <v>6</v>
      </c>
      <c r="E16" s="32"/>
      <c r="F16" s="11">
        <f t="shared" si="0"/>
        <v>6</v>
      </c>
      <c r="G16" s="1"/>
      <c r="H16" s="9">
        <v>8.75</v>
      </c>
      <c r="I16" s="38">
        <v>880448</v>
      </c>
      <c r="J16" s="4"/>
      <c r="K16" s="9">
        <v>8.75</v>
      </c>
      <c r="L16" s="1">
        <f t="shared" si="1"/>
        <v>880.44799999999998</v>
      </c>
      <c r="M16" s="1">
        <f t="shared" si="2"/>
        <v>0</v>
      </c>
      <c r="N16" s="1">
        <f t="shared" si="3"/>
        <v>0</v>
      </c>
      <c r="O16" s="1">
        <f t="shared" si="4"/>
        <v>0</v>
      </c>
      <c r="P16" s="12">
        <f t="shared" si="5"/>
        <v>880.44799999999998</v>
      </c>
      <c r="Q16" s="3"/>
      <c r="R16" s="3"/>
    </row>
    <row r="17" spans="1:18">
      <c r="A17" s="9">
        <v>9.25</v>
      </c>
      <c r="B17">
        <v>15</v>
      </c>
      <c r="E17" s="32"/>
      <c r="F17" s="11">
        <f t="shared" si="0"/>
        <v>15</v>
      </c>
      <c r="G17" s="1"/>
      <c r="H17" s="9">
        <v>9.25</v>
      </c>
      <c r="I17" s="38">
        <v>5977938</v>
      </c>
      <c r="J17" s="4"/>
      <c r="K17" s="9">
        <v>9.25</v>
      </c>
      <c r="L17" s="1">
        <f t="shared" si="1"/>
        <v>5977.9380000000001</v>
      </c>
      <c r="M17" s="1">
        <f t="shared" si="2"/>
        <v>0</v>
      </c>
      <c r="N17" s="1">
        <f t="shared" si="3"/>
        <v>0</v>
      </c>
      <c r="O17" s="1">
        <f t="shared" si="4"/>
        <v>0</v>
      </c>
      <c r="P17" s="12">
        <f t="shared" si="5"/>
        <v>5977.9380000000001</v>
      </c>
      <c r="Q17" s="3"/>
      <c r="R17" s="3"/>
    </row>
    <row r="18" spans="1:18">
      <c r="A18" s="9">
        <v>9.75</v>
      </c>
      <c r="B18">
        <v>41</v>
      </c>
      <c r="E18" s="32"/>
      <c r="F18" s="11">
        <f t="shared" si="0"/>
        <v>41</v>
      </c>
      <c r="G18" s="1"/>
      <c r="H18" s="9">
        <v>9.75</v>
      </c>
      <c r="I18" s="38">
        <v>17305208</v>
      </c>
      <c r="J18" s="4"/>
      <c r="K18" s="9">
        <v>9.75</v>
      </c>
      <c r="L18" s="1">
        <f t="shared" si="1"/>
        <v>17305.207999999999</v>
      </c>
      <c r="M18" s="1">
        <f t="shared" si="2"/>
        <v>0</v>
      </c>
      <c r="N18" s="1">
        <f t="shared" si="3"/>
        <v>0</v>
      </c>
      <c r="O18" s="1">
        <f t="shared" si="4"/>
        <v>0</v>
      </c>
      <c r="P18" s="12">
        <f t="shared" si="5"/>
        <v>17305.207999999999</v>
      </c>
      <c r="Q18" s="3"/>
      <c r="R18" s="3"/>
    </row>
    <row r="19" spans="1:18">
      <c r="A19" s="9">
        <v>10.25</v>
      </c>
      <c r="B19">
        <v>22</v>
      </c>
      <c r="E19" s="32"/>
      <c r="F19" s="11">
        <f t="shared" si="0"/>
        <v>22</v>
      </c>
      <c r="G19" s="1"/>
      <c r="H19" s="9">
        <v>10.25</v>
      </c>
      <c r="I19" s="38">
        <v>19340359</v>
      </c>
      <c r="J19" s="4"/>
      <c r="K19" s="9">
        <v>10.25</v>
      </c>
      <c r="L19" s="1">
        <f t="shared" si="1"/>
        <v>19340.359</v>
      </c>
      <c r="M19" s="1">
        <f t="shared" si="2"/>
        <v>0</v>
      </c>
      <c r="N19" s="1">
        <f t="shared" si="3"/>
        <v>0</v>
      </c>
      <c r="O19" s="1">
        <f t="shared" si="4"/>
        <v>0</v>
      </c>
      <c r="P19" s="12">
        <f t="shared" si="5"/>
        <v>19340.359</v>
      </c>
      <c r="Q19" s="3"/>
      <c r="R19" s="3"/>
    </row>
    <row r="20" spans="1:18">
      <c r="A20" s="9">
        <v>10.75</v>
      </c>
      <c r="B20">
        <v>36</v>
      </c>
      <c r="E20" s="32"/>
      <c r="F20" s="11">
        <f t="shared" si="0"/>
        <v>36</v>
      </c>
      <c r="G20" s="1"/>
      <c r="H20" s="9">
        <v>10.75</v>
      </c>
      <c r="I20" s="38">
        <v>12736936</v>
      </c>
      <c r="J20" s="4"/>
      <c r="K20" s="9">
        <v>10.75</v>
      </c>
      <c r="L20" s="1">
        <f t="shared" si="1"/>
        <v>12736.936</v>
      </c>
      <c r="M20" s="1">
        <f t="shared" si="2"/>
        <v>0</v>
      </c>
      <c r="N20" s="1">
        <f t="shared" si="3"/>
        <v>0</v>
      </c>
      <c r="O20" s="1">
        <f t="shared" si="4"/>
        <v>0</v>
      </c>
      <c r="P20" s="12">
        <f t="shared" si="5"/>
        <v>12736.936</v>
      </c>
      <c r="Q20" s="3"/>
      <c r="R20" s="3"/>
    </row>
    <row r="21" spans="1:18">
      <c r="A21" s="9">
        <v>11.25</v>
      </c>
      <c r="B21">
        <v>18</v>
      </c>
      <c r="E21" s="32"/>
      <c r="F21" s="11">
        <f t="shared" si="0"/>
        <v>18</v>
      </c>
      <c r="G21" s="1"/>
      <c r="H21" s="9">
        <v>11.25</v>
      </c>
      <c r="I21" s="38">
        <v>7929804</v>
      </c>
      <c r="J21" s="4"/>
      <c r="K21" s="9">
        <v>11.25</v>
      </c>
      <c r="L21" s="1">
        <f t="shared" si="1"/>
        <v>7929.8040000000001</v>
      </c>
      <c r="M21" s="1">
        <f t="shared" si="2"/>
        <v>0</v>
      </c>
      <c r="N21" s="1">
        <f t="shared" si="3"/>
        <v>0</v>
      </c>
      <c r="O21" s="1">
        <f t="shared" si="4"/>
        <v>0</v>
      </c>
      <c r="P21" s="12">
        <f t="shared" si="5"/>
        <v>7929.8040000000001</v>
      </c>
      <c r="Q21" s="3"/>
      <c r="R21" s="3"/>
    </row>
    <row r="22" spans="1:18">
      <c r="A22" s="9">
        <v>11.75</v>
      </c>
      <c r="B22">
        <v>23</v>
      </c>
      <c r="C22">
        <v>2</v>
      </c>
      <c r="E22" s="32"/>
      <c r="F22" s="11">
        <f t="shared" si="0"/>
        <v>25</v>
      </c>
      <c r="G22" s="4"/>
      <c r="H22" s="9">
        <v>11.75</v>
      </c>
      <c r="I22" s="38">
        <v>4569312</v>
      </c>
      <c r="J22" s="4"/>
      <c r="K22" s="9">
        <v>11.75</v>
      </c>
      <c r="L22" s="1">
        <f t="shared" si="1"/>
        <v>4203.7670399999997</v>
      </c>
      <c r="M22" s="1">
        <f t="shared" si="2"/>
        <v>365.54496</v>
      </c>
      <c r="N22" s="1">
        <f t="shared" si="3"/>
        <v>0</v>
      </c>
      <c r="O22" s="1">
        <f t="shared" si="4"/>
        <v>0</v>
      </c>
      <c r="P22" s="12">
        <f t="shared" si="5"/>
        <v>4569.3119999999999</v>
      </c>
      <c r="Q22" s="3"/>
      <c r="R22" s="3"/>
    </row>
    <row r="23" spans="1:18">
      <c r="A23" s="9">
        <v>12.25</v>
      </c>
      <c r="B23">
        <v>12</v>
      </c>
      <c r="C23">
        <v>1</v>
      </c>
      <c r="E23" s="32"/>
      <c r="F23" s="11">
        <f t="shared" si="0"/>
        <v>13</v>
      </c>
      <c r="G23" s="4"/>
      <c r="H23" s="9">
        <v>12.25</v>
      </c>
      <c r="I23" s="38">
        <v>2846449</v>
      </c>
      <c r="J23" s="4"/>
      <c r="K23" s="9">
        <v>12.25</v>
      </c>
      <c r="L23" s="1">
        <f t="shared" si="1"/>
        <v>2627.49138461538</v>
      </c>
      <c r="M23" s="1">
        <f t="shared" si="2"/>
        <v>218.957615384615</v>
      </c>
      <c r="N23" s="1">
        <f t="shared" si="3"/>
        <v>0</v>
      </c>
      <c r="O23" s="1">
        <f t="shared" si="4"/>
        <v>0</v>
      </c>
      <c r="P23" s="12">
        <f t="shared" si="5"/>
        <v>2846.4490000000001</v>
      </c>
      <c r="Q23" s="3"/>
      <c r="R23" s="3"/>
    </row>
    <row r="24" spans="1:18">
      <c r="A24" s="9">
        <v>12.75</v>
      </c>
      <c r="B24">
        <v>4</v>
      </c>
      <c r="C24">
        <v>7</v>
      </c>
      <c r="E24" s="32"/>
      <c r="F24" s="11">
        <f t="shared" si="0"/>
        <v>11</v>
      </c>
      <c r="G24" s="4"/>
      <c r="H24" s="9">
        <v>12.75</v>
      </c>
      <c r="I24" s="38">
        <v>2238736</v>
      </c>
      <c r="J24" s="4"/>
      <c r="K24" s="9">
        <v>12.75</v>
      </c>
      <c r="L24" s="1">
        <f t="shared" si="1"/>
        <v>814.08581818181801</v>
      </c>
      <c r="M24" s="1">
        <f t="shared" si="2"/>
        <v>1424.65018181818</v>
      </c>
      <c r="N24" s="1">
        <f t="shared" si="3"/>
        <v>0</v>
      </c>
      <c r="O24" s="1">
        <f t="shared" si="4"/>
        <v>0</v>
      </c>
      <c r="P24" s="12">
        <f t="shared" si="5"/>
        <v>2238.7359999999999</v>
      </c>
      <c r="Q24" s="3"/>
      <c r="R24" s="3"/>
    </row>
    <row r="25" spans="1:18">
      <c r="A25" s="9">
        <v>13.25</v>
      </c>
      <c r="B25">
        <v>2</v>
      </c>
      <c r="C25">
        <v>7</v>
      </c>
      <c r="E25" s="32"/>
      <c r="F25" s="11">
        <f t="shared" si="0"/>
        <v>9</v>
      </c>
      <c r="G25" s="4"/>
      <c r="H25" s="9">
        <v>13.25</v>
      </c>
      <c r="I25" s="38">
        <v>1867707</v>
      </c>
      <c r="J25" s="4"/>
      <c r="K25" s="9">
        <v>13.25</v>
      </c>
      <c r="L25" s="1">
        <f t="shared" si="1"/>
        <v>415.04599999999999</v>
      </c>
      <c r="M25" s="1">
        <f t="shared" si="2"/>
        <v>1452.6610000000001</v>
      </c>
      <c r="N25" s="1">
        <f t="shared" si="3"/>
        <v>0</v>
      </c>
      <c r="O25" s="1">
        <f t="shared" si="4"/>
        <v>0</v>
      </c>
      <c r="P25" s="12">
        <f t="shared" si="5"/>
        <v>1867.7070000000001</v>
      </c>
      <c r="Q25" s="3"/>
      <c r="R25" s="3"/>
    </row>
    <row r="26" spans="1:18">
      <c r="A26" s="9">
        <v>13.75</v>
      </c>
      <c r="B26">
        <v>1</v>
      </c>
      <c r="C26">
        <v>12</v>
      </c>
      <c r="E26" s="32"/>
      <c r="F26" s="11">
        <f t="shared" si="0"/>
        <v>13</v>
      </c>
      <c r="G26" s="4"/>
      <c r="H26" s="9">
        <v>13.75</v>
      </c>
      <c r="I26" s="38">
        <v>953157</v>
      </c>
      <c r="J26" s="4"/>
      <c r="K26" s="9">
        <v>13.75</v>
      </c>
      <c r="L26" s="1">
        <f t="shared" si="1"/>
        <v>73.319769230769197</v>
      </c>
      <c r="M26" s="1">
        <f t="shared" si="2"/>
        <v>879.83723076923104</v>
      </c>
      <c r="N26" s="1">
        <f t="shared" si="3"/>
        <v>0</v>
      </c>
      <c r="O26" s="1">
        <f t="shared" si="4"/>
        <v>0</v>
      </c>
      <c r="P26" s="12">
        <f t="shared" si="5"/>
        <v>953.15700000000004</v>
      </c>
      <c r="Q26" s="3"/>
      <c r="R26" s="3"/>
    </row>
    <row r="27" spans="1:18">
      <c r="A27" s="9">
        <v>14.25</v>
      </c>
      <c r="C27">
        <v>16</v>
      </c>
      <c r="E27" s="32"/>
      <c r="F27" s="11">
        <f t="shared" si="0"/>
        <v>16</v>
      </c>
      <c r="G27" s="4"/>
      <c r="H27" s="9">
        <v>14.25</v>
      </c>
      <c r="I27" s="38">
        <v>1126957</v>
      </c>
      <c r="J27" s="4"/>
      <c r="K27" s="9">
        <v>14.25</v>
      </c>
      <c r="L27" s="1">
        <f t="shared" si="1"/>
        <v>0</v>
      </c>
      <c r="M27" s="1">
        <f t="shared" si="2"/>
        <v>1126.9570000000001</v>
      </c>
      <c r="N27" s="1">
        <f t="shared" si="3"/>
        <v>0</v>
      </c>
      <c r="O27" s="1">
        <f t="shared" si="4"/>
        <v>0</v>
      </c>
      <c r="P27" s="12">
        <f t="shared" si="5"/>
        <v>1126.9570000000001</v>
      </c>
      <c r="Q27" s="3"/>
      <c r="R27" s="3"/>
    </row>
    <row r="28" spans="1:18">
      <c r="A28" s="9">
        <v>14.75</v>
      </c>
      <c r="C28">
        <v>8</v>
      </c>
      <c r="D28">
        <v>1</v>
      </c>
      <c r="E28" s="32"/>
      <c r="F28" s="11">
        <f t="shared" si="0"/>
        <v>9</v>
      </c>
      <c r="G28" s="1"/>
      <c r="H28" s="9">
        <v>14.75</v>
      </c>
      <c r="I28" s="38">
        <v>495037</v>
      </c>
      <c r="J28" s="4"/>
      <c r="K28" s="9">
        <v>14.75</v>
      </c>
      <c r="L28" s="1">
        <f t="shared" si="1"/>
        <v>0</v>
      </c>
      <c r="M28" s="1">
        <f t="shared" si="2"/>
        <v>440.03288888888898</v>
      </c>
      <c r="N28" s="1">
        <f t="shared" si="3"/>
        <v>55.004111111111101</v>
      </c>
      <c r="O28" s="1">
        <f t="shared" si="4"/>
        <v>0</v>
      </c>
      <c r="P28" s="12">
        <f t="shared" si="5"/>
        <v>495.03699999999998</v>
      </c>
      <c r="Q28" s="3"/>
      <c r="R28" s="3"/>
    </row>
    <row r="29" spans="1:18">
      <c r="A29" s="9">
        <v>15.25</v>
      </c>
      <c r="C29">
        <v>1</v>
      </c>
      <c r="D29">
        <v>1</v>
      </c>
      <c r="E29" s="32"/>
      <c r="F29" s="11">
        <f t="shared" si="0"/>
        <v>2</v>
      </c>
      <c r="G29" s="1"/>
      <c r="H29" s="9">
        <v>15.25</v>
      </c>
      <c r="I29" s="38">
        <v>373976</v>
      </c>
      <c r="J29" s="4"/>
      <c r="K29" s="9">
        <v>15.25</v>
      </c>
      <c r="L29" s="1">
        <f t="shared" si="1"/>
        <v>0</v>
      </c>
      <c r="M29" s="1">
        <f t="shared" si="2"/>
        <v>186.988</v>
      </c>
      <c r="N29" s="1">
        <f t="shared" si="3"/>
        <v>186.988</v>
      </c>
      <c r="O29" s="1">
        <f t="shared" si="4"/>
        <v>0</v>
      </c>
      <c r="P29" s="12">
        <f t="shared" si="5"/>
        <v>373.976</v>
      </c>
      <c r="Q29" s="3"/>
      <c r="R29" s="3"/>
    </row>
    <row r="30" spans="1:18">
      <c r="A30" s="9">
        <v>15.75</v>
      </c>
      <c r="C30">
        <v>1</v>
      </c>
      <c r="D30" s="40">
        <v>1</v>
      </c>
      <c r="E30" s="32"/>
      <c r="F30" s="11">
        <f t="shared" si="0"/>
        <v>2</v>
      </c>
      <c r="G30" s="1"/>
      <c r="H30" s="9">
        <v>15.75</v>
      </c>
      <c r="I30" s="38">
        <v>573906</v>
      </c>
      <c r="J30" s="4"/>
      <c r="K30" s="9">
        <v>15.75</v>
      </c>
      <c r="L30" s="1">
        <f t="shared" si="1"/>
        <v>0</v>
      </c>
      <c r="M30" s="1">
        <f t="shared" si="2"/>
        <v>286.95299999999997</v>
      </c>
      <c r="N30" s="1">
        <f t="shared" si="3"/>
        <v>286.95299999999997</v>
      </c>
      <c r="O30" s="1">
        <f t="shared" si="4"/>
        <v>0</v>
      </c>
      <c r="P30" s="12">
        <f t="shared" si="5"/>
        <v>573.90599999999995</v>
      </c>
      <c r="Q30" s="3"/>
      <c r="R30" s="3"/>
    </row>
    <row r="31" spans="1:18">
      <c r="A31" s="9">
        <v>16.25</v>
      </c>
      <c r="D31">
        <v>1</v>
      </c>
      <c r="E31" s="32"/>
      <c r="F31" s="11">
        <f t="shared" si="0"/>
        <v>1</v>
      </c>
      <c r="G31" s="1"/>
      <c r="H31" s="9">
        <v>16.25</v>
      </c>
      <c r="I31" s="38">
        <v>5274</v>
      </c>
      <c r="J31" s="4"/>
      <c r="K31" s="9">
        <v>16.25</v>
      </c>
      <c r="L31" s="1">
        <f t="shared" si="1"/>
        <v>0</v>
      </c>
      <c r="M31" s="1">
        <f t="shared" si="2"/>
        <v>0</v>
      </c>
      <c r="N31" s="1">
        <f t="shared" si="3"/>
        <v>5.274</v>
      </c>
      <c r="O31" s="1">
        <f t="shared" si="4"/>
        <v>0</v>
      </c>
      <c r="P31" s="12">
        <f t="shared" si="5"/>
        <v>5.274</v>
      </c>
      <c r="Q31" s="3"/>
      <c r="R31" s="3"/>
    </row>
    <row r="32" spans="1:18">
      <c r="A32" s="9">
        <v>16.75</v>
      </c>
      <c r="E32" s="32"/>
      <c r="F32" s="11">
        <f t="shared" si="0"/>
        <v>0</v>
      </c>
      <c r="G32" s="1"/>
      <c r="H32" s="9">
        <v>16.75</v>
      </c>
      <c r="I32" s="38">
        <v>0</v>
      </c>
      <c r="J32" s="15"/>
      <c r="K32" s="9">
        <v>16.75</v>
      </c>
      <c r="L32" s="1">
        <f t="shared" si="1"/>
        <v>0</v>
      </c>
      <c r="M32" s="1">
        <f t="shared" si="2"/>
        <v>0</v>
      </c>
      <c r="N32" s="1">
        <f t="shared" si="3"/>
        <v>0</v>
      </c>
      <c r="O32" s="1">
        <f t="shared" si="4"/>
        <v>0</v>
      </c>
      <c r="P32" s="12">
        <f t="shared" si="5"/>
        <v>0</v>
      </c>
      <c r="Q32" s="3"/>
      <c r="R32" s="3"/>
    </row>
    <row r="33" spans="1:18">
      <c r="A33" s="9">
        <v>17.25</v>
      </c>
      <c r="E33" s="32"/>
      <c r="F33" s="11">
        <f t="shared" si="0"/>
        <v>0</v>
      </c>
      <c r="G33" s="1"/>
      <c r="H33" s="9">
        <v>17.25</v>
      </c>
      <c r="I33" s="38">
        <v>0</v>
      </c>
      <c r="J33" s="15"/>
      <c r="K33" s="9">
        <v>17.25</v>
      </c>
      <c r="L33" s="1">
        <f t="shared" si="1"/>
        <v>0</v>
      </c>
      <c r="M33" s="1">
        <f t="shared" si="2"/>
        <v>0</v>
      </c>
      <c r="N33" s="1">
        <f t="shared" si="3"/>
        <v>0</v>
      </c>
      <c r="O33" s="1">
        <f t="shared" si="4"/>
        <v>0</v>
      </c>
      <c r="P33" s="12">
        <f t="shared" si="5"/>
        <v>0</v>
      </c>
      <c r="Q33" s="3"/>
      <c r="R33" s="3"/>
    </row>
    <row r="34" spans="1:18">
      <c r="A34" s="9">
        <v>17.75</v>
      </c>
      <c r="B34" s="10"/>
      <c r="C34" s="34"/>
      <c r="D34" s="33"/>
      <c r="E34" s="32"/>
      <c r="F34" s="11">
        <f t="shared" si="0"/>
        <v>0</v>
      </c>
      <c r="G34" s="1"/>
      <c r="H34" s="9">
        <v>17.75</v>
      </c>
      <c r="J34" s="15"/>
      <c r="K34" s="9">
        <v>17.75</v>
      </c>
      <c r="L34" s="1">
        <f t="shared" si="1"/>
        <v>0</v>
      </c>
      <c r="M34" s="1">
        <f t="shared" si="2"/>
        <v>0</v>
      </c>
      <c r="N34" s="1">
        <f t="shared" si="3"/>
        <v>0</v>
      </c>
      <c r="O34" s="1">
        <f t="shared" si="4"/>
        <v>0</v>
      </c>
      <c r="P34" s="12">
        <f t="shared" si="5"/>
        <v>0</v>
      </c>
      <c r="Q34" s="3"/>
      <c r="R34" s="3"/>
    </row>
    <row r="35" spans="1:18">
      <c r="A35" s="9">
        <v>18.25</v>
      </c>
      <c r="B35" s="10"/>
      <c r="C35" s="33"/>
      <c r="D35" s="33"/>
      <c r="E35" s="30"/>
      <c r="F35" s="11">
        <f t="shared" si="0"/>
        <v>0</v>
      </c>
      <c r="G35" s="1"/>
      <c r="H35" s="9">
        <v>18.25</v>
      </c>
      <c r="I35" s="4"/>
      <c r="J35" s="1"/>
      <c r="K35" s="9">
        <v>18.25</v>
      </c>
      <c r="L35" s="1">
        <f t="shared" si="1"/>
        <v>0</v>
      </c>
      <c r="M35" s="1">
        <f t="shared" si="2"/>
        <v>0</v>
      </c>
      <c r="N35" s="1">
        <f t="shared" si="3"/>
        <v>0</v>
      </c>
      <c r="O35" s="1">
        <f t="shared" si="4"/>
        <v>0</v>
      </c>
      <c r="P35" s="12">
        <f t="shared" si="5"/>
        <v>0</v>
      </c>
      <c r="Q35" s="3"/>
      <c r="R35" s="3"/>
    </row>
    <row r="36" spans="1:18">
      <c r="A36" s="9">
        <v>18.75</v>
      </c>
      <c r="B36" s="10"/>
      <c r="C36" s="33"/>
      <c r="D36" s="33"/>
      <c r="E36" s="30"/>
      <c r="F36" s="11">
        <f t="shared" si="0"/>
        <v>0</v>
      </c>
      <c r="G36" s="1"/>
      <c r="H36" s="9">
        <v>18.75</v>
      </c>
      <c r="I36" s="4"/>
      <c r="J36" s="1"/>
      <c r="K36" s="9">
        <v>18.75</v>
      </c>
      <c r="L36" s="1">
        <f t="shared" si="1"/>
        <v>0</v>
      </c>
      <c r="M36" s="1">
        <f t="shared" si="2"/>
        <v>0</v>
      </c>
      <c r="N36" s="1">
        <f t="shared" si="3"/>
        <v>0</v>
      </c>
      <c r="O36" s="1">
        <f t="shared" si="4"/>
        <v>0</v>
      </c>
      <c r="P36" s="12">
        <f t="shared" si="5"/>
        <v>0</v>
      </c>
      <c r="Q36" s="3"/>
      <c r="R36" s="3"/>
    </row>
    <row r="37" spans="1:18">
      <c r="A37" s="9">
        <v>19.25</v>
      </c>
      <c r="B37" s="30"/>
      <c r="C37" s="31"/>
      <c r="D37" s="31"/>
      <c r="E37" s="31"/>
      <c r="F37" s="11">
        <f t="shared" si="0"/>
        <v>0</v>
      </c>
      <c r="G37" s="1"/>
      <c r="H37" s="9">
        <v>19.25</v>
      </c>
      <c r="I37" s="1"/>
      <c r="J37" s="1"/>
      <c r="K37" s="9">
        <v>19.25</v>
      </c>
      <c r="L37" s="1">
        <f t="shared" si="1"/>
        <v>0</v>
      </c>
      <c r="M37" s="1">
        <f t="shared" si="2"/>
        <v>0</v>
      </c>
      <c r="N37" s="1">
        <f t="shared" si="3"/>
        <v>0</v>
      </c>
      <c r="O37" s="1">
        <f t="shared" si="4"/>
        <v>0</v>
      </c>
      <c r="P37" s="12">
        <f t="shared" si="5"/>
        <v>0</v>
      </c>
      <c r="Q37" s="3"/>
      <c r="R37" s="3"/>
    </row>
    <row r="38" spans="1:18">
      <c r="A38" s="7" t="s">
        <v>7</v>
      </c>
      <c r="B38" s="16">
        <f>SUM(B6:B37)</f>
        <v>189</v>
      </c>
      <c r="C38" s="16">
        <f>SUM(C6:C37)</f>
        <v>55</v>
      </c>
      <c r="D38" s="16">
        <f>SUM(D6:D37)</f>
        <v>4</v>
      </c>
      <c r="E38" s="16">
        <f>SUM(E6:E37)</f>
        <v>0</v>
      </c>
      <c r="F38" s="17">
        <f>SUM(F6:F37)</f>
        <v>248</v>
      </c>
      <c r="G38" s="18"/>
      <c r="H38" s="7" t="s">
        <v>7</v>
      </c>
      <c r="I38" s="4">
        <f>SUM(I6:I37)</f>
        <v>81194773</v>
      </c>
      <c r="J38" s="1"/>
      <c r="K38" s="7" t="s">
        <v>7</v>
      </c>
      <c r="L38" s="16">
        <f>SUM(L6:L37)</f>
        <v>74277.972012027996</v>
      </c>
      <c r="M38" s="16">
        <f>SUM(M6:M37)</f>
        <v>6382.5818768609197</v>
      </c>
      <c r="N38" s="16">
        <f>SUM(N6:N37)</f>
        <v>534.21911111111103</v>
      </c>
      <c r="O38" s="16">
        <f>SUM(O6:O37)</f>
        <v>0</v>
      </c>
      <c r="P38" s="19">
        <f>SUM(P6:P37)</f>
        <v>81194.773000000001</v>
      </c>
      <c r="Q38" s="20"/>
      <c r="R38" s="3"/>
    </row>
    <row r="39" spans="1:1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21"/>
      <c r="B41" s="1"/>
      <c r="C41" s="1"/>
      <c r="D41" s="1"/>
      <c r="E41" s="1"/>
      <c r="F41" s="21"/>
      <c r="G41" s="1"/>
      <c r="H41" s="1"/>
      <c r="I41" s="1"/>
      <c r="J41" s="21"/>
      <c r="K41" s="1"/>
      <c r="L41" s="1"/>
      <c r="M41" s="1"/>
      <c r="N41" s="21"/>
      <c r="O41" s="1"/>
      <c r="P41" s="3"/>
      <c r="Q41" s="3"/>
      <c r="R41" s="3"/>
    </row>
    <row r="42" spans="1:18">
      <c r="A42" s="1"/>
      <c r="B42" s="44" t="s">
        <v>9</v>
      </c>
      <c r="C42" s="44"/>
      <c r="D42" s="44"/>
      <c r="E42" s="1"/>
      <c r="F42" s="1"/>
      <c r="G42" s="4"/>
      <c r="H42" s="1"/>
      <c r="I42" s="44" t="s">
        <v>10</v>
      </c>
      <c r="J42" s="44"/>
      <c r="K42" s="44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13" t="s">
        <v>11</v>
      </c>
      <c r="I44">
        <v>4.9087282437619327E-3</v>
      </c>
      <c r="J44" s="13" t="s">
        <v>12</v>
      </c>
      <c r="K44">
        <v>3.096720754760653</v>
      </c>
      <c r="L44" s="1"/>
      <c r="M44" s="1"/>
      <c r="N44" s="1"/>
      <c r="O44" s="1"/>
      <c r="P44" s="3"/>
      <c r="Q44" s="3"/>
      <c r="R44" s="3"/>
    </row>
    <row r="45" spans="1:18">
      <c r="A45" s="2" t="s">
        <v>3</v>
      </c>
      <c r="B45" s="1"/>
      <c r="C45" s="1"/>
      <c r="D45" s="1"/>
      <c r="E45" s="1"/>
      <c r="F45" s="1"/>
      <c r="G45" s="1"/>
      <c r="H45" s="2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2" t="s">
        <v>6</v>
      </c>
      <c r="B46" s="5">
        <v>0</v>
      </c>
      <c r="C46" s="6">
        <v>1</v>
      </c>
      <c r="D46" s="6">
        <v>2</v>
      </c>
      <c r="E46" s="6">
        <v>3</v>
      </c>
      <c r="F46" s="7" t="s">
        <v>7</v>
      </c>
      <c r="G46" s="1"/>
      <c r="H46" s="2" t="s">
        <v>6</v>
      </c>
      <c r="I46" s="5">
        <v>0</v>
      </c>
      <c r="J46" s="6">
        <v>1</v>
      </c>
      <c r="K46" s="6">
        <v>2</v>
      </c>
      <c r="L46" s="6">
        <v>3</v>
      </c>
      <c r="M46" s="22" t="s">
        <v>7</v>
      </c>
      <c r="N46" s="3"/>
      <c r="O46" s="3"/>
      <c r="P46" s="3"/>
    </row>
    <row r="47" spans="1:18">
      <c r="A47" s="9">
        <v>3.75</v>
      </c>
      <c r="B47" s="1">
        <f t="shared" ref="B47:B78" si="6">L6*($A47)</f>
        <v>0</v>
      </c>
      <c r="C47" s="1">
        <f t="shared" ref="C47:C78" si="7">M6*($A47)</f>
        <v>0</v>
      </c>
      <c r="D47" s="1">
        <f t="shared" ref="D47:D78" si="8">N6*($A47)</f>
        <v>0</v>
      </c>
      <c r="E47" s="1">
        <f t="shared" ref="E47:E78" si="9">O6*($A47)</f>
        <v>0</v>
      </c>
      <c r="F47" s="11">
        <f t="shared" ref="F47:F78" si="10">SUM(B47:E47)</f>
        <v>0</v>
      </c>
      <c r="G47" s="1"/>
      <c r="H47" s="9">
        <f t="shared" ref="H47:H78" si="11">$I$44*((A47)^$K$44)</f>
        <v>0.29415994121875799</v>
      </c>
      <c r="I47" s="1">
        <f t="shared" ref="I47:I78" si="12">L6*$H47</f>
        <v>0</v>
      </c>
      <c r="J47" s="1">
        <f t="shared" ref="J47:J78" si="13">M6*$H47</f>
        <v>0</v>
      </c>
      <c r="K47" s="1">
        <f t="shared" ref="K47:K78" si="14">N6*$H47</f>
        <v>0</v>
      </c>
      <c r="L47" s="1">
        <f t="shared" ref="L47:L78" si="15">O6*$H47</f>
        <v>0</v>
      </c>
      <c r="M47" s="23">
        <f t="shared" ref="M47:M78" si="16">SUM(I47:L47)</f>
        <v>0</v>
      </c>
      <c r="N47" s="3"/>
      <c r="O47" s="3"/>
      <c r="P47" s="3"/>
    </row>
    <row r="48" spans="1:18">
      <c r="A48" s="9">
        <v>4.25</v>
      </c>
      <c r="B48" s="1">
        <f t="shared" si="6"/>
        <v>0</v>
      </c>
      <c r="C48" s="1">
        <f t="shared" si="7"/>
        <v>0</v>
      </c>
      <c r="D48" s="1">
        <f t="shared" si="8"/>
        <v>0</v>
      </c>
      <c r="E48" s="1">
        <f t="shared" si="9"/>
        <v>0</v>
      </c>
      <c r="F48" s="11">
        <f t="shared" si="10"/>
        <v>0</v>
      </c>
      <c r="G48" s="1"/>
      <c r="H48" s="9">
        <f t="shared" si="11"/>
        <v>0.43342507316662898</v>
      </c>
      <c r="I48" s="1">
        <f t="shared" si="12"/>
        <v>0</v>
      </c>
      <c r="J48" s="1">
        <f t="shared" si="13"/>
        <v>0</v>
      </c>
      <c r="K48" s="1">
        <f t="shared" si="14"/>
        <v>0</v>
      </c>
      <c r="L48" s="1">
        <f t="shared" si="15"/>
        <v>0</v>
      </c>
      <c r="M48" s="23">
        <f t="shared" si="16"/>
        <v>0</v>
      </c>
      <c r="N48" s="3"/>
      <c r="O48" s="3"/>
      <c r="P48" s="3"/>
    </row>
    <row r="49" spans="1:16">
      <c r="A49" s="9">
        <v>4.75</v>
      </c>
      <c r="B49" s="1">
        <f t="shared" si="6"/>
        <v>0</v>
      </c>
      <c r="C49" s="1">
        <f t="shared" si="7"/>
        <v>0</v>
      </c>
      <c r="D49" s="1">
        <f t="shared" si="8"/>
        <v>0</v>
      </c>
      <c r="E49" s="1">
        <f t="shared" si="9"/>
        <v>0</v>
      </c>
      <c r="F49" s="11">
        <f t="shared" si="10"/>
        <v>0</v>
      </c>
      <c r="G49" s="1"/>
      <c r="H49" s="9">
        <f t="shared" si="11"/>
        <v>0.61164599303075295</v>
      </c>
      <c r="I49" s="1">
        <f t="shared" si="12"/>
        <v>0</v>
      </c>
      <c r="J49" s="1">
        <f t="shared" si="13"/>
        <v>0</v>
      </c>
      <c r="K49" s="1">
        <f t="shared" si="14"/>
        <v>0</v>
      </c>
      <c r="L49" s="1">
        <f t="shared" si="15"/>
        <v>0</v>
      </c>
      <c r="M49" s="23">
        <f t="shared" si="16"/>
        <v>0</v>
      </c>
      <c r="N49" s="3"/>
      <c r="O49" s="3"/>
      <c r="P49" s="3"/>
    </row>
    <row r="50" spans="1:16">
      <c r="A50" s="9">
        <v>5.25</v>
      </c>
      <c r="B50" s="1">
        <f t="shared" si="6"/>
        <v>0</v>
      </c>
      <c r="C50" s="1">
        <f t="shared" si="7"/>
        <v>0</v>
      </c>
      <c r="D50" s="1">
        <f t="shared" si="8"/>
        <v>0</v>
      </c>
      <c r="E50" s="1">
        <f t="shared" si="9"/>
        <v>0</v>
      </c>
      <c r="F50" s="11">
        <f t="shared" si="10"/>
        <v>0</v>
      </c>
      <c r="G50" s="1"/>
      <c r="H50" s="9">
        <f t="shared" si="11"/>
        <v>0.833875570938996</v>
      </c>
      <c r="I50" s="1">
        <f t="shared" si="12"/>
        <v>0</v>
      </c>
      <c r="J50" s="1">
        <f t="shared" si="13"/>
        <v>0</v>
      </c>
      <c r="K50" s="1">
        <f t="shared" si="14"/>
        <v>0</v>
      </c>
      <c r="L50" s="1">
        <f t="shared" si="15"/>
        <v>0</v>
      </c>
      <c r="M50" s="23">
        <f t="shared" si="16"/>
        <v>0</v>
      </c>
      <c r="N50" s="3"/>
      <c r="O50" s="3"/>
      <c r="P50" s="3"/>
    </row>
    <row r="51" spans="1:16">
      <c r="A51" s="9">
        <v>5.75</v>
      </c>
      <c r="B51" s="1">
        <f t="shared" si="6"/>
        <v>140.03550000000001</v>
      </c>
      <c r="C51" s="1">
        <f t="shared" si="7"/>
        <v>0</v>
      </c>
      <c r="D51" s="1">
        <f t="shared" si="8"/>
        <v>0</v>
      </c>
      <c r="E51" s="1">
        <f t="shared" si="9"/>
        <v>0</v>
      </c>
      <c r="F51" s="11">
        <f t="shared" si="10"/>
        <v>140.03550000000001</v>
      </c>
      <c r="G51" s="1"/>
      <c r="H51" s="9">
        <f t="shared" si="11"/>
        <v>1.1052185634588101</v>
      </c>
      <c r="I51" s="1">
        <f t="shared" si="12"/>
        <v>26.916492894475901</v>
      </c>
      <c r="J51" s="1">
        <f t="shared" si="13"/>
        <v>0</v>
      </c>
      <c r="K51" s="1">
        <f t="shared" si="14"/>
        <v>0</v>
      </c>
      <c r="L51" s="1">
        <f t="shared" si="15"/>
        <v>0</v>
      </c>
      <c r="M51" s="23">
        <f t="shared" si="16"/>
        <v>26.916492894475901</v>
      </c>
      <c r="N51" s="3"/>
      <c r="O51" s="3"/>
      <c r="P51" s="3"/>
    </row>
    <row r="52" spans="1:16">
      <c r="A52" s="9">
        <v>6.25</v>
      </c>
      <c r="B52" s="1">
        <f t="shared" si="6"/>
        <v>322.30624999999998</v>
      </c>
      <c r="C52" s="1">
        <f t="shared" si="7"/>
        <v>0</v>
      </c>
      <c r="D52" s="1">
        <f t="shared" si="8"/>
        <v>0</v>
      </c>
      <c r="E52" s="1">
        <f t="shared" si="9"/>
        <v>0</v>
      </c>
      <c r="F52" s="11">
        <f t="shared" si="10"/>
        <v>322.30624999999998</v>
      </c>
      <c r="G52" s="1"/>
      <c r="H52" s="9">
        <f t="shared" si="11"/>
        <v>1.43082710098278</v>
      </c>
      <c r="I52" s="1">
        <f t="shared" si="12"/>
        <v>73.786322770580995</v>
      </c>
      <c r="J52" s="1">
        <f t="shared" si="13"/>
        <v>0</v>
      </c>
      <c r="K52" s="1">
        <f t="shared" si="14"/>
        <v>0</v>
      </c>
      <c r="L52" s="1">
        <f t="shared" si="15"/>
        <v>0</v>
      </c>
      <c r="M52" s="23">
        <f t="shared" si="16"/>
        <v>73.786322770580995</v>
      </c>
      <c r="N52" s="3"/>
      <c r="O52" s="3"/>
      <c r="P52" s="3"/>
    </row>
    <row r="53" spans="1:16">
      <c r="A53" s="9">
        <v>6.75</v>
      </c>
      <c r="B53" s="1">
        <f t="shared" si="6"/>
        <v>860.55074999999999</v>
      </c>
      <c r="C53" s="1">
        <f t="shared" si="7"/>
        <v>0</v>
      </c>
      <c r="D53" s="1">
        <f t="shared" si="8"/>
        <v>0</v>
      </c>
      <c r="E53" s="1">
        <f t="shared" si="9"/>
        <v>0</v>
      </c>
      <c r="F53" s="11">
        <f t="shared" si="10"/>
        <v>860.55074999999999</v>
      </c>
      <c r="G53" s="1"/>
      <c r="H53" s="9">
        <f t="shared" si="11"/>
        <v>1.8158969314470801</v>
      </c>
      <c r="I53" s="1">
        <f t="shared" si="12"/>
        <v>231.506883893257</v>
      </c>
      <c r="J53" s="1">
        <f t="shared" si="13"/>
        <v>0</v>
      </c>
      <c r="K53" s="1">
        <f t="shared" si="14"/>
        <v>0</v>
      </c>
      <c r="L53" s="1">
        <f t="shared" si="15"/>
        <v>0</v>
      </c>
      <c r="M53" s="23">
        <f t="shared" si="16"/>
        <v>231.506883893257</v>
      </c>
      <c r="N53" s="3"/>
      <c r="O53" s="3"/>
      <c r="P53" s="3"/>
    </row>
    <row r="54" spans="1:16">
      <c r="A54" s="9">
        <v>7.25</v>
      </c>
      <c r="B54" s="1">
        <f t="shared" si="6"/>
        <v>2290.6882500000002</v>
      </c>
      <c r="C54" s="1">
        <f t="shared" si="7"/>
        <v>0</v>
      </c>
      <c r="D54" s="1">
        <f t="shared" si="8"/>
        <v>0</v>
      </c>
      <c r="E54" s="1">
        <f t="shared" si="9"/>
        <v>0</v>
      </c>
      <c r="F54" s="11">
        <f t="shared" si="10"/>
        <v>2290.6882500000002</v>
      </c>
      <c r="G54" s="1"/>
      <c r="H54" s="9">
        <f t="shared" si="11"/>
        <v>2.2656642422645201</v>
      </c>
      <c r="I54" s="1">
        <f t="shared" si="12"/>
        <v>715.85247699317097</v>
      </c>
      <c r="J54" s="1">
        <f t="shared" si="13"/>
        <v>0</v>
      </c>
      <c r="K54" s="1">
        <f t="shared" si="14"/>
        <v>0</v>
      </c>
      <c r="L54" s="1">
        <f t="shared" si="15"/>
        <v>0</v>
      </c>
      <c r="M54" s="23">
        <f t="shared" si="16"/>
        <v>715.85247699317097</v>
      </c>
      <c r="N54" s="3"/>
      <c r="O54" s="3"/>
      <c r="P54" s="3"/>
    </row>
    <row r="55" spans="1:16">
      <c r="A55" s="9">
        <v>7.75</v>
      </c>
      <c r="B55" s="1">
        <f t="shared" si="6"/>
        <v>3979.2375000000002</v>
      </c>
      <c r="C55" s="1">
        <f t="shared" si="7"/>
        <v>0</v>
      </c>
      <c r="D55" s="1">
        <f t="shared" si="8"/>
        <v>0</v>
      </c>
      <c r="E55" s="1">
        <f t="shared" si="9"/>
        <v>0</v>
      </c>
      <c r="F55" s="11">
        <f t="shared" si="10"/>
        <v>3979.2375000000002</v>
      </c>
      <c r="G55" s="1"/>
      <c r="H55" s="9">
        <f t="shared" si="11"/>
        <v>2.7854029346189102</v>
      </c>
      <c r="I55" s="1">
        <f t="shared" si="12"/>
        <v>1430.16513678008</v>
      </c>
      <c r="J55" s="1">
        <f t="shared" si="13"/>
        <v>0</v>
      </c>
      <c r="K55" s="1">
        <f t="shared" si="14"/>
        <v>0</v>
      </c>
      <c r="L55" s="1">
        <f t="shared" si="15"/>
        <v>0</v>
      </c>
      <c r="M55" s="23">
        <f t="shared" si="16"/>
        <v>1430.16513678008</v>
      </c>
      <c r="N55" s="3"/>
      <c r="O55" s="3"/>
      <c r="P55" s="3"/>
    </row>
    <row r="56" spans="1:16">
      <c r="A56" s="9">
        <v>8.25</v>
      </c>
      <c r="B56" s="1">
        <f t="shared" si="6"/>
        <v>7761.1875</v>
      </c>
      <c r="C56" s="1">
        <f t="shared" si="7"/>
        <v>0</v>
      </c>
      <c r="D56" s="1">
        <f t="shared" si="8"/>
        <v>0</v>
      </c>
      <c r="E56" s="1">
        <f t="shared" si="9"/>
        <v>0</v>
      </c>
      <c r="F56" s="11">
        <f t="shared" si="10"/>
        <v>7761.1875</v>
      </c>
      <c r="G56" s="1"/>
      <c r="H56" s="9">
        <f t="shared" si="11"/>
        <v>3.3804222585843302</v>
      </c>
      <c r="I56" s="1">
        <f t="shared" si="12"/>
        <v>3180.1322397632098</v>
      </c>
      <c r="J56" s="1">
        <f t="shared" si="13"/>
        <v>0</v>
      </c>
      <c r="K56" s="1">
        <f t="shared" si="14"/>
        <v>0</v>
      </c>
      <c r="L56" s="1">
        <f t="shared" si="15"/>
        <v>0</v>
      </c>
      <c r="M56" s="23">
        <f t="shared" si="16"/>
        <v>3180.1322397632098</v>
      </c>
      <c r="N56" s="3"/>
      <c r="O56" s="3"/>
      <c r="P56" s="3"/>
    </row>
    <row r="57" spans="1:16">
      <c r="A57" s="9">
        <v>8.75</v>
      </c>
      <c r="B57" s="1">
        <f t="shared" si="6"/>
        <v>7703.92</v>
      </c>
      <c r="C57" s="1">
        <f t="shared" si="7"/>
        <v>0</v>
      </c>
      <c r="D57" s="1">
        <f t="shared" si="8"/>
        <v>0</v>
      </c>
      <c r="E57" s="1">
        <f t="shared" si="9"/>
        <v>0</v>
      </c>
      <c r="F57" s="11">
        <f t="shared" si="10"/>
        <v>7703.92</v>
      </c>
      <c r="G57" s="1"/>
      <c r="H57" s="9">
        <f t="shared" si="11"/>
        <v>4.0560647408469102</v>
      </c>
      <c r="I57" s="1">
        <f t="shared" si="12"/>
        <v>3571.1540889491798</v>
      </c>
      <c r="J57" s="1">
        <f t="shared" si="13"/>
        <v>0</v>
      </c>
      <c r="K57" s="1">
        <f t="shared" si="14"/>
        <v>0</v>
      </c>
      <c r="L57" s="1">
        <f t="shared" si="15"/>
        <v>0</v>
      </c>
      <c r="M57" s="23">
        <f t="shared" si="16"/>
        <v>3571.1540889491798</v>
      </c>
      <c r="N57" s="3"/>
      <c r="O57" s="3"/>
      <c r="P57" s="3"/>
    </row>
    <row r="58" spans="1:16">
      <c r="A58" s="9">
        <v>9.25</v>
      </c>
      <c r="B58" s="1">
        <f t="shared" si="6"/>
        <v>55295.926500000001</v>
      </c>
      <c r="C58" s="1">
        <f t="shared" si="7"/>
        <v>0</v>
      </c>
      <c r="D58" s="1">
        <f t="shared" si="8"/>
        <v>0</v>
      </c>
      <c r="E58" s="1">
        <f t="shared" si="9"/>
        <v>0</v>
      </c>
      <c r="F58" s="11">
        <f t="shared" si="10"/>
        <v>55295.926500000001</v>
      </c>
      <c r="G58" s="1"/>
      <c r="H58" s="9">
        <f t="shared" si="11"/>
        <v>4.8177043531090202</v>
      </c>
      <c r="I58" s="1">
        <f t="shared" si="12"/>
        <v>28799.9379252158</v>
      </c>
      <c r="J58" s="1">
        <f t="shared" si="13"/>
        <v>0</v>
      </c>
      <c r="K58" s="1">
        <f t="shared" si="14"/>
        <v>0</v>
      </c>
      <c r="L58" s="1">
        <f t="shared" si="15"/>
        <v>0</v>
      </c>
      <c r="M58" s="23">
        <f t="shared" si="16"/>
        <v>28799.9379252158</v>
      </c>
      <c r="N58" s="3"/>
      <c r="O58" s="3"/>
      <c r="P58" s="3"/>
    </row>
    <row r="59" spans="1:16">
      <c r="A59" s="9">
        <v>9.75</v>
      </c>
      <c r="B59" s="1">
        <f t="shared" si="6"/>
        <v>168725.77799999999</v>
      </c>
      <c r="C59" s="1">
        <f t="shared" si="7"/>
        <v>0</v>
      </c>
      <c r="D59" s="1">
        <f t="shared" si="8"/>
        <v>0</v>
      </c>
      <c r="E59" s="1">
        <f t="shared" si="9"/>
        <v>0</v>
      </c>
      <c r="F59" s="11">
        <f t="shared" si="10"/>
        <v>168725.77799999999</v>
      </c>
      <c r="G59" s="1"/>
      <c r="H59" s="9">
        <f t="shared" si="11"/>
        <v>5.6707448809418102</v>
      </c>
      <c r="I59" s="1">
        <f t="shared" si="12"/>
        <v>98133.419679633298</v>
      </c>
      <c r="J59" s="1">
        <f t="shared" si="13"/>
        <v>0</v>
      </c>
      <c r="K59" s="1">
        <f t="shared" si="14"/>
        <v>0</v>
      </c>
      <c r="L59" s="1">
        <f t="shared" si="15"/>
        <v>0</v>
      </c>
      <c r="M59" s="23">
        <f t="shared" si="16"/>
        <v>98133.419679633298</v>
      </c>
      <c r="N59" s="3"/>
      <c r="O59" s="3"/>
      <c r="P59" s="3"/>
    </row>
    <row r="60" spans="1:16">
      <c r="A60" s="9">
        <v>10.25</v>
      </c>
      <c r="B60" s="1">
        <f t="shared" si="6"/>
        <v>198238.67975000001</v>
      </c>
      <c r="C60" s="1">
        <f t="shared" si="7"/>
        <v>0</v>
      </c>
      <c r="D60" s="1">
        <f t="shared" si="8"/>
        <v>0</v>
      </c>
      <c r="E60" s="1">
        <f t="shared" si="9"/>
        <v>0</v>
      </c>
      <c r="F60" s="11">
        <f t="shared" si="10"/>
        <v>198238.67975000001</v>
      </c>
      <c r="G60" s="1"/>
      <c r="H60" s="9">
        <f t="shared" si="11"/>
        <v>6.6206184614107997</v>
      </c>
      <c r="I60" s="1">
        <f t="shared" si="12"/>
        <v>128045.137845713</v>
      </c>
      <c r="J60" s="1">
        <f t="shared" si="13"/>
        <v>0</v>
      </c>
      <c r="K60" s="1">
        <f t="shared" si="14"/>
        <v>0</v>
      </c>
      <c r="L60" s="1">
        <f t="shared" si="15"/>
        <v>0</v>
      </c>
      <c r="M60" s="23">
        <f t="shared" si="16"/>
        <v>128045.137845713</v>
      </c>
      <c r="N60" s="3"/>
      <c r="O60" s="3"/>
      <c r="P60" s="3"/>
    </row>
    <row r="61" spans="1:16">
      <c r="A61" s="9">
        <v>10.75</v>
      </c>
      <c r="B61" s="1">
        <f t="shared" si="6"/>
        <v>136922.06200000001</v>
      </c>
      <c r="C61" s="1">
        <f t="shared" si="7"/>
        <v>0</v>
      </c>
      <c r="D61" s="1">
        <f t="shared" si="8"/>
        <v>0</v>
      </c>
      <c r="E61" s="1">
        <f t="shared" si="9"/>
        <v>0</v>
      </c>
      <c r="F61" s="11">
        <f t="shared" si="10"/>
        <v>136922.06200000001</v>
      </c>
      <c r="G61" s="1"/>
      <c r="H61" s="9">
        <f t="shared" si="11"/>
        <v>7.67278426418717</v>
      </c>
      <c r="I61" s="1">
        <f t="shared" si="12"/>
        <v>97727.762114759098</v>
      </c>
      <c r="J61" s="1">
        <f t="shared" si="13"/>
        <v>0</v>
      </c>
      <c r="K61" s="1">
        <f t="shared" si="14"/>
        <v>0</v>
      </c>
      <c r="L61" s="1">
        <f t="shared" si="15"/>
        <v>0</v>
      </c>
      <c r="M61" s="23">
        <f t="shared" si="16"/>
        <v>97727.762114759098</v>
      </c>
      <c r="N61" s="3"/>
      <c r="O61" s="3"/>
      <c r="P61" s="3"/>
    </row>
    <row r="62" spans="1:16">
      <c r="A62" s="9">
        <v>11.25</v>
      </c>
      <c r="B62" s="1">
        <f t="shared" si="6"/>
        <v>89210.294999999998</v>
      </c>
      <c r="C62" s="1">
        <f t="shared" si="7"/>
        <v>0</v>
      </c>
      <c r="D62" s="1">
        <f t="shared" si="8"/>
        <v>0</v>
      </c>
      <c r="E62" s="1">
        <f t="shared" si="9"/>
        <v>0</v>
      </c>
      <c r="F62" s="11">
        <f t="shared" si="10"/>
        <v>89210.294999999998</v>
      </c>
      <c r="G62" s="1"/>
      <c r="H62" s="9">
        <f t="shared" si="11"/>
        <v>8.8327272957051601</v>
      </c>
      <c r="I62" s="1">
        <f t="shared" si="12"/>
        <v>70041.796240391996</v>
      </c>
      <c r="J62" s="1">
        <f t="shared" si="13"/>
        <v>0</v>
      </c>
      <c r="K62" s="1">
        <f t="shared" si="14"/>
        <v>0</v>
      </c>
      <c r="L62" s="1">
        <f t="shared" si="15"/>
        <v>0</v>
      </c>
      <c r="M62" s="23">
        <f t="shared" si="16"/>
        <v>70041.796240391996</v>
      </c>
      <c r="N62" s="3"/>
      <c r="O62" s="3"/>
      <c r="P62" s="3"/>
    </row>
    <row r="63" spans="1:16">
      <c r="A63" s="9">
        <v>11.75</v>
      </c>
      <c r="B63" s="1">
        <f t="shared" si="6"/>
        <v>49394.262719999999</v>
      </c>
      <c r="C63" s="1">
        <f t="shared" si="7"/>
        <v>4295.1532800000004</v>
      </c>
      <c r="D63" s="1">
        <f t="shared" si="8"/>
        <v>0</v>
      </c>
      <c r="E63" s="1">
        <f t="shared" si="9"/>
        <v>0</v>
      </c>
      <c r="F63" s="11">
        <f t="shared" si="10"/>
        <v>53689.415999999997</v>
      </c>
      <c r="G63" s="1"/>
      <c r="H63" s="9">
        <f t="shared" si="11"/>
        <v>10.1059573096601</v>
      </c>
      <c r="I63" s="1">
        <f t="shared" si="12"/>
        <v>42483.090245996202</v>
      </c>
      <c r="J63" s="1">
        <f t="shared" si="13"/>
        <v>3694.1817605214101</v>
      </c>
      <c r="K63" s="1">
        <f t="shared" si="14"/>
        <v>0</v>
      </c>
      <c r="L63" s="1">
        <f t="shared" si="15"/>
        <v>0</v>
      </c>
      <c r="M63" s="23">
        <f t="shared" si="16"/>
        <v>46177.272006517604</v>
      </c>
      <c r="N63" s="3"/>
      <c r="O63" s="3"/>
      <c r="P63" s="3"/>
    </row>
    <row r="64" spans="1:16">
      <c r="A64" s="9">
        <v>12.25</v>
      </c>
      <c r="B64" s="1">
        <f t="shared" si="6"/>
        <v>32186.769461538399</v>
      </c>
      <c r="C64" s="1">
        <f t="shared" si="7"/>
        <v>2682.2307884615302</v>
      </c>
      <c r="D64" s="1">
        <f t="shared" si="8"/>
        <v>0</v>
      </c>
      <c r="E64" s="1">
        <f t="shared" si="9"/>
        <v>0</v>
      </c>
      <c r="F64" s="11">
        <f t="shared" si="10"/>
        <v>34869.000249999903</v>
      </c>
      <c r="G64" s="1"/>
      <c r="H64" s="9">
        <f t="shared" si="11"/>
        <v>11.498007810057199</v>
      </c>
      <c r="I64" s="1">
        <f t="shared" si="12"/>
        <v>30210.916461165602</v>
      </c>
      <c r="J64" s="1">
        <f t="shared" si="13"/>
        <v>2517.5763717638001</v>
      </c>
      <c r="K64" s="1">
        <f t="shared" si="14"/>
        <v>0</v>
      </c>
      <c r="L64" s="1">
        <f t="shared" si="15"/>
        <v>0</v>
      </c>
      <c r="M64" s="23">
        <f t="shared" si="16"/>
        <v>32728.492832929402</v>
      </c>
      <c r="N64" s="3"/>
      <c r="O64" s="3"/>
      <c r="P64" s="3"/>
    </row>
    <row r="65" spans="1:16">
      <c r="A65" s="9">
        <v>12.75</v>
      </c>
      <c r="B65" s="1">
        <f t="shared" si="6"/>
        <v>10379.5941818182</v>
      </c>
      <c r="C65" s="1">
        <f t="shared" si="7"/>
        <v>18164.289818181802</v>
      </c>
      <c r="D65" s="1">
        <f t="shared" si="8"/>
        <v>0</v>
      </c>
      <c r="E65" s="1">
        <f t="shared" si="9"/>
        <v>0</v>
      </c>
      <c r="F65" s="11">
        <f t="shared" si="10"/>
        <v>28543.883999999998</v>
      </c>
      <c r="G65" s="1"/>
      <c r="H65" s="9">
        <f t="shared" si="11"/>
        <v>13.014435135322801</v>
      </c>
      <c r="I65" s="1">
        <f t="shared" si="12"/>
        <v>10594.867075313499</v>
      </c>
      <c r="J65" s="1">
        <f t="shared" si="13"/>
        <v>18541.017381798501</v>
      </c>
      <c r="K65" s="1">
        <f t="shared" si="14"/>
        <v>0</v>
      </c>
      <c r="L65" s="1">
        <f t="shared" si="15"/>
        <v>0</v>
      </c>
      <c r="M65" s="23">
        <f t="shared" si="16"/>
        <v>29135.884457111999</v>
      </c>
      <c r="N65" s="3"/>
      <c r="O65" s="3"/>
      <c r="P65" s="3"/>
    </row>
    <row r="66" spans="1:16">
      <c r="A66" s="9">
        <v>13.25</v>
      </c>
      <c r="B66" s="1">
        <f t="shared" si="6"/>
        <v>5499.3594999999996</v>
      </c>
      <c r="C66" s="1">
        <f t="shared" si="7"/>
        <v>19247.758249999999</v>
      </c>
      <c r="D66" s="1">
        <f t="shared" si="8"/>
        <v>0</v>
      </c>
      <c r="E66" s="1">
        <f t="shared" si="9"/>
        <v>0</v>
      </c>
      <c r="F66" s="11">
        <f t="shared" si="10"/>
        <v>24747.117750000001</v>
      </c>
      <c r="G66" s="1"/>
      <c r="H66" s="9">
        <f t="shared" si="11"/>
        <v>14.660817613831</v>
      </c>
      <c r="I66" s="1">
        <f t="shared" si="12"/>
        <v>6084.9137073500997</v>
      </c>
      <c r="J66" s="1">
        <f t="shared" si="13"/>
        <v>21297.197975725401</v>
      </c>
      <c r="K66" s="1">
        <f t="shared" si="14"/>
        <v>0</v>
      </c>
      <c r="L66" s="1">
        <f t="shared" si="15"/>
        <v>0</v>
      </c>
      <c r="M66" s="23">
        <f t="shared" si="16"/>
        <v>27382.111683075502</v>
      </c>
      <c r="N66" s="3"/>
      <c r="O66" s="3"/>
      <c r="P66" s="3"/>
    </row>
    <row r="67" spans="1:16">
      <c r="A67" s="9">
        <v>13.75</v>
      </c>
      <c r="B67" s="1">
        <f t="shared" si="6"/>
        <v>1008.14682692308</v>
      </c>
      <c r="C67" s="1">
        <f t="shared" si="7"/>
        <v>12097.7619230769</v>
      </c>
      <c r="D67" s="1">
        <f t="shared" si="8"/>
        <v>0</v>
      </c>
      <c r="E67" s="1">
        <f t="shared" si="9"/>
        <v>0</v>
      </c>
      <c r="F67" s="11">
        <f t="shared" si="10"/>
        <v>13105.908750000001</v>
      </c>
      <c r="G67" s="1"/>
      <c r="H67" s="9">
        <f t="shared" si="11"/>
        <v>16.4427547826809</v>
      </c>
      <c r="I67" s="1">
        <f t="shared" si="12"/>
        <v>1205.57898618429</v>
      </c>
      <c r="J67" s="1">
        <f t="shared" si="13"/>
        <v>14466.9478342115</v>
      </c>
      <c r="K67" s="1">
        <f t="shared" si="14"/>
        <v>0</v>
      </c>
      <c r="L67" s="1">
        <f t="shared" si="15"/>
        <v>0</v>
      </c>
      <c r="M67" s="23">
        <f t="shared" si="16"/>
        <v>15672.5268203958</v>
      </c>
      <c r="N67" s="3"/>
      <c r="O67" s="3"/>
      <c r="P67" s="3"/>
    </row>
    <row r="68" spans="1:16">
      <c r="A68" s="9">
        <v>14.25</v>
      </c>
      <c r="B68" s="1">
        <f t="shared" si="6"/>
        <v>0</v>
      </c>
      <c r="C68" s="1">
        <f t="shared" si="7"/>
        <v>16059.13725</v>
      </c>
      <c r="D68" s="1">
        <f t="shared" si="8"/>
        <v>0</v>
      </c>
      <c r="E68" s="1">
        <f t="shared" si="9"/>
        <v>0</v>
      </c>
      <c r="F68" s="11">
        <f t="shared" si="10"/>
        <v>16059.13725</v>
      </c>
      <c r="G68" s="1"/>
      <c r="H68" s="9">
        <f t="shared" si="11"/>
        <v>18.365866662768099</v>
      </c>
      <c r="I68" s="1">
        <f t="shared" si="12"/>
        <v>0</v>
      </c>
      <c r="J68" s="1">
        <f t="shared" si="13"/>
        <v>20697.541996673099</v>
      </c>
      <c r="K68" s="1">
        <f t="shared" si="14"/>
        <v>0</v>
      </c>
      <c r="L68" s="1">
        <f t="shared" si="15"/>
        <v>0</v>
      </c>
      <c r="M68" s="23">
        <f t="shared" si="16"/>
        <v>20697.541996673099</v>
      </c>
      <c r="N68" s="3"/>
      <c r="O68" s="3"/>
      <c r="P68" s="3"/>
    </row>
    <row r="69" spans="1:16">
      <c r="A69" s="9">
        <v>14.75</v>
      </c>
      <c r="B69" s="1">
        <f t="shared" si="6"/>
        <v>0</v>
      </c>
      <c r="C69" s="1">
        <f t="shared" si="7"/>
        <v>6490.4851111111102</v>
      </c>
      <c r="D69" s="1">
        <f t="shared" si="8"/>
        <v>811.310638888889</v>
      </c>
      <c r="E69" s="1">
        <f t="shared" si="9"/>
        <v>0</v>
      </c>
      <c r="F69" s="11">
        <f t="shared" si="10"/>
        <v>7301.7957500000002</v>
      </c>
      <c r="G69" s="1"/>
      <c r="H69" s="9">
        <f t="shared" si="11"/>
        <v>20.435793084185701</v>
      </c>
      <c r="I69" s="1">
        <f t="shared" si="12"/>
        <v>0</v>
      </c>
      <c r="J69" s="1">
        <f t="shared" si="13"/>
        <v>8992.4210675698105</v>
      </c>
      <c r="K69" s="1">
        <f t="shared" si="14"/>
        <v>1124.0526334462299</v>
      </c>
      <c r="L69" s="1">
        <f t="shared" si="15"/>
        <v>0</v>
      </c>
      <c r="M69" s="23">
        <f t="shared" si="16"/>
        <v>10116.473701016001</v>
      </c>
      <c r="N69" s="3"/>
      <c r="O69" s="3"/>
      <c r="P69" s="3"/>
    </row>
    <row r="70" spans="1:16">
      <c r="A70" s="9">
        <v>15.25</v>
      </c>
      <c r="B70" s="1">
        <f t="shared" si="6"/>
        <v>0</v>
      </c>
      <c r="C70" s="1">
        <f t="shared" si="7"/>
        <v>2851.567</v>
      </c>
      <c r="D70" s="1">
        <f t="shared" si="8"/>
        <v>2851.567</v>
      </c>
      <c r="E70" s="1">
        <f t="shared" si="9"/>
        <v>0</v>
      </c>
      <c r="F70" s="11">
        <f t="shared" si="10"/>
        <v>5703.134</v>
      </c>
      <c r="G70" s="1"/>
      <c r="H70" s="9">
        <f t="shared" si="11"/>
        <v>22.6581930568106</v>
      </c>
      <c r="I70" s="1">
        <f t="shared" si="12"/>
        <v>0</v>
      </c>
      <c r="J70" s="1">
        <f t="shared" si="13"/>
        <v>4236.8102033068999</v>
      </c>
      <c r="K70" s="1">
        <f t="shared" si="14"/>
        <v>4236.8102033068999</v>
      </c>
      <c r="L70" s="1">
        <f t="shared" si="15"/>
        <v>0</v>
      </c>
      <c r="M70" s="23">
        <f t="shared" si="16"/>
        <v>8473.6204066137998</v>
      </c>
      <c r="N70" s="3"/>
      <c r="O70" s="3"/>
      <c r="P70" s="3"/>
    </row>
    <row r="71" spans="1:16">
      <c r="A71" s="9">
        <v>15.75</v>
      </c>
      <c r="B71" s="1">
        <f t="shared" si="6"/>
        <v>0</v>
      </c>
      <c r="C71" s="1">
        <f t="shared" si="7"/>
        <v>4519.5097500000002</v>
      </c>
      <c r="D71" s="1">
        <f t="shared" si="8"/>
        <v>4519.5097500000002</v>
      </c>
      <c r="E71" s="1">
        <f t="shared" si="9"/>
        <v>0</v>
      </c>
      <c r="F71" s="11">
        <f t="shared" si="10"/>
        <v>9039.0195000000003</v>
      </c>
      <c r="G71" s="1"/>
      <c r="H71" s="9">
        <f t="shared" si="11"/>
        <v>25.038744181612302</v>
      </c>
      <c r="I71" s="1">
        <f t="shared" si="12"/>
        <v>0</v>
      </c>
      <c r="J71" s="1">
        <f t="shared" si="13"/>
        <v>7184.9427591461899</v>
      </c>
      <c r="K71" s="1">
        <f t="shared" si="14"/>
        <v>7184.9427591461899</v>
      </c>
      <c r="L71" s="1">
        <f t="shared" si="15"/>
        <v>0</v>
      </c>
      <c r="M71" s="23">
        <f t="shared" si="16"/>
        <v>14369.8855182924</v>
      </c>
      <c r="N71" s="3"/>
      <c r="O71" s="3"/>
      <c r="P71" s="3"/>
    </row>
    <row r="72" spans="1:16">
      <c r="A72" s="9">
        <v>16.25</v>
      </c>
      <c r="B72" s="1">
        <f t="shared" si="6"/>
        <v>0</v>
      </c>
      <c r="C72" s="1">
        <f t="shared" si="7"/>
        <v>0</v>
      </c>
      <c r="D72" s="1">
        <f t="shared" si="8"/>
        <v>85.702500000000001</v>
      </c>
      <c r="E72" s="1">
        <f t="shared" si="9"/>
        <v>0</v>
      </c>
      <c r="F72" s="11">
        <f t="shared" si="10"/>
        <v>85.702500000000001</v>
      </c>
      <c r="G72" s="1"/>
      <c r="H72" s="9">
        <f t="shared" si="11"/>
        <v>27.583142098797399</v>
      </c>
      <c r="I72" s="1">
        <f t="shared" si="12"/>
        <v>0</v>
      </c>
      <c r="J72" s="1">
        <f t="shared" si="13"/>
        <v>0</v>
      </c>
      <c r="K72" s="1">
        <f t="shared" si="14"/>
        <v>145.47349142905699</v>
      </c>
      <c r="L72" s="1">
        <f t="shared" si="15"/>
        <v>0</v>
      </c>
      <c r="M72" s="23">
        <f t="shared" si="16"/>
        <v>145.47349142905699</v>
      </c>
      <c r="N72" s="3"/>
      <c r="O72" s="3"/>
      <c r="P72" s="3"/>
    </row>
    <row r="73" spans="1:16">
      <c r="A73" s="9">
        <v>16.75</v>
      </c>
      <c r="B73" s="1">
        <f t="shared" si="6"/>
        <v>0</v>
      </c>
      <c r="C73" s="1">
        <f t="shared" si="7"/>
        <v>0</v>
      </c>
      <c r="D73" s="1">
        <f t="shared" si="8"/>
        <v>0</v>
      </c>
      <c r="E73" s="1">
        <f t="shared" si="9"/>
        <v>0</v>
      </c>
      <c r="F73" s="11">
        <f t="shared" si="10"/>
        <v>0</v>
      </c>
      <c r="G73" s="1"/>
      <c r="H73" s="9">
        <f t="shared" si="11"/>
        <v>30.297099969383702</v>
      </c>
      <c r="I73" s="1">
        <f t="shared" si="12"/>
        <v>0</v>
      </c>
      <c r="J73" s="1">
        <f t="shared" si="13"/>
        <v>0</v>
      </c>
      <c r="K73" s="1">
        <f t="shared" si="14"/>
        <v>0</v>
      </c>
      <c r="L73" s="1">
        <f t="shared" si="15"/>
        <v>0</v>
      </c>
      <c r="M73" s="23">
        <f t="shared" si="16"/>
        <v>0</v>
      </c>
      <c r="N73" s="3"/>
      <c r="O73" s="3"/>
      <c r="P73" s="3"/>
    </row>
    <row r="74" spans="1:16">
      <c r="A74" s="9">
        <v>17.25</v>
      </c>
      <c r="B74" s="1">
        <f t="shared" si="6"/>
        <v>0</v>
      </c>
      <c r="C74" s="1">
        <f t="shared" si="7"/>
        <v>0</v>
      </c>
      <c r="D74" s="1">
        <f t="shared" si="8"/>
        <v>0</v>
      </c>
      <c r="E74" s="1">
        <f t="shared" si="9"/>
        <v>0</v>
      </c>
      <c r="F74" s="11">
        <f t="shared" si="10"/>
        <v>0</v>
      </c>
      <c r="G74" s="1"/>
      <c r="H74" s="9">
        <f t="shared" si="11"/>
        <v>33.186347987209103</v>
      </c>
      <c r="I74" s="1">
        <f t="shared" si="12"/>
        <v>0</v>
      </c>
      <c r="J74" s="1">
        <f t="shared" si="13"/>
        <v>0</v>
      </c>
      <c r="K74" s="1">
        <f t="shared" si="14"/>
        <v>0</v>
      </c>
      <c r="L74" s="1">
        <f t="shared" si="15"/>
        <v>0</v>
      </c>
      <c r="M74" s="23">
        <f t="shared" si="16"/>
        <v>0</v>
      </c>
      <c r="N74" s="3"/>
      <c r="O74" s="3"/>
      <c r="P74" s="3"/>
    </row>
    <row r="75" spans="1:16">
      <c r="A75" s="9">
        <v>17.75</v>
      </c>
      <c r="B75" s="1">
        <f t="shared" si="6"/>
        <v>0</v>
      </c>
      <c r="C75" s="1">
        <f t="shared" si="7"/>
        <v>0</v>
      </c>
      <c r="D75" s="1">
        <f t="shared" si="8"/>
        <v>0</v>
      </c>
      <c r="E75" s="1">
        <f t="shared" si="9"/>
        <v>0</v>
      </c>
      <c r="F75" s="11">
        <f t="shared" si="10"/>
        <v>0</v>
      </c>
      <c r="G75" s="1"/>
      <c r="H75" s="9">
        <f t="shared" si="11"/>
        <v>36.2566329187311</v>
      </c>
      <c r="I75" s="1">
        <f t="shared" si="12"/>
        <v>0</v>
      </c>
      <c r="J75" s="1">
        <f t="shared" si="13"/>
        <v>0</v>
      </c>
      <c r="K75" s="1">
        <f t="shared" si="14"/>
        <v>0</v>
      </c>
      <c r="L75" s="1">
        <f t="shared" si="15"/>
        <v>0</v>
      </c>
      <c r="M75" s="23">
        <f t="shared" si="16"/>
        <v>0</v>
      </c>
      <c r="N75" s="3"/>
      <c r="O75" s="3"/>
      <c r="P75" s="3"/>
    </row>
    <row r="76" spans="1:16">
      <c r="A76" s="9">
        <v>18.25</v>
      </c>
      <c r="B76" s="1">
        <f t="shared" si="6"/>
        <v>0</v>
      </c>
      <c r="C76" s="1">
        <f t="shared" si="7"/>
        <v>0</v>
      </c>
      <c r="D76" s="1">
        <f t="shared" si="8"/>
        <v>0</v>
      </c>
      <c r="E76" s="1">
        <f t="shared" si="9"/>
        <v>0</v>
      </c>
      <c r="F76" s="11">
        <f t="shared" si="10"/>
        <v>0</v>
      </c>
      <c r="G76" s="1"/>
      <c r="H76" s="9">
        <f t="shared" si="11"/>
        <v>39.513717668272299</v>
      </c>
      <c r="I76" s="1">
        <f t="shared" si="12"/>
        <v>0</v>
      </c>
      <c r="J76" s="1">
        <f t="shared" si="13"/>
        <v>0</v>
      </c>
      <c r="K76" s="1">
        <f t="shared" si="14"/>
        <v>0</v>
      </c>
      <c r="L76" s="1">
        <f t="shared" si="15"/>
        <v>0</v>
      </c>
      <c r="M76" s="23">
        <f t="shared" si="16"/>
        <v>0</v>
      </c>
      <c r="N76" s="3"/>
      <c r="O76" s="3"/>
      <c r="P76" s="3"/>
    </row>
    <row r="77" spans="1:16">
      <c r="A77" s="9">
        <v>18.75</v>
      </c>
      <c r="B77" s="1">
        <f t="shared" si="6"/>
        <v>0</v>
      </c>
      <c r="C77" s="1">
        <f t="shared" si="7"/>
        <v>0</v>
      </c>
      <c r="D77" s="1">
        <f t="shared" si="8"/>
        <v>0</v>
      </c>
      <c r="E77" s="1">
        <f t="shared" si="9"/>
        <v>0</v>
      </c>
      <c r="F77" s="11">
        <f t="shared" si="10"/>
        <v>0</v>
      </c>
      <c r="G77" s="1"/>
      <c r="H77" s="9">
        <f t="shared" si="11"/>
        <v>42.963380866624099</v>
      </c>
      <c r="I77" s="1">
        <f t="shared" si="12"/>
        <v>0</v>
      </c>
      <c r="J77" s="1">
        <f t="shared" si="13"/>
        <v>0</v>
      </c>
      <c r="K77" s="1">
        <f t="shared" si="14"/>
        <v>0</v>
      </c>
      <c r="L77" s="1">
        <f t="shared" si="15"/>
        <v>0</v>
      </c>
      <c r="M77" s="23">
        <f t="shared" si="16"/>
        <v>0</v>
      </c>
      <c r="N77" s="3"/>
      <c r="O77" s="3"/>
      <c r="P77" s="3"/>
    </row>
    <row r="78" spans="1:16">
      <c r="A78" s="9">
        <v>19.25</v>
      </c>
      <c r="B78" s="1">
        <f t="shared" si="6"/>
        <v>0</v>
      </c>
      <c r="C78" s="1">
        <f t="shared" si="7"/>
        <v>0</v>
      </c>
      <c r="D78" s="1">
        <f t="shared" si="8"/>
        <v>0</v>
      </c>
      <c r="E78" s="1">
        <f t="shared" si="9"/>
        <v>0</v>
      </c>
      <c r="F78" s="11">
        <f t="shared" si="10"/>
        <v>0</v>
      </c>
      <c r="G78" s="1"/>
      <c r="H78" s="9">
        <f t="shared" si="11"/>
        <v>46.611416481149398</v>
      </c>
      <c r="I78" s="1">
        <f t="shared" si="12"/>
        <v>0</v>
      </c>
      <c r="J78" s="1">
        <f t="shared" si="13"/>
        <v>0</v>
      </c>
      <c r="K78" s="1">
        <f t="shared" si="14"/>
        <v>0</v>
      </c>
      <c r="L78" s="1">
        <f t="shared" si="15"/>
        <v>0</v>
      </c>
      <c r="M78" s="23">
        <f t="shared" si="16"/>
        <v>0</v>
      </c>
      <c r="N78" s="3"/>
      <c r="O78" s="3"/>
      <c r="P78" s="3"/>
    </row>
    <row r="79" spans="1:16">
      <c r="A79" s="7" t="s">
        <v>7</v>
      </c>
      <c r="B79" s="16">
        <f>SUM(B47:B78)</f>
        <v>769918.79969027999</v>
      </c>
      <c r="C79" s="16">
        <f>SUM(C47:C78)</f>
        <v>86407.893170831303</v>
      </c>
      <c r="D79" s="16">
        <f>SUM(D47:D78)</f>
        <v>8268.0898888888896</v>
      </c>
      <c r="E79" s="16">
        <f>SUM(E47:E78)</f>
        <v>0</v>
      </c>
      <c r="F79" s="16">
        <f>SUM(F47:F78)</f>
        <v>864594.78275000001</v>
      </c>
      <c r="G79" s="11"/>
      <c r="H79" s="7" t="s">
        <v>7</v>
      </c>
      <c r="I79" s="16">
        <f>SUM(I47:I78)</f>
        <v>522556.93392376701</v>
      </c>
      <c r="J79" s="16">
        <f>SUM(J47:J78)</f>
        <v>101628.63735071701</v>
      </c>
      <c r="K79" s="16">
        <f>SUM(K47:K78)</f>
        <v>12691.279087328399</v>
      </c>
      <c r="L79" s="16">
        <f>SUM(L47:L78)</f>
        <v>0</v>
      </c>
      <c r="M79" s="16">
        <f>SUM(M47:M78)</f>
        <v>636876.85036181204</v>
      </c>
      <c r="N79" s="3"/>
      <c r="O79" s="3"/>
      <c r="P79" s="3"/>
    </row>
    <row r="80" spans="1:16">
      <c r="A80" s="5" t="s">
        <v>13</v>
      </c>
      <c r="B80" s="17">
        <f>IF(L38&gt;0,B79/L38,0)</f>
        <v>10.365371843560901</v>
      </c>
      <c r="C80" s="17">
        <f>IF(M38&gt;0,C79/M38,0)</f>
        <v>13.538078294630299</v>
      </c>
      <c r="D80" s="17">
        <f>IF(N38&gt;0,D79/N38,0)</f>
        <v>15.4769638841491</v>
      </c>
      <c r="E80" s="17">
        <f>IF(O38&gt;0,E79/O38,0)</f>
        <v>0</v>
      </c>
      <c r="F80" s="17">
        <f>IF(P38&gt;0,F79/P38,0)</f>
        <v>10.648404457636699</v>
      </c>
      <c r="G80" s="11"/>
      <c r="H80" s="5" t="s">
        <v>13</v>
      </c>
      <c r="I80" s="17">
        <f>IF(L38&gt;0,I79/L38,0)</f>
        <v>7.0351534885625098</v>
      </c>
      <c r="J80" s="17">
        <f>IF(M38&gt;0,J79/M38,0)</f>
        <v>15.9228098144978</v>
      </c>
      <c r="K80" s="17">
        <f>IF(N38&gt;0,K79/N38,0)</f>
        <v>23.756692382142699</v>
      </c>
      <c r="L80" s="17">
        <f>IF(O38&gt;0,L79/O38,0)</f>
        <v>0</v>
      </c>
      <c r="M80" s="17">
        <f>IF(P38&gt;0,M79/P38,0)</f>
        <v>7.8438158865449603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3"/>
      <c r="O81" s="3"/>
      <c r="P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3"/>
      <c r="O82" s="3"/>
      <c r="P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3"/>
      <c r="O83" s="3"/>
      <c r="P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3"/>
      <c r="O84" s="3"/>
      <c r="P84" s="3"/>
    </row>
    <row r="85" spans="1:18" ht="14" customHeight="1">
      <c r="A85" s="46" t="s">
        <v>14</v>
      </c>
      <c r="B85" s="46"/>
      <c r="C85" s="46"/>
      <c r="D85" s="46"/>
      <c r="E85" s="46"/>
      <c r="F85" s="1"/>
      <c r="G85" s="1"/>
      <c r="H85" s="1"/>
      <c r="I85" s="1"/>
      <c r="J85" s="1"/>
      <c r="K85" s="1"/>
      <c r="L85" s="1"/>
      <c r="M85" s="1"/>
      <c r="N85" s="3"/>
      <c r="O85" s="3"/>
      <c r="P85" s="3"/>
    </row>
    <row r="86" spans="1:18" ht="12.75" customHeight="1">
      <c r="A86" s="46"/>
      <c r="B86" s="46"/>
      <c r="C86" s="46"/>
      <c r="D86" s="46"/>
      <c r="E86" s="46"/>
      <c r="F86" s="1"/>
      <c r="G86" s="1"/>
      <c r="H86" s="1"/>
      <c r="I86" s="1"/>
      <c r="J86" s="1"/>
      <c r="K86" s="1"/>
      <c r="L86" s="1"/>
      <c r="M86" s="1"/>
      <c r="N86" s="3"/>
      <c r="O86" s="3"/>
      <c r="P86" s="3"/>
    </row>
    <row r="87" spans="1:18">
      <c r="A87" s="24"/>
      <c r="B87" s="24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3"/>
      <c r="O87" s="3"/>
      <c r="P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3"/>
      <c r="O88" s="3"/>
      <c r="P88" s="3"/>
    </row>
    <row r="89" spans="1:18">
      <c r="A89" s="47" t="s">
        <v>15</v>
      </c>
      <c r="B89" s="48" t="s">
        <v>16</v>
      </c>
      <c r="C89" s="48" t="s">
        <v>17</v>
      </c>
      <c r="D89" s="48" t="s">
        <v>18</v>
      </c>
      <c r="E89" s="48" t="s">
        <v>19</v>
      </c>
      <c r="F89" s="1"/>
      <c r="G89" s="1"/>
      <c r="H89" s="1"/>
      <c r="I89" s="1"/>
      <c r="J89" s="1"/>
      <c r="K89" s="1"/>
      <c r="L89" s="1"/>
      <c r="M89" s="1"/>
      <c r="N89" s="3"/>
      <c r="O89" s="3"/>
      <c r="P89" s="3"/>
    </row>
    <row r="90" spans="1:18">
      <c r="A90" s="47"/>
      <c r="B90" s="47"/>
      <c r="C90" s="47"/>
      <c r="D90" s="47"/>
      <c r="E90" s="48"/>
      <c r="F90" s="1"/>
      <c r="G90" s="1"/>
      <c r="H90" s="1"/>
      <c r="I90" s="1"/>
      <c r="J90" s="1"/>
      <c r="K90" s="1"/>
      <c r="L90" s="1"/>
      <c r="M90" s="1"/>
      <c r="N90" s="3"/>
      <c r="O90" s="3"/>
      <c r="P90" s="3"/>
    </row>
    <row r="91" spans="1:18">
      <c r="A91" s="1"/>
      <c r="B91" s="2"/>
      <c r="C91" s="2"/>
      <c r="D91" s="2"/>
      <c r="E91" s="1"/>
      <c r="F91" s="1"/>
      <c r="G91" s="1"/>
      <c r="H91" s="1"/>
      <c r="I91" s="1"/>
      <c r="J91" s="1"/>
      <c r="K91" s="1"/>
      <c r="L91" s="1"/>
      <c r="M91" s="1"/>
      <c r="N91" s="3"/>
      <c r="O91" s="3"/>
      <c r="P91" s="3"/>
    </row>
    <row r="92" spans="1:18">
      <c r="A92" s="25">
        <v>0</v>
      </c>
      <c r="B92" s="26">
        <f>L$38</f>
        <v>74277.972009999998</v>
      </c>
      <c r="C92" s="27">
        <f>$B$80</f>
        <v>10.4</v>
      </c>
      <c r="D92" s="27">
        <f>$I$80</f>
        <v>7</v>
      </c>
      <c r="E92" s="26">
        <f>B92*D92</f>
        <v>519945.80407000001</v>
      </c>
      <c r="F92" s="1"/>
      <c r="G92" s="1"/>
      <c r="H92" s="1"/>
      <c r="I92" s="1"/>
      <c r="J92" s="1"/>
      <c r="K92" s="1"/>
      <c r="L92" s="1"/>
      <c r="M92" s="1"/>
      <c r="N92" s="3"/>
      <c r="O92" s="3"/>
      <c r="P92" s="3"/>
    </row>
    <row r="93" spans="1:18">
      <c r="A93" s="25">
        <v>1</v>
      </c>
      <c r="B93" s="26">
        <f>M$38</f>
        <v>6382.5818799999997</v>
      </c>
      <c r="C93" s="27">
        <f>$C$80</f>
        <v>13.5</v>
      </c>
      <c r="D93" s="27">
        <f>$J$80</f>
        <v>15.9</v>
      </c>
      <c r="E93" s="26">
        <f>B93*D93</f>
        <v>101483.05189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25">
        <v>2</v>
      </c>
      <c r="B94" s="26">
        <f>N$38</f>
        <v>534.21911</v>
      </c>
      <c r="C94" s="27">
        <f>$D$80</f>
        <v>15.5</v>
      </c>
      <c r="D94" s="27">
        <f>$K$80</f>
        <v>23.8</v>
      </c>
      <c r="E94" s="26">
        <f>B94*D94</f>
        <v>12714.41482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25">
        <v>3</v>
      </c>
      <c r="B95" s="26">
        <f>O$38</f>
        <v>0</v>
      </c>
      <c r="C95" s="27">
        <f>$E$80</f>
        <v>0</v>
      </c>
      <c r="D95" s="27">
        <f>$L$80</f>
        <v>0</v>
      </c>
      <c r="E95" s="26">
        <f>B95*D95</f>
        <v>0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25" t="s">
        <v>7</v>
      </c>
      <c r="B96" s="26">
        <f>SUM(B92:B95)</f>
        <v>81194.773000000001</v>
      </c>
      <c r="C96" s="27">
        <f>$F$80</f>
        <v>10.6</v>
      </c>
      <c r="D96" s="27">
        <f>$M$80</f>
        <v>7.8</v>
      </c>
      <c r="E96" s="26">
        <f>SUM(E92:E95)</f>
        <v>634143.27078000002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25" t="s">
        <v>2</v>
      </c>
      <c r="B97" s="28">
        <f>$I$2</f>
        <v>634363</v>
      </c>
      <c r="C97" s="2"/>
      <c r="D97" s="2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24">
      <c r="A98" s="29" t="s">
        <v>20</v>
      </c>
      <c r="B98" s="26">
        <f>IF(E96&gt;0,$I$2/E96,"")</f>
        <v>1.0003500000000001</v>
      </c>
      <c r="C98" s="2"/>
      <c r="D98" s="2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2">
    <mergeCell ref="A85:E86"/>
    <mergeCell ref="A89:A90"/>
    <mergeCell ref="B89:B90"/>
    <mergeCell ref="C89:C90"/>
    <mergeCell ref="D89:D90"/>
    <mergeCell ref="E89:E90"/>
    <mergeCell ref="A1:F1"/>
    <mergeCell ref="H1:I1"/>
    <mergeCell ref="B4:F4"/>
    <mergeCell ref="L4:P4"/>
    <mergeCell ref="B42:D42"/>
    <mergeCell ref="I42:K42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1Q</vt:lpstr>
      <vt:lpstr>2Q</vt:lpstr>
      <vt:lpstr>3Q</vt:lpstr>
      <vt:lpstr>4Q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 jose zuñiga basualto</cp:lastModifiedBy>
  <dcterms:created xsi:type="dcterms:W3CDTF">2023-09-19T12:33:47Z</dcterms:created>
  <dcterms:modified xsi:type="dcterms:W3CDTF">2024-02-13T14:13:32Z</dcterms:modified>
</cp:coreProperties>
</file>