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2E11CEBB-9B41-9743-8690-211C70279F67}" xr6:coauthVersionLast="47" xr6:coauthVersionMax="47" xr10:uidLastSave="{00000000-0000-0000-0000-000000000000}"/>
  <bookViews>
    <workbookView xWindow="0" yWindow="740" windowWidth="29400" windowHeight="18380" tabRatio="383" activeTab="2" xr2:uid="{00000000-000D-0000-FFFF-FFFF00000000}"/>
  </bookViews>
  <sheets>
    <sheet name="1Q" sheetId="1" r:id="rId1"/>
    <sheet name="2Q" sheetId="2" r:id="rId2"/>
    <sheet name="3Q" sheetId="3" r:id="rId3"/>
    <sheet name="4Q" sheetId="4" r:id="rId4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4" l="1"/>
  <c r="B79" i="3"/>
  <c r="B79" i="2"/>
  <c r="B79" i="1"/>
  <c r="F6" i="1"/>
  <c r="N6" i="1" s="1"/>
  <c r="O6" i="1"/>
  <c r="F7" i="1"/>
  <c r="O7" i="1" s="1"/>
  <c r="L7" i="1"/>
  <c r="M7" i="1"/>
  <c r="F8" i="1"/>
  <c r="F9" i="1"/>
  <c r="M9" i="1" s="1"/>
  <c r="F10" i="1"/>
  <c r="O10" i="1"/>
  <c r="E51" i="1" s="1"/>
  <c r="F11" i="1"/>
  <c r="L11" i="1"/>
  <c r="M11" i="1"/>
  <c r="O11" i="1"/>
  <c r="E52" i="1" s="1"/>
  <c r="F12" i="1"/>
  <c r="O12" i="1" s="1"/>
  <c r="F13" i="1"/>
  <c r="L13" i="1"/>
  <c r="M13" i="1"/>
  <c r="O13" i="1"/>
  <c r="L54" i="1" s="1"/>
  <c r="F14" i="1"/>
  <c r="O14" i="1"/>
  <c r="F15" i="1"/>
  <c r="O15" i="1" s="1"/>
  <c r="E56" i="1" s="1"/>
  <c r="L15" i="1"/>
  <c r="M15" i="1"/>
  <c r="F16" i="1"/>
  <c r="F17" i="1"/>
  <c r="M17" i="1" s="1"/>
  <c r="L17" i="1"/>
  <c r="B58" i="1" s="1"/>
  <c r="F18" i="1"/>
  <c r="O18" i="1"/>
  <c r="E59" i="1"/>
  <c r="F19" i="1"/>
  <c r="L19" i="1" s="1"/>
  <c r="F20" i="1"/>
  <c r="O20" i="1"/>
  <c r="E61" i="1" s="1"/>
  <c r="L61" i="1"/>
  <c r="F21" i="1"/>
  <c r="L21" i="1" s="1"/>
  <c r="M21" i="1"/>
  <c r="O21" i="1"/>
  <c r="L62" i="1" s="1"/>
  <c r="F22" i="1"/>
  <c r="O22" i="1"/>
  <c r="E63" i="1" s="1"/>
  <c r="F23" i="1"/>
  <c r="L23" i="1"/>
  <c r="M23" i="1"/>
  <c r="O23" i="1"/>
  <c r="L64" i="1" s="1"/>
  <c r="F24" i="1"/>
  <c r="F25" i="1"/>
  <c r="L25" i="1" s="1"/>
  <c r="B66" i="1" s="1"/>
  <c r="M25" i="1"/>
  <c r="O25" i="1"/>
  <c r="E66" i="1"/>
  <c r="F26" i="1"/>
  <c r="O26" i="1" s="1"/>
  <c r="E67" i="1" s="1"/>
  <c r="F27" i="1"/>
  <c r="O27" i="1" s="1"/>
  <c r="L68" i="1" s="1"/>
  <c r="L27" i="1"/>
  <c r="M27" i="1"/>
  <c r="F28" i="1"/>
  <c r="O28" i="1"/>
  <c r="F29" i="1"/>
  <c r="M29" i="1" s="1"/>
  <c r="L29" i="1"/>
  <c r="F30" i="1"/>
  <c r="O30" i="1"/>
  <c r="F31" i="1"/>
  <c r="L31" i="1" s="1"/>
  <c r="I72" i="1" s="1"/>
  <c r="F32" i="1"/>
  <c r="F33" i="1"/>
  <c r="L33" i="1"/>
  <c r="B74" i="1" s="1"/>
  <c r="F34" i="1"/>
  <c r="O34" i="1"/>
  <c r="E75" i="1" s="1"/>
  <c r="F35" i="1"/>
  <c r="L35" i="1" s="1"/>
  <c r="M35" i="1"/>
  <c r="O35" i="1"/>
  <c r="L76" i="1" s="1"/>
  <c r="F36" i="1"/>
  <c r="O36" i="1" s="1"/>
  <c r="F37" i="1"/>
  <c r="L37" i="1"/>
  <c r="M37" i="1"/>
  <c r="O37" i="1"/>
  <c r="L78" i="1" s="1"/>
  <c r="B38" i="1"/>
  <c r="C38" i="1"/>
  <c r="D38" i="1"/>
  <c r="E38" i="1"/>
  <c r="I38" i="1"/>
  <c r="H47" i="1"/>
  <c r="H48" i="1"/>
  <c r="H49" i="1"/>
  <c r="H50" i="1"/>
  <c r="H51" i="1"/>
  <c r="H52" i="1"/>
  <c r="I52" i="1"/>
  <c r="L52" i="1"/>
  <c r="H53" i="1"/>
  <c r="E54" i="1"/>
  <c r="H54" i="1"/>
  <c r="H55" i="1"/>
  <c r="H56" i="1"/>
  <c r="I56" i="1"/>
  <c r="H57" i="1"/>
  <c r="H58" i="1"/>
  <c r="H59" i="1"/>
  <c r="H60" i="1"/>
  <c r="H61" i="1"/>
  <c r="B62" i="1"/>
  <c r="E62" i="1"/>
  <c r="H62" i="1"/>
  <c r="H63" i="1"/>
  <c r="E64" i="1"/>
  <c r="H64" i="1"/>
  <c r="I64" i="1" s="1"/>
  <c r="H65" i="1"/>
  <c r="H66" i="1"/>
  <c r="L66" i="1"/>
  <c r="H67" i="1"/>
  <c r="E68" i="1"/>
  <c r="H68" i="1"/>
  <c r="E69" i="1"/>
  <c r="H69" i="1"/>
  <c r="L69" i="1" s="1"/>
  <c r="B70" i="1"/>
  <c r="H70" i="1"/>
  <c r="H71" i="1"/>
  <c r="H72" i="1"/>
  <c r="H73" i="1"/>
  <c r="H74" i="1"/>
  <c r="H75" i="1"/>
  <c r="E76" i="1"/>
  <c r="H76" i="1"/>
  <c r="H77" i="1"/>
  <c r="B78" i="1"/>
  <c r="E78" i="1"/>
  <c r="H78" i="1"/>
  <c r="B97" i="1"/>
  <c r="F6" i="2"/>
  <c r="L6" i="2"/>
  <c r="M6" i="2"/>
  <c r="F7" i="2"/>
  <c r="N7" i="2" s="1"/>
  <c r="M7" i="2"/>
  <c r="C48" i="2" s="1"/>
  <c r="L7" i="2"/>
  <c r="F8" i="2"/>
  <c r="O8" i="2" s="1"/>
  <c r="L8" i="2"/>
  <c r="M8" i="2"/>
  <c r="N8" i="2"/>
  <c r="D49" i="2" s="1"/>
  <c r="F9" i="2"/>
  <c r="O9" i="2" s="1"/>
  <c r="M9" i="2"/>
  <c r="L9" i="2"/>
  <c r="N9" i="2"/>
  <c r="F10" i="2"/>
  <c r="L10" i="2"/>
  <c r="M10" i="2"/>
  <c r="N10" i="2"/>
  <c r="P10" i="2" s="1"/>
  <c r="O10" i="2"/>
  <c r="F11" i="2"/>
  <c r="M11" i="2" s="1"/>
  <c r="J52" i="2" s="1"/>
  <c r="L11" i="2"/>
  <c r="N11" i="2"/>
  <c r="D52" i="2"/>
  <c r="O11" i="2"/>
  <c r="F12" i="2"/>
  <c r="L12" i="2"/>
  <c r="M12" i="2"/>
  <c r="J53" i="2" s="1"/>
  <c r="N12" i="2"/>
  <c r="D53" i="2"/>
  <c r="O12" i="2"/>
  <c r="F13" i="2"/>
  <c r="M13" i="2"/>
  <c r="L13" i="2"/>
  <c r="N13" i="2"/>
  <c r="O13" i="2"/>
  <c r="F14" i="2"/>
  <c r="L14" i="2"/>
  <c r="M14" i="2"/>
  <c r="N14" i="2"/>
  <c r="O14" i="2"/>
  <c r="F15" i="2"/>
  <c r="M15" i="2" s="1"/>
  <c r="C56" i="2" s="1"/>
  <c r="L15" i="2"/>
  <c r="B56" i="2" s="1"/>
  <c r="N15" i="2"/>
  <c r="D56" i="2"/>
  <c r="O15" i="2"/>
  <c r="F16" i="2"/>
  <c r="L16" i="2"/>
  <c r="M16" i="2"/>
  <c r="N16" i="2"/>
  <c r="D57" i="2" s="1"/>
  <c r="O16" i="2"/>
  <c r="F17" i="2"/>
  <c r="M17" i="2" s="1"/>
  <c r="L17" i="2"/>
  <c r="N17" i="2"/>
  <c r="D58" i="2" s="1"/>
  <c r="O17" i="2"/>
  <c r="F18" i="2"/>
  <c r="L18" i="2"/>
  <c r="M18" i="2"/>
  <c r="N18" i="2"/>
  <c r="P18" i="2" s="1"/>
  <c r="O18" i="2"/>
  <c r="F19" i="2"/>
  <c r="M19" i="2" s="1"/>
  <c r="L19" i="2"/>
  <c r="N19" i="2"/>
  <c r="K60" i="2" s="1"/>
  <c r="O19" i="2"/>
  <c r="L60" i="2" s="1"/>
  <c r="F20" i="2"/>
  <c r="O20" i="2"/>
  <c r="F21" i="2"/>
  <c r="M21" i="2"/>
  <c r="C62" i="2" s="1"/>
  <c r="F22" i="2"/>
  <c r="O22" i="2" s="1"/>
  <c r="F23" i="2"/>
  <c r="M23" i="2"/>
  <c r="J64" i="2" s="1"/>
  <c r="F24" i="2"/>
  <c r="L24" i="2"/>
  <c r="O24" i="2"/>
  <c r="L65" i="2" s="1"/>
  <c r="F25" i="2"/>
  <c r="M25" i="2"/>
  <c r="J66" i="2" s="1"/>
  <c r="F26" i="2"/>
  <c r="L26" i="2"/>
  <c r="I67" i="2" s="1"/>
  <c r="F27" i="2"/>
  <c r="M27" i="2"/>
  <c r="C68" i="2" s="1"/>
  <c r="L27" i="2"/>
  <c r="F28" i="2"/>
  <c r="O28" i="2" s="1"/>
  <c r="L28" i="2"/>
  <c r="M28" i="2"/>
  <c r="C69" i="2" s="1"/>
  <c r="N28" i="2"/>
  <c r="F29" i="2"/>
  <c r="M29" i="2"/>
  <c r="L29" i="2"/>
  <c r="N29" i="2"/>
  <c r="O29" i="2"/>
  <c r="F30" i="2"/>
  <c r="L30" i="2"/>
  <c r="M30" i="2"/>
  <c r="N30" i="2"/>
  <c r="O30" i="2"/>
  <c r="E71" i="2" s="1"/>
  <c r="F31" i="2"/>
  <c r="M31" i="2" s="1"/>
  <c r="C72" i="2" s="1"/>
  <c r="L31" i="2"/>
  <c r="N31" i="2"/>
  <c r="O31" i="2"/>
  <c r="E72" i="2" s="1"/>
  <c r="F32" i="2"/>
  <c r="O32" i="2"/>
  <c r="F33" i="2"/>
  <c r="M33" i="2"/>
  <c r="O33" i="2"/>
  <c r="L74" i="2" s="1"/>
  <c r="F34" i="2"/>
  <c r="L34" i="2"/>
  <c r="I75" i="2" s="1"/>
  <c r="F35" i="2"/>
  <c r="F36" i="2"/>
  <c r="O36" i="2" s="1"/>
  <c r="E77" i="2" s="1"/>
  <c r="L36" i="2"/>
  <c r="M36" i="2"/>
  <c r="J77" i="2" s="1"/>
  <c r="N36" i="2"/>
  <c r="D77" i="2" s="1"/>
  <c r="F37" i="2"/>
  <c r="O37" i="2" s="1"/>
  <c r="E78" i="2" s="1"/>
  <c r="M37" i="2"/>
  <c r="C78" i="2" s="1"/>
  <c r="L37" i="2"/>
  <c r="P37" i="2" s="1"/>
  <c r="N37" i="2"/>
  <c r="D78" i="2" s="1"/>
  <c r="B38" i="2"/>
  <c r="C38" i="2"/>
  <c r="D38" i="2"/>
  <c r="E38" i="2"/>
  <c r="I38" i="2"/>
  <c r="H47" i="2"/>
  <c r="H48" i="2"/>
  <c r="H49" i="2"/>
  <c r="D50" i="2"/>
  <c r="E50" i="2"/>
  <c r="H50" i="2"/>
  <c r="J50" i="2" s="1"/>
  <c r="B51" i="2"/>
  <c r="C51" i="2"/>
  <c r="E51" i="2"/>
  <c r="H51" i="2"/>
  <c r="I51" i="2" s="1"/>
  <c r="C52" i="2"/>
  <c r="E52" i="2"/>
  <c r="H52" i="2"/>
  <c r="L52" i="2" s="1"/>
  <c r="B53" i="2"/>
  <c r="E53" i="2"/>
  <c r="H53" i="2"/>
  <c r="D54" i="2"/>
  <c r="E54" i="2"/>
  <c r="H54" i="2"/>
  <c r="L54" i="2" s="1"/>
  <c r="B55" i="2"/>
  <c r="E55" i="2"/>
  <c r="H55" i="2"/>
  <c r="I55" i="2"/>
  <c r="E56" i="2"/>
  <c r="H56" i="2"/>
  <c r="K56" i="2"/>
  <c r="B57" i="2"/>
  <c r="E57" i="2"/>
  <c r="H57" i="2"/>
  <c r="I57" i="2" s="1"/>
  <c r="E58" i="2"/>
  <c r="H58" i="2"/>
  <c r="L58" i="2" s="1"/>
  <c r="B59" i="2"/>
  <c r="C59" i="2"/>
  <c r="H59" i="2"/>
  <c r="I59" i="2" s="1"/>
  <c r="C60" i="2"/>
  <c r="D60" i="2"/>
  <c r="E60" i="2"/>
  <c r="H60" i="2"/>
  <c r="H61" i="2"/>
  <c r="H62" i="2"/>
  <c r="J62" i="2"/>
  <c r="H63" i="2"/>
  <c r="H64" i="2"/>
  <c r="E65" i="2"/>
  <c r="H65" i="2"/>
  <c r="H66" i="2"/>
  <c r="B67" i="2"/>
  <c r="H67" i="2"/>
  <c r="H68" i="2"/>
  <c r="J68" i="2"/>
  <c r="E69" i="2"/>
  <c r="H69" i="2"/>
  <c r="J69" i="2"/>
  <c r="D70" i="2"/>
  <c r="E70" i="2"/>
  <c r="H70" i="2"/>
  <c r="L70" i="2" s="1"/>
  <c r="B71" i="2"/>
  <c r="C71" i="2"/>
  <c r="H71" i="2"/>
  <c r="I71" i="2" s="1"/>
  <c r="H72" i="2"/>
  <c r="J72" i="2"/>
  <c r="L72" i="2"/>
  <c r="H73" i="2"/>
  <c r="E74" i="2"/>
  <c r="H74" i="2"/>
  <c r="H75" i="2"/>
  <c r="H76" i="2"/>
  <c r="B77" i="2"/>
  <c r="C77" i="2"/>
  <c r="H77" i="2"/>
  <c r="I77" i="2"/>
  <c r="L77" i="2"/>
  <c r="H78" i="2"/>
  <c r="J78" i="2"/>
  <c r="B97" i="2"/>
  <c r="F6" i="3"/>
  <c r="F7" i="3"/>
  <c r="M7" i="3" s="1"/>
  <c r="F8" i="3"/>
  <c r="M8" i="3"/>
  <c r="F9" i="3"/>
  <c r="M9" i="3" s="1"/>
  <c r="O9" i="3"/>
  <c r="E50" i="3"/>
  <c r="F10" i="3"/>
  <c r="O10" i="3" s="1"/>
  <c r="L51" i="3" s="1"/>
  <c r="F11" i="3"/>
  <c r="F12" i="3"/>
  <c r="M12" i="3"/>
  <c r="C53" i="3" s="1"/>
  <c r="J53" i="3"/>
  <c r="F13" i="3"/>
  <c r="M13" i="3" s="1"/>
  <c r="C54" i="3" s="1"/>
  <c r="O13" i="3"/>
  <c r="E54" i="3"/>
  <c r="F14" i="3"/>
  <c r="O14" i="3" s="1"/>
  <c r="M14" i="3"/>
  <c r="F15" i="3"/>
  <c r="F16" i="3"/>
  <c r="M16" i="3" s="1"/>
  <c r="C57" i="3" s="1"/>
  <c r="F17" i="3"/>
  <c r="O17" i="3" s="1"/>
  <c r="E58" i="3" s="1"/>
  <c r="M17" i="3"/>
  <c r="F18" i="3"/>
  <c r="M18" i="3"/>
  <c r="O18" i="3"/>
  <c r="E59" i="3" s="1"/>
  <c r="L59" i="3"/>
  <c r="F19" i="3"/>
  <c r="F20" i="3"/>
  <c r="M20" i="3"/>
  <c r="F21" i="3"/>
  <c r="O21" i="3" s="1"/>
  <c r="E62" i="3" s="1"/>
  <c r="M21" i="3"/>
  <c r="J62" i="3"/>
  <c r="F22" i="3"/>
  <c r="M22" i="3"/>
  <c r="O22" i="3"/>
  <c r="F23" i="3"/>
  <c r="F24" i="3"/>
  <c r="M24" i="3"/>
  <c r="F25" i="3"/>
  <c r="F26" i="3"/>
  <c r="M26" i="3"/>
  <c r="J67" i="3" s="1"/>
  <c r="O26" i="3"/>
  <c r="L67" i="3" s="1"/>
  <c r="F27" i="3"/>
  <c r="F28" i="3"/>
  <c r="M28" i="3"/>
  <c r="F29" i="3"/>
  <c r="F30" i="3"/>
  <c r="O30" i="3" s="1"/>
  <c r="M30" i="3"/>
  <c r="C71" i="3"/>
  <c r="L71" i="3"/>
  <c r="F31" i="3"/>
  <c r="F32" i="3"/>
  <c r="M32" i="3" s="1"/>
  <c r="F33" i="3"/>
  <c r="M33" i="3"/>
  <c r="O33" i="3"/>
  <c r="E74" i="3"/>
  <c r="F34" i="3"/>
  <c r="M34" i="3" s="1"/>
  <c r="C75" i="3" s="1"/>
  <c r="O34" i="3"/>
  <c r="E75" i="3" s="1"/>
  <c r="F35" i="3"/>
  <c r="N35" i="3" s="1"/>
  <c r="F36" i="3"/>
  <c r="M36" i="3"/>
  <c r="J77" i="3" s="1"/>
  <c r="F37" i="3"/>
  <c r="M37" i="3"/>
  <c r="J78" i="3"/>
  <c r="O37" i="3"/>
  <c r="E78" i="3" s="1"/>
  <c r="B38" i="3"/>
  <c r="C38" i="3"/>
  <c r="D38" i="3"/>
  <c r="E38" i="3"/>
  <c r="I38" i="3"/>
  <c r="H47" i="3"/>
  <c r="H48" i="3"/>
  <c r="C49" i="3"/>
  <c r="H49" i="3"/>
  <c r="J49" i="3" s="1"/>
  <c r="C50" i="3"/>
  <c r="H50" i="3"/>
  <c r="L50" i="3" s="1"/>
  <c r="H51" i="3"/>
  <c r="H52" i="3"/>
  <c r="H53" i="3"/>
  <c r="H54" i="3"/>
  <c r="L54" i="3"/>
  <c r="C55" i="3"/>
  <c r="E55" i="3"/>
  <c r="H55" i="3"/>
  <c r="J55" i="3"/>
  <c r="H56" i="3"/>
  <c r="H57" i="3"/>
  <c r="C58" i="3"/>
  <c r="H58" i="3"/>
  <c r="C59" i="3"/>
  <c r="H59" i="3"/>
  <c r="J59" i="3"/>
  <c r="H60" i="3"/>
  <c r="C61" i="3"/>
  <c r="H61" i="3"/>
  <c r="H62" i="3"/>
  <c r="L62" i="3"/>
  <c r="C63" i="3"/>
  <c r="H63" i="3"/>
  <c r="L63" i="3" s="1"/>
  <c r="H64" i="3"/>
  <c r="C65" i="3"/>
  <c r="H65" i="3"/>
  <c r="H66" i="3"/>
  <c r="H67" i="3"/>
  <c r="H68" i="3"/>
  <c r="H69" i="3"/>
  <c r="J69" i="3" s="1"/>
  <c r="H70" i="3"/>
  <c r="E71" i="3"/>
  <c r="H71" i="3"/>
  <c r="J71" i="3" s="1"/>
  <c r="H72" i="3"/>
  <c r="H73" i="3"/>
  <c r="C74" i="3"/>
  <c r="H74" i="3"/>
  <c r="H75" i="3"/>
  <c r="J75" i="3" s="1"/>
  <c r="H76" i="3"/>
  <c r="C77" i="3"/>
  <c r="H77" i="3"/>
  <c r="H78" i="3"/>
  <c r="B97" i="3"/>
  <c r="F6" i="4"/>
  <c r="M6" i="4" s="1"/>
  <c r="L6" i="4"/>
  <c r="I47" i="4" s="1"/>
  <c r="F7" i="4"/>
  <c r="L7" i="4" s="1"/>
  <c r="M7" i="4"/>
  <c r="J48" i="4" s="1"/>
  <c r="F8" i="4"/>
  <c r="M8" i="4"/>
  <c r="C49" i="4"/>
  <c r="N8" i="4"/>
  <c r="D49" i="4"/>
  <c r="F9" i="4"/>
  <c r="M9" i="4" s="1"/>
  <c r="F10" i="4"/>
  <c r="L10" i="4" s="1"/>
  <c r="M10" i="4"/>
  <c r="C51" i="4" s="1"/>
  <c r="O10" i="4"/>
  <c r="E51" i="4" s="1"/>
  <c r="F11" i="4"/>
  <c r="L11" i="4"/>
  <c r="I52" i="4" s="1"/>
  <c r="M52" i="4" s="1"/>
  <c r="B52" i="4"/>
  <c r="M11" i="4"/>
  <c r="J52" i="4" s="1"/>
  <c r="N11" i="4"/>
  <c r="K52" i="4" s="1"/>
  <c r="O11" i="4"/>
  <c r="F12" i="4"/>
  <c r="M12" i="4"/>
  <c r="C53" i="4"/>
  <c r="F13" i="4"/>
  <c r="N13" i="4" s="1"/>
  <c r="D54" i="4" s="1"/>
  <c r="L13" i="4"/>
  <c r="B54" i="4" s="1"/>
  <c r="O13" i="4"/>
  <c r="F14" i="4"/>
  <c r="N14" i="4" s="1"/>
  <c r="L14" i="4"/>
  <c r="F15" i="4"/>
  <c r="N15" i="4" s="1"/>
  <c r="M15" i="4"/>
  <c r="C56" i="4" s="1"/>
  <c r="F16" i="4"/>
  <c r="N16" i="4" s="1"/>
  <c r="M16" i="4"/>
  <c r="C57" i="4" s="1"/>
  <c r="F17" i="4"/>
  <c r="M17" i="4" s="1"/>
  <c r="L17" i="4"/>
  <c r="N17" i="4"/>
  <c r="D58" i="4" s="1"/>
  <c r="O17" i="4"/>
  <c r="L58" i="4" s="1"/>
  <c r="F18" i="4"/>
  <c r="L18" i="4" s="1"/>
  <c r="M18" i="4"/>
  <c r="O18" i="4"/>
  <c r="E59" i="4"/>
  <c r="F19" i="4"/>
  <c r="M19" i="4" s="1"/>
  <c r="J60" i="4" s="1"/>
  <c r="L19" i="4"/>
  <c r="B60" i="4" s="1"/>
  <c r="O19" i="4"/>
  <c r="L60" i="4" s="1"/>
  <c r="F20" i="4"/>
  <c r="L20" i="4" s="1"/>
  <c r="B61" i="4" s="1"/>
  <c r="F21" i="4"/>
  <c r="L21" i="4"/>
  <c r="B62" i="4" s="1"/>
  <c r="M21" i="4"/>
  <c r="J62" i="4" s="1"/>
  <c r="N21" i="4"/>
  <c r="D62" i="4" s="1"/>
  <c r="O21" i="4"/>
  <c r="E62" i="4" s="1"/>
  <c r="F22" i="4"/>
  <c r="M22" i="4"/>
  <c r="C63" i="4" s="1"/>
  <c r="L22" i="4"/>
  <c r="B63" i="4" s="1"/>
  <c r="N22" i="4"/>
  <c r="O22" i="4"/>
  <c r="F23" i="4"/>
  <c r="O23" i="4" s="1"/>
  <c r="E64" i="4" s="1"/>
  <c r="L23" i="4"/>
  <c r="B64" i="4"/>
  <c r="M23" i="4"/>
  <c r="N23" i="4"/>
  <c r="D64" i="4" s="1"/>
  <c r="F64" i="4" s="1"/>
  <c r="F24" i="4"/>
  <c r="M24" i="4" s="1"/>
  <c r="F25" i="4"/>
  <c r="L25" i="4"/>
  <c r="I66" i="4" s="1"/>
  <c r="M66" i="4" s="1"/>
  <c r="M25" i="4"/>
  <c r="C66" i="4" s="1"/>
  <c r="N25" i="4"/>
  <c r="D66" i="4"/>
  <c r="O25" i="4"/>
  <c r="F26" i="4"/>
  <c r="M26" i="4" s="1"/>
  <c r="F27" i="4"/>
  <c r="L27" i="4"/>
  <c r="I68" i="4" s="1"/>
  <c r="M27" i="4"/>
  <c r="C68" i="4" s="1"/>
  <c r="N27" i="4"/>
  <c r="D68" i="4" s="1"/>
  <c r="O27" i="4"/>
  <c r="F28" i="4"/>
  <c r="M28" i="4" s="1"/>
  <c r="F29" i="4"/>
  <c r="M29" i="4" s="1"/>
  <c r="C70" i="4" s="1"/>
  <c r="L29" i="4"/>
  <c r="B70" i="4" s="1"/>
  <c r="F30" i="4"/>
  <c r="L30" i="4" s="1"/>
  <c r="P30" i="4" s="1"/>
  <c r="M30" i="4"/>
  <c r="C71" i="4" s="1"/>
  <c r="N30" i="4"/>
  <c r="O30" i="4"/>
  <c r="E71" i="4" s="1"/>
  <c r="F31" i="4"/>
  <c r="L31" i="4" s="1"/>
  <c r="B72" i="4"/>
  <c r="M31" i="4"/>
  <c r="C72" i="4" s="1"/>
  <c r="N31" i="4"/>
  <c r="D72" i="4" s="1"/>
  <c r="F32" i="4"/>
  <c r="M32" i="4"/>
  <c r="J73" i="4" s="1"/>
  <c r="C73" i="4"/>
  <c r="N32" i="4"/>
  <c r="D73" i="4"/>
  <c r="F33" i="4"/>
  <c r="L33" i="4" s="1"/>
  <c r="M33" i="4"/>
  <c r="N33" i="4"/>
  <c r="D74" i="4" s="1"/>
  <c r="O33" i="4"/>
  <c r="L74" i="4" s="1"/>
  <c r="F34" i="4"/>
  <c r="M34" i="4"/>
  <c r="L34" i="4"/>
  <c r="B75" i="4" s="1"/>
  <c r="O34" i="4"/>
  <c r="L75" i="4" s="1"/>
  <c r="F35" i="4"/>
  <c r="L35" i="4"/>
  <c r="B76" i="4"/>
  <c r="M35" i="4"/>
  <c r="C76" i="4" s="1"/>
  <c r="F76" i="4" s="1"/>
  <c r="P35" i="4"/>
  <c r="N35" i="4"/>
  <c r="O35" i="4"/>
  <c r="F36" i="4"/>
  <c r="M36" i="4"/>
  <c r="C77" i="4"/>
  <c r="F37" i="4"/>
  <c r="M37" i="4" s="1"/>
  <c r="C78" i="4" s="1"/>
  <c r="N37" i="4"/>
  <c r="B38" i="4"/>
  <c r="C38" i="4"/>
  <c r="D38" i="4"/>
  <c r="E38" i="4"/>
  <c r="I38" i="4"/>
  <c r="C47" i="4"/>
  <c r="H47" i="4"/>
  <c r="H48" i="4"/>
  <c r="H49" i="4"/>
  <c r="J49" i="4"/>
  <c r="K49" i="4"/>
  <c r="H50" i="4"/>
  <c r="H51" i="4"/>
  <c r="E52" i="4"/>
  <c r="H52" i="4"/>
  <c r="L52" i="4"/>
  <c r="H53" i="4"/>
  <c r="E54" i="4"/>
  <c r="H54" i="4"/>
  <c r="H55" i="4"/>
  <c r="H56" i="4"/>
  <c r="H57" i="4"/>
  <c r="C58" i="4"/>
  <c r="H58" i="4"/>
  <c r="I58" i="4" s="1"/>
  <c r="M58" i="4" s="1"/>
  <c r="K58" i="4"/>
  <c r="B59" i="4"/>
  <c r="C59" i="4"/>
  <c r="H59" i="4"/>
  <c r="I59" i="4"/>
  <c r="E60" i="4"/>
  <c r="H60" i="4"/>
  <c r="H61" i="4"/>
  <c r="C62" i="4"/>
  <c r="H62" i="4"/>
  <c r="D63" i="4"/>
  <c r="H63" i="4"/>
  <c r="I63" i="4" s="1"/>
  <c r="C64" i="4"/>
  <c r="H64" i="4"/>
  <c r="I64" i="4" s="1"/>
  <c r="J64" i="4"/>
  <c r="H65" i="4"/>
  <c r="E66" i="4"/>
  <c r="H66" i="4"/>
  <c r="L66" i="4"/>
  <c r="K66" i="4"/>
  <c r="H67" i="4"/>
  <c r="E68" i="4"/>
  <c r="H68" i="4"/>
  <c r="L68" i="4" s="1"/>
  <c r="H69" i="4"/>
  <c r="H70" i="4"/>
  <c r="J70" i="4"/>
  <c r="B71" i="4"/>
  <c r="H71" i="4"/>
  <c r="I71" i="4" s="1"/>
  <c r="H72" i="4"/>
  <c r="H73" i="4"/>
  <c r="K73" i="4"/>
  <c r="C74" i="4"/>
  <c r="H74" i="4"/>
  <c r="I74" i="4" s="1"/>
  <c r="C75" i="4"/>
  <c r="H75" i="4"/>
  <c r="I75" i="4" s="1"/>
  <c r="M75" i="4" s="1"/>
  <c r="D76" i="4"/>
  <c r="E76" i="4"/>
  <c r="H76" i="4"/>
  <c r="I76" i="4" s="1"/>
  <c r="M76" i="4" s="1"/>
  <c r="K76" i="4"/>
  <c r="J76" i="4"/>
  <c r="L76" i="4"/>
  <c r="H77" i="4"/>
  <c r="H78" i="4"/>
  <c r="J78" i="4"/>
  <c r="B97" i="4"/>
  <c r="P23" i="4"/>
  <c r="C69" i="3"/>
  <c r="E67" i="3"/>
  <c r="P28" i="2"/>
  <c r="P9" i="2"/>
  <c r="E71" i="1"/>
  <c r="L71" i="1"/>
  <c r="J73" i="3"/>
  <c r="C73" i="3"/>
  <c r="E55" i="1"/>
  <c r="L55" i="1"/>
  <c r="L16" i="3"/>
  <c r="N16" i="3"/>
  <c r="O16" i="3"/>
  <c r="P30" i="2"/>
  <c r="D71" i="2"/>
  <c r="E47" i="1"/>
  <c r="N31" i="3"/>
  <c r="L31" i="3"/>
  <c r="O31" i="3"/>
  <c r="M31" i="3"/>
  <c r="L28" i="3"/>
  <c r="N28" i="3"/>
  <c r="O28" i="3"/>
  <c r="N15" i="3"/>
  <c r="L15" i="3"/>
  <c r="O15" i="3"/>
  <c r="M15" i="3"/>
  <c r="L12" i="3"/>
  <c r="N12" i="3"/>
  <c r="O12" i="3"/>
  <c r="K78" i="2"/>
  <c r="L78" i="2"/>
  <c r="B72" i="2"/>
  <c r="I72" i="2"/>
  <c r="P31" i="2"/>
  <c r="K59" i="2"/>
  <c r="F56" i="2"/>
  <c r="I56" i="2"/>
  <c r="B76" i="1"/>
  <c r="I76" i="1"/>
  <c r="N16" i="1"/>
  <c r="M16" i="1"/>
  <c r="L16" i="1"/>
  <c r="O16" i="1"/>
  <c r="I54" i="1"/>
  <c r="B54" i="1"/>
  <c r="C52" i="1"/>
  <c r="J52" i="1"/>
  <c r="K47" i="1"/>
  <c r="D47" i="1"/>
  <c r="P17" i="4"/>
  <c r="K78" i="4"/>
  <c r="J77" i="4"/>
  <c r="J74" i="4"/>
  <c r="L71" i="4"/>
  <c r="J66" i="4"/>
  <c r="L64" i="4"/>
  <c r="L62" i="4"/>
  <c r="J58" i="4"/>
  <c r="L54" i="4"/>
  <c r="O36" i="4"/>
  <c r="N34" i="4"/>
  <c r="L32" i="4"/>
  <c r="K72" i="4"/>
  <c r="O28" i="4"/>
  <c r="N26" i="4"/>
  <c r="P22" i="4"/>
  <c r="J63" i="4"/>
  <c r="O20" i="4"/>
  <c r="N18" i="4"/>
  <c r="P18" i="4"/>
  <c r="L16" i="4"/>
  <c r="O12" i="4"/>
  <c r="P11" i="4"/>
  <c r="N10" i="4"/>
  <c r="L8" i="4"/>
  <c r="J47" i="4"/>
  <c r="C78" i="3"/>
  <c r="L75" i="3"/>
  <c r="L74" i="3"/>
  <c r="E63" i="3"/>
  <c r="C62" i="3"/>
  <c r="J74" i="3"/>
  <c r="J65" i="3"/>
  <c r="J58" i="3"/>
  <c r="L35" i="3"/>
  <c r="O35" i="3"/>
  <c r="M35" i="3"/>
  <c r="N19" i="3"/>
  <c r="L19" i="3"/>
  <c r="O19" i="3"/>
  <c r="M19" i="3"/>
  <c r="B68" i="2"/>
  <c r="I68" i="2"/>
  <c r="C54" i="2"/>
  <c r="J54" i="2"/>
  <c r="I78" i="1"/>
  <c r="B68" i="1"/>
  <c r="I68" i="1"/>
  <c r="N8" i="1"/>
  <c r="M8" i="1"/>
  <c r="L8" i="1"/>
  <c r="O8" i="1"/>
  <c r="L36" i="3"/>
  <c r="N36" i="3"/>
  <c r="O36" i="3"/>
  <c r="N23" i="3"/>
  <c r="L23" i="3"/>
  <c r="O23" i="3"/>
  <c r="M23" i="3"/>
  <c r="L20" i="3"/>
  <c r="N20" i="3"/>
  <c r="O20" i="3"/>
  <c r="N7" i="3"/>
  <c r="D48" i="3" s="1"/>
  <c r="L7" i="3"/>
  <c r="O7" i="3"/>
  <c r="C66" i="2"/>
  <c r="D51" i="2"/>
  <c r="K51" i="2"/>
  <c r="C50" i="2"/>
  <c r="B48" i="2"/>
  <c r="I48" i="2"/>
  <c r="N32" i="1"/>
  <c r="M32" i="1"/>
  <c r="L32" i="1"/>
  <c r="O32" i="1"/>
  <c r="I70" i="1"/>
  <c r="C68" i="1"/>
  <c r="J68" i="1"/>
  <c r="N22" i="1"/>
  <c r="M22" i="1"/>
  <c r="L22" i="1"/>
  <c r="B60" i="1"/>
  <c r="I60" i="1"/>
  <c r="J58" i="1"/>
  <c r="C58" i="1"/>
  <c r="D78" i="4"/>
  <c r="I72" i="4"/>
  <c r="L59" i="4"/>
  <c r="J53" i="4"/>
  <c r="I48" i="4"/>
  <c r="L36" i="4"/>
  <c r="J75" i="4"/>
  <c r="O32" i="4"/>
  <c r="K68" i="4"/>
  <c r="O24" i="4"/>
  <c r="J59" i="4"/>
  <c r="O16" i="4"/>
  <c r="L12" i="4"/>
  <c r="J51" i="4"/>
  <c r="O8" i="4"/>
  <c r="N6" i="4"/>
  <c r="J50" i="3"/>
  <c r="L32" i="3"/>
  <c r="B73" i="3" s="1"/>
  <c r="N32" i="3"/>
  <c r="O32" i="3"/>
  <c r="C70" i="2"/>
  <c r="J70" i="2"/>
  <c r="P14" i="2"/>
  <c r="D55" i="2"/>
  <c r="B52" i="2"/>
  <c r="F52" i="2"/>
  <c r="I52" i="2"/>
  <c r="P11" i="2"/>
  <c r="C76" i="1"/>
  <c r="J76" i="1"/>
  <c r="N30" i="1"/>
  <c r="M30" i="1"/>
  <c r="L30" i="1"/>
  <c r="J66" i="1"/>
  <c r="C66" i="1"/>
  <c r="N27" i="3"/>
  <c r="L27" i="3"/>
  <c r="O27" i="3"/>
  <c r="M27" i="3"/>
  <c r="C68" i="3" s="1"/>
  <c r="L24" i="3"/>
  <c r="N24" i="3"/>
  <c r="O24" i="3"/>
  <c r="N11" i="3"/>
  <c r="L11" i="3"/>
  <c r="O11" i="3"/>
  <c r="M11" i="3"/>
  <c r="L8" i="3"/>
  <c r="N8" i="3"/>
  <c r="O8" i="3"/>
  <c r="P8" i="3" s="1"/>
  <c r="B60" i="2"/>
  <c r="F60" i="2"/>
  <c r="I60" i="2"/>
  <c r="P19" i="2"/>
  <c r="N24" i="1"/>
  <c r="M24" i="1"/>
  <c r="L24" i="1"/>
  <c r="O24" i="1"/>
  <c r="I62" i="1"/>
  <c r="N14" i="1"/>
  <c r="M14" i="1"/>
  <c r="L14" i="1"/>
  <c r="L53" i="1"/>
  <c r="E53" i="1"/>
  <c r="B52" i="1"/>
  <c r="J50" i="1"/>
  <c r="C50" i="1"/>
  <c r="P13" i="2"/>
  <c r="B74" i="4"/>
  <c r="B66" i="4"/>
  <c r="F66" i="4" s="1"/>
  <c r="K62" i="4"/>
  <c r="B58" i="4"/>
  <c r="K54" i="4"/>
  <c r="N36" i="4"/>
  <c r="I70" i="4"/>
  <c r="N28" i="4"/>
  <c r="K69" i="4" s="1"/>
  <c r="P21" i="4"/>
  <c r="I62" i="4"/>
  <c r="I54" i="4"/>
  <c r="N12" i="4"/>
  <c r="P12" i="4" s="1"/>
  <c r="L58" i="3"/>
  <c r="J61" i="3"/>
  <c r="J54" i="3"/>
  <c r="L56" i="2"/>
  <c r="K55" i="2"/>
  <c r="F51" i="2"/>
  <c r="K48" i="2"/>
  <c r="L47" i="1"/>
  <c r="L34" i="3"/>
  <c r="P34" i="3" s="1"/>
  <c r="N34" i="3"/>
  <c r="L30" i="3"/>
  <c r="N30" i="3"/>
  <c r="P30" i="3" s="1"/>
  <c r="L26" i="3"/>
  <c r="P26" i="3" s="1"/>
  <c r="N26" i="3"/>
  <c r="L22" i="3"/>
  <c r="N22" i="3"/>
  <c r="L18" i="3"/>
  <c r="N18" i="3"/>
  <c r="L14" i="3"/>
  <c r="N14" i="3"/>
  <c r="K55" i="3" s="1"/>
  <c r="L10" i="3"/>
  <c r="L6" i="3"/>
  <c r="N6" i="3"/>
  <c r="I78" i="2"/>
  <c r="M78" i="2" s="1"/>
  <c r="B78" i="2"/>
  <c r="F78" i="2" s="1"/>
  <c r="I70" i="2"/>
  <c r="B70" i="2"/>
  <c r="F70" i="2"/>
  <c r="I58" i="2"/>
  <c r="B58" i="2"/>
  <c r="I54" i="2"/>
  <c r="B54" i="2"/>
  <c r="F54" i="2"/>
  <c r="I50" i="2"/>
  <c r="B50" i="2"/>
  <c r="F50" i="2" s="1"/>
  <c r="J78" i="1"/>
  <c r="C78" i="1"/>
  <c r="N34" i="1"/>
  <c r="M34" i="1"/>
  <c r="L34" i="1"/>
  <c r="B75" i="1" s="1"/>
  <c r="B72" i="1"/>
  <c r="J70" i="1"/>
  <c r="C70" i="1"/>
  <c r="N26" i="1"/>
  <c r="M26" i="1"/>
  <c r="L26" i="1"/>
  <c r="P26" i="1" s="1"/>
  <c r="B64" i="1"/>
  <c r="J62" i="1"/>
  <c r="C62" i="1"/>
  <c r="N18" i="1"/>
  <c r="M18" i="1"/>
  <c r="L18" i="1"/>
  <c r="B59" i="1" s="1"/>
  <c r="B56" i="1"/>
  <c r="J54" i="1"/>
  <c r="C54" i="1"/>
  <c r="N10" i="1"/>
  <c r="M10" i="1"/>
  <c r="L10" i="1"/>
  <c r="I51" i="1" s="1"/>
  <c r="B48" i="1"/>
  <c r="K77" i="2"/>
  <c r="L75" i="1"/>
  <c r="L67" i="1"/>
  <c r="L59" i="1"/>
  <c r="N37" i="3"/>
  <c r="L37" i="3"/>
  <c r="P37" i="3" s="1"/>
  <c r="N33" i="3"/>
  <c r="K74" i="3" s="1"/>
  <c r="L33" i="3"/>
  <c r="N29" i="3"/>
  <c r="L29" i="3"/>
  <c r="N25" i="3"/>
  <c r="L25" i="3"/>
  <c r="N21" i="3"/>
  <c r="K62" i="3" s="1"/>
  <c r="L21" i="3"/>
  <c r="N17" i="3"/>
  <c r="L17" i="3"/>
  <c r="I58" i="3" s="1"/>
  <c r="N13" i="3"/>
  <c r="K54" i="3" s="1"/>
  <c r="L13" i="3"/>
  <c r="N9" i="3"/>
  <c r="K50" i="3" s="1"/>
  <c r="L9" i="3"/>
  <c r="P16" i="2"/>
  <c r="K57" i="2"/>
  <c r="P12" i="2"/>
  <c r="K53" i="2"/>
  <c r="P8" i="2"/>
  <c r="K49" i="2"/>
  <c r="N36" i="1"/>
  <c r="M36" i="1"/>
  <c r="L36" i="1"/>
  <c r="I74" i="1"/>
  <c r="N28" i="1"/>
  <c r="M28" i="1"/>
  <c r="C69" i="1" s="1"/>
  <c r="L28" i="1"/>
  <c r="I66" i="1"/>
  <c r="C64" i="1"/>
  <c r="J64" i="1"/>
  <c r="N20" i="1"/>
  <c r="M20" i="1"/>
  <c r="C61" i="1" s="1"/>
  <c r="F61" i="1" s="1"/>
  <c r="L20" i="1"/>
  <c r="I58" i="1"/>
  <c r="C56" i="1"/>
  <c r="J56" i="1"/>
  <c r="N12" i="1"/>
  <c r="M12" i="1"/>
  <c r="C53" i="1" s="1"/>
  <c r="L12" i="1"/>
  <c r="C48" i="1"/>
  <c r="J48" i="1"/>
  <c r="J60" i="2"/>
  <c r="J56" i="2"/>
  <c r="J48" i="2"/>
  <c r="D48" i="2"/>
  <c r="F38" i="2"/>
  <c r="N37" i="1"/>
  <c r="P37" i="1" s="1"/>
  <c r="N35" i="1"/>
  <c r="N33" i="1"/>
  <c r="D74" i="1" s="1"/>
  <c r="N31" i="1"/>
  <c r="D72" i="1" s="1"/>
  <c r="N29" i="1"/>
  <c r="K70" i="1" s="1"/>
  <c r="N27" i="1"/>
  <c r="K68" i="1" s="1"/>
  <c r="N25" i="1"/>
  <c r="P25" i="1"/>
  <c r="N23" i="1"/>
  <c r="K64" i="1" s="1"/>
  <c r="N21" i="1"/>
  <c r="P21" i="1"/>
  <c r="N19" i="1"/>
  <c r="N17" i="1"/>
  <c r="D58" i="1" s="1"/>
  <c r="N15" i="1"/>
  <c r="D56" i="1" s="1"/>
  <c r="N13" i="1"/>
  <c r="D54" i="1" s="1"/>
  <c r="F54" i="1" s="1"/>
  <c r="P13" i="1"/>
  <c r="N11" i="1"/>
  <c r="P11" i="1"/>
  <c r="N9" i="1"/>
  <c r="K50" i="1" s="1"/>
  <c r="N7" i="1"/>
  <c r="K48" i="1" s="1"/>
  <c r="L6" i="1"/>
  <c r="I47" i="1" s="1"/>
  <c r="M47" i="1" s="1"/>
  <c r="M6" i="1"/>
  <c r="J47" i="1" s="1"/>
  <c r="P7" i="1"/>
  <c r="K58" i="1"/>
  <c r="K70" i="3"/>
  <c r="D70" i="3"/>
  <c r="J51" i="1"/>
  <c r="C51" i="1"/>
  <c r="I67" i="3"/>
  <c r="P11" i="3"/>
  <c r="I52" i="3"/>
  <c r="B52" i="3"/>
  <c r="D68" i="3"/>
  <c r="K68" i="3"/>
  <c r="K63" i="1"/>
  <c r="D63" i="1"/>
  <c r="D73" i="1"/>
  <c r="K73" i="1"/>
  <c r="I49" i="1"/>
  <c r="P8" i="1"/>
  <c r="B49" i="1"/>
  <c r="L69" i="4"/>
  <c r="E69" i="4"/>
  <c r="B47" i="1"/>
  <c r="P6" i="1"/>
  <c r="K54" i="1"/>
  <c r="D70" i="1"/>
  <c r="I61" i="1"/>
  <c r="P20" i="1"/>
  <c r="B61" i="1"/>
  <c r="D77" i="1"/>
  <c r="K77" i="1"/>
  <c r="K58" i="3"/>
  <c r="D58" i="3"/>
  <c r="D74" i="3"/>
  <c r="I59" i="1"/>
  <c r="J67" i="1"/>
  <c r="C67" i="1"/>
  <c r="B47" i="3"/>
  <c r="I47" i="3"/>
  <c r="L38" i="3"/>
  <c r="P14" i="3"/>
  <c r="B55" i="3"/>
  <c r="I55" i="3"/>
  <c r="B71" i="3"/>
  <c r="I71" i="3"/>
  <c r="C47" i="1"/>
  <c r="K52" i="1"/>
  <c r="M52" i="1"/>
  <c r="D52" i="1"/>
  <c r="F52" i="1" s="1"/>
  <c r="K60" i="1"/>
  <c r="D60" i="1"/>
  <c r="K76" i="1"/>
  <c r="D76" i="1"/>
  <c r="F76" i="1" s="1"/>
  <c r="D53" i="1"/>
  <c r="K53" i="1"/>
  <c r="I69" i="1"/>
  <c r="B69" i="1"/>
  <c r="C77" i="1"/>
  <c r="J77" i="1"/>
  <c r="P9" i="3"/>
  <c r="B50" i="3"/>
  <c r="I50" i="3"/>
  <c r="P17" i="3"/>
  <c r="B58" i="3"/>
  <c r="B66" i="3"/>
  <c r="I66" i="3"/>
  <c r="P33" i="3"/>
  <c r="B74" i="3"/>
  <c r="I74" i="3"/>
  <c r="M74" i="3"/>
  <c r="K51" i="1"/>
  <c r="D51" i="1"/>
  <c r="B67" i="1"/>
  <c r="J75" i="1"/>
  <c r="C75" i="1"/>
  <c r="K47" i="3"/>
  <c r="D47" i="3"/>
  <c r="D55" i="3"/>
  <c r="K63" i="3"/>
  <c r="D63" i="3"/>
  <c r="K71" i="3"/>
  <c r="D69" i="4"/>
  <c r="K55" i="1"/>
  <c r="M55" i="1" s="1"/>
  <c r="D55" i="1"/>
  <c r="D65" i="1"/>
  <c r="K65" i="1"/>
  <c r="I49" i="3"/>
  <c r="B49" i="3"/>
  <c r="D52" i="3"/>
  <c r="K52" i="3"/>
  <c r="K71" i="1"/>
  <c r="D71" i="1"/>
  <c r="P32" i="3"/>
  <c r="I73" i="3"/>
  <c r="I53" i="4"/>
  <c r="B53" i="4"/>
  <c r="L73" i="4"/>
  <c r="E73" i="4"/>
  <c r="L73" i="1"/>
  <c r="E73" i="1"/>
  <c r="C48" i="3"/>
  <c r="E61" i="3"/>
  <c r="L61" i="3"/>
  <c r="L64" i="3"/>
  <c r="E64" i="3"/>
  <c r="D77" i="3"/>
  <c r="K77" i="3"/>
  <c r="C49" i="1"/>
  <c r="J49" i="1"/>
  <c r="C60" i="3"/>
  <c r="J60" i="3"/>
  <c r="C76" i="3"/>
  <c r="J76" i="3"/>
  <c r="L61" i="4"/>
  <c r="E61" i="4"/>
  <c r="K75" i="4"/>
  <c r="D75" i="4"/>
  <c r="L57" i="1"/>
  <c r="E57" i="1"/>
  <c r="P12" i="3"/>
  <c r="I53" i="3"/>
  <c r="B53" i="3"/>
  <c r="D56" i="3"/>
  <c r="K56" i="3"/>
  <c r="C72" i="3"/>
  <c r="J72" i="3"/>
  <c r="E57" i="3"/>
  <c r="L57" i="3"/>
  <c r="P35" i="1"/>
  <c r="P34" i="4"/>
  <c r="D50" i="1"/>
  <c r="D66" i="1"/>
  <c r="F66" i="1" s="1"/>
  <c r="K66" i="1"/>
  <c r="I77" i="1"/>
  <c r="P36" i="1"/>
  <c r="B77" i="1"/>
  <c r="K59" i="1"/>
  <c r="D59" i="1"/>
  <c r="P18" i="3"/>
  <c r="B59" i="3"/>
  <c r="F59" i="3" s="1"/>
  <c r="I59" i="3"/>
  <c r="B75" i="3"/>
  <c r="F75" i="3" s="1"/>
  <c r="I75" i="3"/>
  <c r="D77" i="4"/>
  <c r="K77" i="4"/>
  <c r="J55" i="1"/>
  <c r="C55" i="1"/>
  <c r="P24" i="3"/>
  <c r="I65" i="3"/>
  <c r="B65" i="3"/>
  <c r="J71" i="1"/>
  <c r="C71" i="1"/>
  <c r="D73" i="3"/>
  <c r="K73" i="3"/>
  <c r="L65" i="4"/>
  <c r="E65" i="4"/>
  <c r="L77" i="3"/>
  <c r="E77" i="3"/>
  <c r="D60" i="3"/>
  <c r="F60" i="3" s="1"/>
  <c r="K60" i="3"/>
  <c r="D57" i="1"/>
  <c r="K57" i="1"/>
  <c r="D53" i="3"/>
  <c r="K53" i="3"/>
  <c r="P15" i="3"/>
  <c r="I56" i="3"/>
  <c r="B56" i="3"/>
  <c r="P28" i="3"/>
  <c r="I69" i="3"/>
  <c r="B69" i="3"/>
  <c r="D72" i="3"/>
  <c r="K72" i="3"/>
  <c r="D48" i="1"/>
  <c r="K56" i="1"/>
  <c r="M64" i="1"/>
  <c r="D64" i="1"/>
  <c r="K72" i="1"/>
  <c r="I53" i="1"/>
  <c r="P12" i="1"/>
  <c r="B53" i="1"/>
  <c r="F53" i="1" s="1"/>
  <c r="D69" i="1"/>
  <c r="K69" i="1"/>
  <c r="P13" i="3"/>
  <c r="B54" i="3"/>
  <c r="I54" i="3"/>
  <c r="M54" i="3"/>
  <c r="P21" i="3"/>
  <c r="B62" i="3"/>
  <c r="I62" i="3"/>
  <c r="B70" i="3"/>
  <c r="I70" i="3"/>
  <c r="B78" i="3"/>
  <c r="I78" i="3"/>
  <c r="B51" i="1"/>
  <c r="P10" i="1"/>
  <c r="J59" i="1"/>
  <c r="C59" i="1"/>
  <c r="K67" i="1"/>
  <c r="D67" i="1"/>
  <c r="K59" i="3"/>
  <c r="D59" i="3"/>
  <c r="K67" i="3"/>
  <c r="D67" i="3"/>
  <c r="K75" i="3"/>
  <c r="D75" i="3"/>
  <c r="K53" i="4"/>
  <c r="D53" i="4"/>
  <c r="B55" i="1"/>
  <c r="P14" i="1"/>
  <c r="I55" i="1"/>
  <c r="I65" i="1"/>
  <c r="P24" i="1"/>
  <c r="B65" i="1"/>
  <c r="E49" i="3"/>
  <c r="L49" i="3"/>
  <c r="M49" i="3" s="1"/>
  <c r="L52" i="3"/>
  <c r="E52" i="3"/>
  <c r="D65" i="3"/>
  <c r="K65" i="3"/>
  <c r="M65" i="3" s="1"/>
  <c r="P27" i="3"/>
  <c r="I68" i="3"/>
  <c r="B68" i="3"/>
  <c r="B71" i="1"/>
  <c r="P30" i="1"/>
  <c r="I71" i="1"/>
  <c r="E73" i="3"/>
  <c r="F73" i="3" s="1"/>
  <c r="L73" i="3"/>
  <c r="L57" i="4"/>
  <c r="E57" i="4"/>
  <c r="I77" i="4"/>
  <c r="P36" i="4"/>
  <c r="B77" i="4"/>
  <c r="J63" i="1"/>
  <c r="C63" i="1"/>
  <c r="C73" i="1"/>
  <c r="J73" i="1"/>
  <c r="I48" i="3"/>
  <c r="B48" i="3"/>
  <c r="P20" i="3"/>
  <c r="I61" i="3"/>
  <c r="B61" i="3"/>
  <c r="F61" i="3" s="1"/>
  <c r="D64" i="3"/>
  <c r="K64" i="3"/>
  <c r="L49" i="1"/>
  <c r="E49" i="1"/>
  <c r="F49" i="1" s="1"/>
  <c r="P19" i="3"/>
  <c r="I60" i="3"/>
  <c r="M60" i="3" s="1"/>
  <c r="B60" i="3"/>
  <c r="I76" i="3"/>
  <c r="B76" i="3"/>
  <c r="D51" i="4"/>
  <c r="K51" i="4"/>
  <c r="D59" i="4"/>
  <c r="F59" i="4" s="1"/>
  <c r="K59" i="4"/>
  <c r="M59" i="4" s="1"/>
  <c r="L77" i="4"/>
  <c r="E77" i="4"/>
  <c r="F77" i="4" s="1"/>
  <c r="C57" i="1"/>
  <c r="J57" i="1"/>
  <c r="E53" i="3"/>
  <c r="L53" i="3"/>
  <c r="L56" i="3"/>
  <c r="E56" i="3"/>
  <c r="D69" i="3"/>
  <c r="K69" i="3"/>
  <c r="P31" i="3"/>
  <c r="I72" i="3"/>
  <c r="B72" i="3"/>
  <c r="P16" i="3"/>
  <c r="I57" i="3"/>
  <c r="M57" i="3" s="1"/>
  <c r="B57" i="3"/>
  <c r="M66" i="1"/>
  <c r="F64" i="1"/>
  <c r="M62" i="4"/>
  <c r="M68" i="1"/>
  <c r="M54" i="1"/>
  <c r="M76" i="1"/>
  <c r="M56" i="2"/>
  <c r="M77" i="2"/>
  <c r="D61" i="1"/>
  <c r="K61" i="1"/>
  <c r="D78" i="3"/>
  <c r="K78" i="3"/>
  <c r="P34" i="1"/>
  <c r="I75" i="1"/>
  <c r="M75" i="1" s="1"/>
  <c r="B51" i="3"/>
  <c r="I51" i="3"/>
  <c r="C65" i="1"/>
  <c r="J65" i="1"/>
  <c r="D49" i="3"/>
  <c r="K49" i="3"/>
  <c r="D47" i="4"/>
  <c r="K47" i="4"/>
  <c r="C64" i="3"/>
  <c r="J64" i="3"/>
  <c r="P32" i="4"/>
  <c r="I73" i="4"/>
  <c r="B73" i="4"/>
  <c r="F73" i="4"/>
  <c r="D62" i="1"/>
  <c r="F62" i="1" s="1"/>
  <c r="K62" i="1"/>
  <c r="M62" i="1"/>
  <c r="D78" i="1"/>
  <c r="F78" i="1"/>
  <c r="K78" i="1"/>
  <c r="M78" i="1" s="1"/>
  <c r="J69" i="1"/>
  <c r="M69" i="1" s="1"/>
  <c r="K66" i="3"/>
  <c r="D66" i="3"/>
  <c r="K75" i="1"/>
  <c r="D75" i="1"/>
  <c r="P22" i="3"/>
  <c r="B63" i="3"/>
  <c r="F63" i="3" s="1"/>
  <c r="I63" i="3"/>
  <c r="L65" i="1"/>
  <c r="E65" i="1"/>
  <c r="C52" i="3"/>
  <c r="J52" i="3"/>
  <c r="E65" i="3"/>
  <c r="L65" i="3"/>
  <c r="L68" i="3"/>
  <c r="E68" i="3"/>
  <c r="J57" i="3"/>
  <c r="L49" i="4"/>
  <c r="E49" i="4"/>
  <c r="I61" i="4"/>
  <c r="B63" i="1"/>
  <c r="P22" i="1"/>
  <c r="I63" i="1"/>
  <c r="I73" i="1"/>
  <c r="M73" i="1" s="1"/>
  <c r="P32" i="1"/>
  <c r="B73" i="1"/>
  <c r="F73" i="1" s="1"/>
  <c r="L48" i="3"/>
  <c r="E48" i="3"/>
  <c r="F48" i="3" s="1"/>
  <c r="D61" i="3"/>
  <c r="K61" i="3"/>
  <c r="P23" i="3"/>
  <c r="I64" i="3"/>
  <c r="B64" i="3"/>
  <c r="P36" i="3"/>
  <c r="I77" i="3"/>
  <c r="M77" i="3" s="1"/>
  <c r="B77" i="3"/>
  <c r="F77" i="3"/>
  <c r="D49" i="1"/>
  <c r="K49" i="1"/>
  <c r="M49" i="1" s="1"/>
  <c r="L60" i="3"/>
  <c r="E60" i="3"/>
  <c r="L76" i="3"/>
  <c r="E76" i="3"/>
  <c r="P8" i="4"/>
  <c r="I49" i="4"/>
  <c r="M49" i="4" s="1"/>
  <c r="B49" i="4"/>
  <c r="L53" i="4"/>
  <c r="E53" i="4"/>
  <c r="I57" i="4"/>
  <c r="B57" i="4"/>
  <c r="D67" i="4"/>
  <c r="K67" i="4"/>
  <c r="I57" i="1"/>
  <c r="M57" i="1" s="1"/>
  <c r="P16" i="1"/>
  <c r="B57" i="1"/>
  <c r="C56" i="3"/>
  <c r="J56" i="3"/>
  <c r="E69" i="3"/>
  <c r="L69" i="3"/>
  <c r="L72" i="3"/>
  <c r="E72" i="3"/>
  <c r="D57" i="3"/>
  <c r="K57" i="3"/>
  <c r="F56" i="1"/>
  <c r="M60" i="2"/>
  <c r="M53" i="3"/>
  <c r="F72" i="3"/>
  <c r="F56" i="3"/>
  <c r="F65" i="3"/>
  <c r="F55" i="1"/>
  <c r="F69" i="1"/>
  <c r="I79" i="3"/>
  <c r="I80" i="3"/>
  <c r="D92" i="3" s="1"/>
  <c r="M61" i="3"/>
  <c r="F52" i="3"/>
  <c r="M64" i="3"/>
  <c r="F75" i="1"/>
  <c r="M62" i="3"/>
  <c r="M69" i="3"/>
  <c r="M59" i="3"/>
  <c r="F47" i="1"/>
  <c r="B92" i="3"/>
  <c r="F64" i="3"/>
  <c r="F57" i="3"/>
  <c r="M72" i="3"/>
  <c r="F71" i="1"/>
  <c r="F65" i="1"/>
  <c r="F78" i="3"/>
  <c r="M56" i="3"/>
  <c r="F53" i="4"/>
  <c r="M73" i="3"/>
  <c r="F49" i="3"/>
  <c r="F58" i="3"/>
  <c r="F59" i="1"/>
  <c r="M52" i="3"/>
  <c r="F63" i="1"/>
  <c r="M73" i="4"/>
  <c r="M77" i="4"/>
  <c r="M71" i="1"/>
  <c r="M65" i="1"/>
  <c r="F51" i="1"/>
  <c r="M75" i="3"/>
  <c r="F53" i="3"/>
  <c r="F67" i="1"/>
  <c r="F74" i="3"/>
  <c r="M71" i="3"/>
  <c r="F55" i="3"/>
  <c r="M59" i="1"/>
  <c r="M67" i="3"/>
  <c r="E92" i="3"/>
  <c r="M68" i="3" l="1"/>
  <c r="M53" i="4"/>
  <c r="F69" i="3"/>
  <c r="F71" i="4"/>
  <c r="K55" i="4"/>
  <c r="D55" i="4"/>
  <c r="E63" i="2"/>
  <c r="L63" i="2"/>
  <c r="F57" i="1"/>
  <c r="C69" i="4"/>
  <c r="J69" i="4"/>
  <c r="C67" i="4"/>
  <c r="J67" i="4"/>
  <c r="P16" i="4"/>
  <c r="K57" i="4"/>
  <c r="D57" i="4"/>
  <c r="F57" i="4" s="1"/>
  <c r="K76" i="3"/>
  <c r="M76" i="3" s="1"/>
  <c r="P35" i="3"/>
  <c r="D76" i="3"/>
  <c r="F76" i="3" s="1"/>
  <c r="F49" i="4"/>
  <c r="M50" i="3"/>
  <c r="M58" i="3"/>
  <c r="C65" i="4"/>
  <c r="J65" i="4"/>
  <c r="I51" i="4"/>
  <c r="P10" i="4"/>
  <c r="B51" i="4"/>
  <c r="F51" i="4" s="1"/>
  <c r="F68" i="3"/>
  <c r="M52" i="2"/>
  <c r="F75" i="4"/>
  <c r="D56" i="4"/>
  <c r="K56" i="4"/>
  <c r="J50" i="4"/>
  <c r="C50" i="4"/>
  <c r="M38" i="4"/>
  <c r="P7" i="3"/>
  <c r="J48" i="3"/>
  <c r="M48" i="3" s="1"/>
  <c r="E63" i="4"/>
  <c r="F63" i="4" s="1"/>
  <c r="L63" i="4"/>
  <c r="I55" i="4"/>
  <c r="N35" i="2"/>
  <c r="O35" i="2"/>
  <c r="L73" i="2"/>
  <c r="E73" i="2"/>
  <c r="K70" i="2"/>
  <c r="M70" i="2" s="1"/>
  <c r="P29" i="2"/>
  <c r="E61" i="2"/>
  <c r="L61" i="2"/>
  <c r="L59" i="2"/>
  <c r="E59" i="2"/>
  <c r="C57" i="2"/>
  <c r="F57" i="2" s="1"/>
  <c r="J57" i="2"/>
  <c r="L49" i="2"/>
  <c r="E49" i="2"/>
  <c r="K74" i="1"/>
  <c r="K79" i="1" s="1"/>
  <c r="N38" i="1"/>
  <c r="M72" i="2"/>
  <c r="E74" i="4"/>
  <c r="F74" i="4" s="1"/>
  <c r="J68" i="4"/>
  <c r="M68" i="4" s="1"/>
  <c r="K63" i="4"/>
  <c r="M63" i="4" s="1"/>
  <c r="J56" i="4"/>
  <c r="C48" i="4"/>
  <c r="L37" i="4"/>
  <c r="E75" i="4"/>
  <c r="K71" i="4"/>
  <c r="N29" i="4"/>
  <c r="M20" i="4"/>
  <c r="L15" i="4"/>
  <c r="M14" i="4"/>
  <c r="B48" i="4"/>
  <c r="M6" i="3"/>
  <c r="O6" i="3"/>
  <c r="L23" i="2"/>
  <c r="N23" i="2"/>
  <c r="O23" i="2"/>
  <c r="L20" i="2"/>
  <c r="M20" i="2"/>
  <c r="N20" i="2"/>
  <c r="P17" i="2"/>
  <c r="P15" i="1"/>
  <c r="P23" i="1"/>
  <c r="E58" i="4"/>
  <c r="F58" i="4" s="1"/>
  <c r="K74" i="4"/>
  <c r="M74" i="4" s="1"/>
  <c r="M29" i="3"/>
  <c r="P29" i="3" s="1"/>
  <c r="O29" i="3"/>
  <c r="C67" i="3"/>
  <c r="L71" i="2"/>
  <c r="I53" i="2"/>
  <c r="L53" i="2"/>
  <c r="L25" i="2"/>
  <c r="N25" i="2"/>
  <c r="O25" i="2"/>
  <c r="D52" i="4"/>
  <c r="P27" i="4"/>
  <c r="O26" i="4"/>
  <c r="N24" i="4"/>
  <c r="L9" i="4"/>
  <c r="O9" i="4"/>
  <c r="O7" i="4"/>
  <c r="L78" i="3"/>
  <c r="M78" i="3" s="1"/>
  <c r="K72" i="2"/>
  <c r="D72" i="2"/>
  <c r="F72" i="2" s="1"/>
  <c r="L22" i="2"/>
  <c r="M22" i="2"/>
  <c r="N22" i="2"/>
  <c r="J61" i="1"/>
  <c r="M61" i="1" s="1"/>
  <c r="D62" i="3"/>
  <c r="F62" i="3" s="1"/>
  <c r="J53" i="1"/>
  <c r="M53" i="1" s="1"/>
  <c r="P27" i="1"/>
  <c r="J68" i="3"/>
  <c r="I67" i="1"/>
  <c r="M67" i="1" s="1"/>
  <c r="P28" i="1"/>
  <c r="D68" i="1"/>
  <c r="F68" i="1" s="1"/>
  <c r="P18" i="1"/>
  <c r="D50" i="3"/>
  <c r="F50" i="3" s="1"/>
  <c r="K48" i="3"/>
  <c r="B67" i="3"/>
  <c r="D54" i="3"/>
  <c r="F54" i="3" s="1"/>
  <c r="L28" i="4"/>
  <c r="P25" i="4"/>
  <c r="F38" i="3"/>
  <c r="K64" i="4"/>
  <c r="M64" i="4" s="1"/>
  <c r="J71" i="4"/>
  <c r="M71" i="4" s="1"/>
  <c r="C52" i="4"/>
  <c r="F52" i="4" s="1"/>
  <c r="C60" i="4"/>
  <c r="D59" i="2"/>
  <c r="D71" i="4"/>
  <c r="B55" i="4"/>
  <c r="B47" i="4"/>
  <c r="O37" i="4"/>
  <c r="L26" i="4"/>
  <c r="F62" i="4"/>
  <c r="N19" i="4"/>
  <c r="O15" i="4"/>
  <c r="O14" i="4"/>
  <c r="N7" i="4"/>
  <c r="P7" i="4" s="1"/>
  <c r="O6" i="4"/>
  <c r="E51" i="3"/>
  <c r="J63" i="3"/>
  <c r="M63" i="3" s="1"/>
  <c r="F77" i="2"/>
  <c r="K58" i="2"/>
  <c r="C53" i="2"/>
  <c r="F53" i="2" s="1"/>
  <c r="L35" i="2"/>
  <c r="J74" i="2"/>
  <c r="C74" i="2"/>
  <c r="K69" i="2"/>
  <c r="D69" i="2"/>
  <c r="N27" i="2"/>
  <c r="O27" i="2"/>
  <c r="I65" i="2"/>
  <c r="B65" i="2"/>
  <c r="L57" i="2"/>
  <c r="J55" i="2"/>
  <c r="C55" i="2"/>
  <c r="F55" i="2" s="1"/>
  <c r="K50" i="2"/>
  <c r="M50" i="2" s="1"/>
  <c r="J49" i="2"/>
  <c r="C49" i="2"/>
  <c r="J47" i="2"/>
  <c r="D71" i="3"/>
  <c r="F71" i="3" s="1"/>
  <c r="N10" i="3"/>
  <c r="N38" i="3" s="1"/>
  <c r="N20" i="4"/>
  <c r="L51" i="4"/>
  <c r="L24" i="4"/>
  <c r="F38" i="4"/>
  <c r="I60" i="4"/>
  <c r="P15" i="2"/>
  <c r="J72" i="4"/>
  <c r="J57" i="4"/>
  <c r="M57" i="4" s="1"/>
  <c r="P33" i="4"/>
  <c r="O31" i="4"/>
  <c r="O29" i="4"/>
  <c r="B68" i="4"/>
  <c r="F68" i="4" s="1"/>
  <c r="M13" i="4"/>
  <c r="N9" i="4"/>
  <c r="O25" i="3"/>
  <c r="M25" i="3"/>
  <c r="M10" i="3"/>
  <c r="F71" i="2"/>
  <c r="C64" i="2"/>
  <c r="M35" i="2"/>
  <c r="L33" i="2"/>
  <c r="N33" i="2"/>
  <c r="L21" i="2"/>
  <c r="N21" i="2"/>
  <c r="O21" i="2"/>
  <c r="L51" i="2"/>
  <c r="B49" i="2"/>
  <c r="F49" i="2" s="1"/>
  <c r="I49" i="2"/>
  <c r="M49" i="2" s="1"/>
  <c r="I47" i="2"/>
  <c r="B47" i="2"/>
  <c r="L77" i="1"/>
  <c r="M77" i="1" s="1"/>
  <c r="E77" i="1"/>
  <c r="F77" i="1" s="1"/>
  <c r="L56" i="1"/>
  <c r="M56" i="1" s="1"/>
  <c r="M31" i="1"/>
  <c r="O31" i="1"/>
  <c r="I48" i="1"/>
  <c r="E48" i="1"/>
  <c r="L48" i="1"/>
  <c r="L32" i="2"/>
  <c r="M32" i="2"/>
  <c r="N32" i="2"/>
  <c r="K71" i="2"/>
  <c r="B69" i="2"/>
  <c r="I69" i="2"/>
  <c r="M26" i="2"/>
  <c r="N26" i="2"/>
  <c r="O26" i="2"/>
  <c r="M24" i="2"/>
  <c r="N24" i="2"/>
  <c r="J59" i="2"/>
  <c r="M59" i="2" s="1"/>
  <c r="L55" i="2"/>
  <c r="K54" i="2"/>
  <c r="M54" i="2" s="1"/>
  <c r="J51" i="2"/>
  <c r="M51" i="2" s="1"/>
  <c r="N6" i="2"/>
  <c r="O6" i="2"/>
  <c r="L55" i="3"/>
  <c r="M55" i="3" s="1"/>
  <c r="B75" i="2"/>
  <c r="C47" i="2"/>
  <c r="P36" i="2"/>
  <c r="M34" i="2"/>
  <c r="N34" i="2"/>
  <c r="O34" i="2"/>
  <c r="J71" i="2"/>
  <c r="M71" i="2" s="1"/>
  <c r="L69" i="2"/>
  <c r="J58" i="2"/>
  <c r="M58" i="2" s="1"/>
  <c r="C58" i="2"/>
  <c r="F58" i="2" s="1"/>
  <c r="K52" i="2"/>
  <c r="L50" i="2"/>
  <c r="M33" i="1"/>
  <c r="O33" i="1"/>
  <c r="L9" i="1"/>
  <c r="F38" i="1"/>
  <c r="L63" i="1"/>
  <c r="M63" i="1" s="1"/>
  <c r="O19" i="1"/>
  <c r="O9" i="1"/>
  <c r="O38" i="1" s="1"/>
  <c r="O7" i="2"/>
  <c r="O29" i="1"/>
  <c r="M19" i="1"/>
  <c r="O17" i="1"/>
  <c r="L51" i="1"/>
  <c r="M51" i="1" s="1"/>
  <c r="B94" i="3" l="1"/>
  <c r="F60" i="4"/>
  <c r="E80" i="1"/>
  <c r="C95" i="1" s="1"/>
  <c r="L80" i="1"/>
  <c r="D95" i="1" s="1"/>
  <c r="B95" i="1"/>
  <c r="E95" i="1" s="1"/>
  <c r="D61" i="4"/>
  <c r="K61" i="4"/>
  <c r="E68" i="2"/>
  <c r="L68" i="2"/>
  <c r="I76" i="2"/>
  <c r="P35" i="2"/>
  <c r="B76" i="2"/>
  <c r="L47" i="4"/>
  <c r="E47" i="4"/>
  <c r="P6" i="4"/>
  <c r="O38" i="4"/>
  <c r="I67" i="4"/>
  <c r="M67" i="4" s="1"/>
  <c r="B67" i="4"/>
  <c r="F67" i="4" s="1"/>
  <c r="P26" i="4"/>
  <c r="I50" i="4"/>
  <c r="B50" i="4"/>
  <c r="L38" i="4"/>
  <c r="P9" i="4"/>
  <c r="L66" i="2"/>
  <c r="E66" i="2"/>
  <c r="K64" i="2"/>
  <c r="D64" i="2"/>
  <c r="B56" i="4"/>
  <c r="I56" i="4"/>
  <c r="P15" i="4"/>
  <c r="B78" i="4"/>
  <c r="P37" i="4"/>
  <c r="I78" i="4"/>
  <c r="B93" i="4"/>
  <c r="L72" i="1"/>
  <c r="E72" i="1"/>
  <c r="L48" i="2"/>
  <c r="M48" i="2" s="1"/>
  <c r="P7" i="2"/>
  <c r="E48" i="2"/>
  <c r="F48" i="2" s="1"/>
  <c r="K51" i="3"/>
  <c r="D51" i="3"/>
  <c r="D79" i="3" s="1"/>
  <c r="D80" i="3" s="1"/>
  <c r="C94" i="3" s="1"/>
  <c r="D68" i="2"/>
  <c r="F68" i="2" s="1"/>
  <c r="P27" i="2"/>
  <c r="K68" i="2"/>
  <c r="M68" i="2" s="1"/>
  <c r="N38" i="4"/>
  <c r="K48" i="4"/>
  <c r="D48" i="4"/>
  <c r="L78" i="4"/>
  <c r="E78" i="4"/>
  <c r="P28" i="4"/>
  <c r="B69" i="4"/>
  <c r="F69" i="4" s="1"/>
  <c r="I69" i="4"/>
  <c r="M69" i="4" s="1"/>
  <c r="D65" i="4"/>
  <c r="K65" i="4"/>
  <c r="K66" i="2"/>
  <c r="D66" i="2"/>
  <c r="L70" i="3"/>
  <c r="E70" i="3"/>
  <c r="B64" i="2"/>
  <c r="I64" i="2"/>
  <c r="P23" i="2"/>
  <c r="J61" i="4"/>
  <c r="M61" i="4" s="1"/>
  <c r="C61" i="4"/>
  <c r="P20" i="4"/>
  <c r="B94" i="1"/>
  <c r="D80" i="1"/>
  <c r="C94" i="1" s="1"/>
  <c r="K80" i="1"/>
  <c r="D94" i="1" s="1"/>
  <c r="M51" i="4"/>
  <c r="D79" i="1"/>
  <c r="L70" i="1"/>
  <c r="M70" i="1" s="1"/>
  <c r="E70" i="1"/>
  <c r="F70" i="1" s="1"/>
  <c r="K73" i="2"/>
  <c r="D73" i="2"/>
  <c r="C72" i="1"/>
  <c r="J72" i="1"/>
  <c r="M72" i="1" s="1"/>
  <c r="P31" i="1"/>
  <c r="L72" i="4"/>
  <c r="M72" i="4" s="1"/>
  <c r="E72" i="4"/>
  <c r="F72" i="4" s="1"/>
  <c r="M55" i="2"/>
  <c r="F47" i="4"/>
  <c r="E67" i="4"/>
  <c r="L67" i="4"/>
  <c r="C70" i="3"/>
  <c r="F70" i="3" s="1"/>
  <c r="J70" i="3"/>
  <c r="M70" i="3" s="1"/>
  <c r="C73" i="2"/>
  <c r="J73" i="2"/>
  <c r="E70" i="4"/>
  <c r="L70" i="4"/>
  <c r="C66" i="3"/>
  <c r="F66" i="3" s="1"/>
  <c r="J66" i="3"/>
  <c r="P25" i="3"/>
  <c r="P25" i="2"/>
  <c r="I66" i="2"/>
  <c r="B66" i="2"/>
  <c r="K70" i="4"/>
  <c r="M70" i="4" s="1"/>
  <c r="D70" i="4"/>
  <c r="B80" i="3"/>
  <c r="C92" i="3" s="1"/>
  <c r="F67" i="3"/>
  <c r="K63" i="2"/>
  <c r="D63" i="2"/>
  <c r="J47" i="3"/>
  <c r="C47" i="3"/>
  <c r="M38" i="3"/>
  <c r="P6" i="3"/>
  <c r="E76" i="2"/>
  <c r="L76" i="2"/>
  <c r="K67" i="2"/>
  <c r="D67" i="2"/>
  <c r="C51" i="3"/>
  <c r="F51" i="3" s="1"/>
  <c r="J51" i="3"/>
  <c r="M51" i="3" s="1"/>
  <c r="P10" i="3"/>
  <c r="L50" i="1"/>
  <c r="L79" i="1" s="1"/>
  <c r="E50" i="1"/>
  <c r="E79" i="1" s="1"/>
  <c r="J67" i="2"/>
  <c r="P26" i="2"/>
  <c r="C67" i="2"/>
  <c r="P32" i="2"/>
  <c r="B73" i="2"/>
  <c r="F73" i="2" s="1"/>
  <c r="I73" i="2"/>
  <c r="K74" i="2"/>
  <c r="D74" i="2"/>
  <c r="E55" i="4"/>
  <c r="L55" i="4"/>
  <c r="D61" i="2"/>
  <c r="K61" i="2"/>
  <c r="L60" i="1"/>
  <c r="E60" i="1"/>
  <c r="E75" i="2"/>
  <c r="L75" i="2"/>
  <c r="M69" i="2"/>
  <c r="P33" i="2"/>
  <c r="I74" i="2"/>
  <c r="M74" i="2" s="1"/>
  <c r="B74" i="2"/>
  <c r="F74" i="2" s="1"/>
  <c r="E66" i="3"/>
  <c r="L66" i="3"/>
  <c r="P24" i="4"/>
  <c r="I65" i="4"/>
  <c r="B65" i="4"/>
  <c r="F65" i="4" s="1"/>
  <c r="L56" i="4"/>
  <c r="E56" i="4"/>
  <c r="D60" i="4"/>
  <c r="K60" i="4"/>
  <c r="K79" i="3"/>
  <c r="K80" i="3" s="1"/>
  <c r="D94" i="3" s="1"/>
  <c r="C63" i="2"/>
  <c r="J63" i="2"/>
  <c r="E48" i="4"/>
  <c r="F48" i="4" s="1"/>
  <c r="L48" i="4"/>
  <c r="M53" i="2"/>
  <c r="B61" i="2"/>
  <c r="I61" i="2"/>
  <c r="M61" i="2" s="1"/>
  <c r="L38" i="2"/>
  <c r="P20" i="2"/>
  <c r="P31" i="4"/>
  <c r="D76" i="2"/>
  <c r="K76" i="2"/>
  <c r="B50" i="1"/>
  <c r="I50" i="1"/>
  <c r="L38" i="1"/>
  <c r="P9" i="1"/>
  <c r="L67" i="2"/>
  <c r="E67" i="2"/>
  <c r="P21" i="2"/>
  <c r="I62" i="2"/>
  <c r="B62" i="2"/>
  <c r="E74" i="1"/>
  <c r="L74" i="1"/>
  <c r="M60" i="4"/>
  <c r="J74" i="1"/>
  <c r="M74" i="1" s="1"/>
  <c r="C74" i="1"/>
  <c r="F74" i="1" s="1"/>
  <c r="P33" i="1"/>
  <c r="E47" i="3"/>
  <c r="L47" i="3"/>
  <c r="O38" i="3"/>
  <c r="C61" i="2"/>
  <c r="C79" i="2" s="1"/>
  <c r="J61" i="2"/>
  <c r="J79" i="2" s="1"/>
  <c r="M38" i="2"/>
  <c r="E58" i="1"/>
  <c r="F58" i="1" s="1"/>
  <c r="L58" i="1"/>
  <c r="M58" i="1" s="1"/>
  <c r="P17" i="1"/>
  <c r="K75" i="2"/>
  <c r="D75" i="2"/>
  <c r="F75" i="2" s="1"/>
  <c r="O38" i="2"/>
  <c r="E47" i="2"/>
  <c r="L47" i="2"/>
  <c r="D65" i="2"/>
  <c r="K65" i="2"/>
  <c r="M65" i="2" s="1"/>
  <c r="F69" i="2"/>
  <c r="F48" i="1"/>
  <c r="E62" i="2"/>
  <c r="L62" i="2"/>
  <c r="C76" i="2"/>
  <c r="J76" i="2"/>
  <c r="D50" i="4"/>
  <c r="K50" i="4"/>
  <c r="C60" i="1"/>
  <c r="P19" i="1"/>
  <c r="J60" i="1"/>
  <c r="M60" i="1" s="1"/>
  <c r="M38" i="1"/>
  <c r="P34" i="2"/>
  <c r="C75" i="2"/>
  <c r="J75" i="2"/>
  <c r="K47" i="2"/>
  <c r="M47" i="2" s="1"/>
  <c r="N38" i="2"/>
  <c r="P6" i="2"/>
  <c r="D47" i="2"/>
  <c r="J65" i="2"/>
  <c r="C65" i="2"/>
  <c r="F65" i="2" s="1"/>
  <c r="P24" i="2"/>
  <c r="M48" i="1"/>
  <c r="I79" i="1"/>
  <c r="D62" i="2"/>
  <c r="K62" i="2"/>
  <c r="J54" i="4"/>
  <c r="M54" i="4" s="1"/>
  <c r="P13" i="4"/>
  <c r="C54" i="4"/>
  <c r="F54" i="4" s="1"/>
  <c r="P29" i="4"/>
  <c r="F59" i="2"/>
  <c r="P29" i="1"/>
  <c r="B63" i="2"/>
  <c r="F63" i="2" s="1"/>
  <c r="I63" i="2"/>
  <c r="P22" i="2"/>
  <c r="E50" i="4"/>
  <c r="L50" i="4"/>
  <c r="P19" i="4"/>
  <c r="L64" i="2"/>
  <c r="E64" i="2"/>
  <c r="J55" i="4"/>
  <c r="C55" i="4"/>
  <c r="F55" i="4" s="1"/>
  <c r="P14" i="4"/>
  <c r="M57" i="2"/>
  <c r="M55" i="4"/>
  <c r="B92" i="2" l="1"/>
  <c r="I80" i="2"/>
  <c r="D92" i="2" s="1"/>
  <c r="B80" i="2"/>
  <c r="C92" i="2" s="1"/>
  <c r="F76" i="2"/>
  <c r="B94" i="2"/>
  <c r="B95" i="3"/>
  <c r="L80" i="3"/>
  <c r="D95" i="3" s="1"/>
  <c r="E80" i="3"/>
  <c r="C95" i="3" s="1"/>
  <c r="F66" i="2"/>
  <c r="M56" i="4"/>
  <c r="I79" i="2"/>
  <c r="J79" i="4"/>
  <c r="J80" i="4" s="1"/>
  <c r="D93" i="4" s="1"/>
  <c r="L79" i="2"/>
  <c r="F61" i="2"/>
  <c r="F67" i="2"/>
  <c r="P38" i="3"/>
  <c r="M66" i="2"/>
  <c r="E94" i="1"/>
  <c r="M64" i="2"/>
  <c r="E93" i="4"/>
  <c r="F56" i="4"/>
  <c r="B92" i="4"/>
  <c r="E80" i="4"/>
  <c r="C95" i="4" s="1"/>
  <c r="B95" i="4"/>
  <c r="E95" i="4" s="1"/>
  <c r="L80" i="4"/>
  <c r="D95" i="4" s="1"/>
  <c r="M76" i="2"/>
  <c r="F50" i="1"/>
  <c r="K79" i="2"/>
  <c r="K80" i="2" s="1"/>
  <c r="D94" i="2" s="1"/>
  <c r="F60" i="1"/>
  <c r="F79" i="1" s="1"/>
  <c r="C79" i="1"/>
  <c r="E79" i="3"/>
  <c r="P38" i="1"/>
  <c r="B93" i="3"/>
  <c r="C79" i="4"/>
  <c r="C80" i="4" s="1"/>
  <c r="C93" i="4" s="1"/>
  <c r="F64" i="2"/>
  <c r="D79" i="4"/>
  <c r="M78" i="4"/>
  <c r="F50" i="4"/>
  <c r="P38" i="4"/>
  <c r="E94" i="3"/>
  <c r="M75" i="2"/>
  <c r="L79" i="3"/>
  <c r="E79" i="2"/>
  <c r="M63" i="2"/>
  <c r="F47" i="2"/>
  <c r="D79" i="2"/>
  <c r="D80" i="2" s="1"/>
  <c r="C94" i="2" s="1"/>
  <c r="L80" i="2"/>
  <c r="D95" i="2" s="1"/>
  <c r="B95" i="2"/>
  <c r="E95" i="2" s="1"/>
  <c r="E80" i="2"/>
  <c r="C95" i="2" s="1"/>
  <c r="B93" i="2"/>
  <c r="C80" i="2"/>
  <c r="C93" i="2" s="1"/>
  <c r="J80" i="2"/>
  <c r="D93" i="2" s="1"/>
  <c r="F62" i="2"/>
  <c r="I80" i="1"/>
  <c r="D92" i="1" s="1"/>
  <c r="B92" i="1"/>
  <c r="B80" i="1"/>
  <c r="C92" i="1" s="1"/>
  <c r="M65" i="4"/>
  <c r="M67" i="2"/>
  <c r="C79" i="3"/>
  <c r="C80" i="3" s="1"/>
  <c r="C93" i="3" s="1"/>
  <c r="F47" i="3"/>
  <c r="F79" i="3" s="1"/>
  <c r="K79" i="4"/>
  <c r="M48" i="4"/>
  <c r="M50" i="4"/>
  <c r="I79" i="4"/>
  <c r="I80" i="4" s="1"/>
  <c r="D92" i="4" s="1"/>
  <c r="E79" i="4"/>
  <c r="P38" i="2"/>
  <c r="C80" i="1"/>
  <c r="C93" i="1" s="1"/>
  <c r="B93" i="1"/>
  <c r="M62" i="2"/>
  <c r="M79" i="2" s="1"/>
  <c r="M50" i="1"/>
  <c r="M79" i="1" s="1"/>
  <c r="M73" i="2"/>
  <c r="J79" i="3"/>
  <c r="J80" i="3" s="1"/>
  <c r="D93" i="3" s="1"/>
  <c r="M47" i="3"/>
  <c r="F70" i="4"/>
  <c r="M66" i="3"/>
  <c r="B80" i="4"/>
  <c r="C92" i="4" s="1"/>
  <c r="F72" i="1"/>
  <c r="F61" i="4"/>
  <c r="B94" i="4"/>
  <c r="D80" i="4"/>
  <c r="C94" i="4" s="1"/>
  <c r="K80" i="4"/>
  <c r="D94" i="4" s="1"/>
  <c r="J79" i="1"/>
  <c r="J80" i="1" s="1"/>
  <c r="D93" i="1" s="1"/>
  <c r="F78" i="4"/>
  <c r="F79" i="4" s="1"/>
  <c r="M47" i="4"/>
  <c r="L79" i="4"/>
  <c r="B96" i="3" l="1"/>
  <c r="E93" i="3"/>
  <c r="B96" i="1"/>
  <c r="E92" i="1"/>
  <c r="B96" i="4"/>
  <c r="E92" i="4"/>
  <c r="E94" i="2"/>
  <c r="E92" i="2"/>
  <c r="B96" i="2"/>
  <c r="E93" i="1"/>
  <c r="F79" i="2"/>
  <c r="F80" i="2" s="1"/>
  <c r="C96" i="2" s="1"/>
  <c r="M80" i="3"/>
  <c r="D96" i="3" s="1"/>
  <c r="F80" i="3"/>
  <c r="C96" i="3" s="1"/>
  <c r="M80" i="2"/>
  <c r="D96" i="2" s="1"/>
  <c r="F80" i="1"/>
  <c r="C96" i="1" s="1"/>
  <c r="M80" i="1"/>
  <c r="D96" i="1" s="1"/>
  <c r="E95" i="3"/>
  <c r="E94" i="4"/>
  <c r="M79" i="3"/>
  <c r="F80" i="4"/>
  <c r="C96" i="4" s="1"/>
  <c r="M79" i="4"/>
  <c r="M80" i="4" s="1"/>
  <c r="D96" i="4" s="1"/>
  <c r="E93" i="2"/>
  <c r="E96" i="1" l="1"/>
  <c r="B98" i="1" s="1"/>
  <c r="E96" i="4"/>
  <c r="B98" i="4" s="1"/>
  <c r="E96" i="2"/>
  <c r="B98" i="2" s="1"/>
  <c r="E96" i="3"/>
  <c r="B98" i="3" s="1"/>
</calcChain>
</file>

<file path=xl/sharedStrings.xml><?xml version="1.0" encoding="utf-8"?>
<sst xmlns="http://schemas.openxmlformats.org/spreadsheetml/2006/main" count="161" uniqueCount="25">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</sst>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10"/>
      <color indexed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11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8"/>
      </left>
      <right/>
      <top/>
      <bottom/>
      <diagonal/>
    </border>
    <border>
      <left style="thin">
        <color indexed="58"/>
      </left>
      <right style="thin">
        <color indexed="64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9" xfId="0" applyBorder="1"/>
    <xf numFmtId="0" fontId="11" fillId="0" borderId="0" xfId="9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46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0" t="s">
        <v>0</v>
      </c>
      <c r="B1" s="40"/>
      <c r="C1" s="40"/>
      <c r="D1" s="40"/>
      <c r="E1" s="40"/>
      <c r="F1" s="40"/>
      <c r="G1" s="1"/>
      <c r="H1" s="41" t="s">
        <v>1</v>
      </c>
      <c r="I1" s="41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9">
        <v>1361022.3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2" t="s">
        <v>4</v>
      </c>
      <c r="C4" s="42"/>
      <c r="D4" s="42"/>
      <c r="E4" s="42"/>
      <c r="F4" s="42"/>
      <c r="G4" s="1"/>
      <c r="H4" s="2" t="s">
        <v>3</v>
      </c>
      <c r="J4" s="1"/>
      <c r="K4" s="2" t="s">
        <v>3</v>
      </c>
      <c r="L4" s="41" t="s">
        <v>5</v>
      </c>
      <c r="M4" s="41"/>
      <c r="N4" s="41"/>
      <c r="O4" s="41"/>
      <c r="P4" s="41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3"/>
      <c r="D7" s="10"/>
      <c r="E7" s="10"/>
      <c r="F7" s="11">
        <f t="shared" si="0"/>
        <v>0</v>
      </c>
      <c r="G7" s="1"/>
      <c r="H7" s="9">
        <v>4.25</v>
      </c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4"/>
      <c r="D9" s="10"/>
      <c r="E9" s="10"/>
      <c r="F9" s="11">
        <f t="shared" si="0"/>
        <v>0</v>
      </c>
      <c r="G9" s="1"/>
      <c r="H9" s="9">
        <v>5.25</v>
      </c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0"/>
      <c r="D10" s="10"/>
      <c r="E10" s="10"/>
      <c r="F10" s="11">
        <f t="shared" si="0"/>
        <v>0</v>
      </c>
      <c r="G10" s="1"/>
      <c r="H10" s="9">
        <v>5.75</v>
      </c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37">
        <v>1</v>
      </c>
      <c r="D11" s="10"/>
      <c r="E11" s="10"/>
      <c r="F11" s="11">
        <f t="shared" si="0"/>
        <v>1</v>
      </c>
      <c r="G11" s="1"/>
      <c r="H11" s="9">
        <v>6.25</v>
      </c>
      <c r="I11" s="39">
        <v>47849</v>
      </c>
      <c r="J11" s="1"/>
      <c r="K11" s="9">
        <v>6.25</v>
      </c>
      <c r="L11" s="1">
        <f t="shared" si="1"/>
        <v>0</v>
      </c>
      <c r="M11" s="1">
        <f t="shared" si="2"/>
        <v>47.848999999999997</v>
      </c>
      <c r="N11" s="1">
        <f t="shared" si="3"/>
        <v>0</v>
      </c>
      <c r="O11" s="1">
        <f t="shared" si="4"/>
        <v>0</v>
      </c>
      <c r="P11" s="12">
        <f t="shared" si="5"/>
        <v>47.848999999999997</v>
      </c>
      <c r="Q11" s="3"/>
      <c r="R11" s="3"/>
    </row>
    <row r="12" spans="1:18">
      <c r="A12" s="9">
        <v>6.75</v>
      </c>
      <c r="B12" s="13"/>
      <c r="C12" s="37">
        <v>1</v>
      </c>
      <c r="D12" s="10"/>
      <c r="E12" s="10"/>
      <c r="F12" s="11">
        <f t="shared" si="0"/>
        <v>1</v>
      </c>
      <c r="G12" s="1"/>
      <c r="H12" s="9">
        <v>6.75</v>
      </c>
      <c r="I12" s="39">
        <v>143128</v>
      </c>
      <c r="J12" s="1"/>
      <c r="K12" s="9">
        <v>6.75</v>
      </c>
      <c r="L12" s="1">
        <f t="shared" si="1"/>
        <v>0</v>
      </c>
      <c r="M12" s="1">
        <f t="shared" si="2"/>
        <v>143.12799999999999</v>
      </c>
      <c r="N12" s="1">
        <f t="shared" si="3"/>
        <v>0</v>
      </c>
      <c r="O12" s="1">
        <f t="shared" si="4"/>
        <v>0</v>
      </c>
      <c r="P12" s="12">
        <f t="shared" si="5"/>
        <v>143.12799999999999</v>
      </c>
      <c r="Q12" s="3"/>
      <c r="R12" s="3"/>
    </row>
    <row r="13" spans="1:18">
      <c r="A13" s="9">
        <v>7.25</v>
      </c>
      <c r="C13" s="37">
        <v>1</v>
      </c>
      <c r="E13" s="10"/>
      <c r="F13" s="11">
        <f t="shared" si="0"/>
        <v>1</v>
      </c>
      <c r="G13" s="1"/>
      <c r="H13" s="9">
        <v>7.25</v>
      </c>
      <c r="I13" s="39">
        <v>149475</v>
      </c>
      <c r="J13" s="1"/>
      <c r="K13" s="9">
        <v>7.25</v>
      </c>
      <c r="L13" s="1">
        <f t="shared" si="1"/>
        <v>0</v>
      </c>
      <c r="M13" s="1">
        <f t="shared" si="2"/>
        <v>149.47499999999999</v>
      </c>
      <c r="N13" s="1">
        <f t="shared" si="3"/>
        <v>0</v>
      </c>
      <c r="O13" s="1">
        <f t="shared" si="4"/>
        <v>0</v>
      </c>
      <c r="P13" s="12">
        <f t="shared" si="5"/>
        <v>149.47499999999999</v>
      </c>
      <c r="Q13" s="3"/>
      <c r="R13" s="3"/>
    </row>
    <row r="14" spans="1:18">
      <c r="A14" s="9">
        <v>7.75</v>
      </c>
      <c r="C14" s="37">
        <v>1</v>
      </c>
      <c r="E14" s="10"/>
      <c r="F14" s="11">
        <f t="shared" si="0"/>
        <v>1</v>
      </c>
      <c r="G14" s="1"/>
      <c r="H14" s="9">
        <v>7.75</v>
      </c>
      <c r="I14" s="39">
        <v>1372140</v>
      </c>
      <c r="J14" s="4"/>
      <c r="K14" s="9">
        <v>7.75</v>
      </c>
      <c r="L14" s="1">
        <f t="shared" si="1"/>
        <v>0</v>
      </c>
      <c r="M14" s="1">
        <f t="shared" si="2"/>
        <v>1372.14</v>
      </c>
      <c r="N14" s="1">
        <f t="shared" si="3"/>
        <v>0</v>
      </c>
      <c r="O14" s="1">
        <f t="shared" si="4"/>
        <v>0</v>
      </c>
      <c r="P14" s="12">
        <f t="shared" si="5"/>
        <v>1372.14</v>
      </c>
      <c r="Q14" s="3"/>
      <c r="R14" s="3"/>
    </row>
    <row r="15" spans="1:18">
      <c r="A15" s="9">
        <v>8.25</v>
      </c>
      <c r="C15">
        <v>8</v>
      </c>
      <c r="E15" s="10"/>
      <c r="F15" s="11">
        <f t="shared" si="0"/>
        <v>8</v>
      </c>
      <c r="G15" s="1"/>
      <c r="H15" s="9">
        <v>8.25</v>
      </c>
      <c r="I15" s="39">
        <v>10203060</v>
      </c>
      <c r="J15" s="4"/>
      <c r="K15" s="9">
        <v>8.25</v>
      </c>
      <c r="L15" s="1">
        <f t="shared" si="1"/>
        <v>0</v>
      </c>
      <c r="M15" s="1">
        <f t="shared" si="2"/>
        <v>10203.06</v>
      </c>
      <c r="N15" s="1">
        <f t="shared" si="3"/>
        <v>0</v>
      </c>
      <c r="O15" s="1">
        <f t="shared" si="4"/>
        <v>0</v>
      </c>
      <c r="P15" s="12">
        <f t="shared" si="5"/>
        <v>10203.06</v>
      </c>
      <c r="Q15" s="3"/>
      <c r="R15" s="3"/>
    </row>
    <row r="16" spans="1:18">
      <c r="A16" s="9">
        <v>8.75</v>
      </c>
      <c r="C16">
        <v>17</v>
      </c>
      <c r="E16" s="10"/>
      <c r="F16" s="11">
        <f t="shared" si="0"/>
        <v>17</v>
      </c>
      <c r="G16" s="1"/>
      <c r="H16" s="9">
        <v>8.75</v>
      </c>
      <c r="I16" s="39">
        <v>30494324</v>
      </c>
      <c r="J16" s="4"/>
      <c r="K16" s="9">
        <v>8.75</v>
      </c>
      <c r="L16" s="1">
        <f t="shared" si="1"/>
        <v>0</v>
      </c>
      <c r="M16" s="1">
        <f t="shared" si="2"/>
        <v>30494.324000000001</v>
      </c>
      <c r="N16" s="1">
        <f t="shared" si="3"/>
        <v>0</v>
      </c>
      <c r="O16" s="1">
        <f t="shared" si="4"/>
        <v>0</v>
      </c>
      <c r="P16" s="12">
        <f t="shared" si="5"/>
        <v>30494.324000000001</v>
      </c>
      <c r="Q16" s="3"/>
      <c r="R16" s="3"/>
    </row>
    <row r="17" spans="1:18">
      <c r="A17" s="9">
        <v>9.25</v>
      </c>
      <c r="C17">
        <v>23</v>
      </c>
      <c r="E17" s="10"/>
      <c r="F17" s="11">
        <f t="shared" si="0"/>
        <v>23</v>
      </c>
      <c r="G17" s="1"/>
      <c r="H17" s="9">
        <v>9.25</v>
      </c>
      <c r="I17" s="39">
        <v>32660920</v>
      </c>
      <c r="J17" s="4"/>
      <c r="K17" s="9">
        <v>9.25</v>
      </c>
      <c r="L17" s="1">
        <f t="shared" si="1"/>
        <v>0</v>
      </c>
      <c r="M17" s="1">
        <f t="shared" si="2"/>
        <v>32660.92</v>
      </c>
      <c r="N17" s="1">
        <f t="shared" si="3"/>
        <v>0</v>
      </c>
      <c r="O17" s="1">
        <f t="shared" si="4"/>
        <v>0</v>
      </c>
      <c r="P17" s="12">
        <f t="shared" si="5"/>
        <v>32660.92</v>
      </c>
      <c r="Q17" s="3"/>
      <c r="R17" s="3"/>
    </row>
    <row r="18" spans="1:18">
      <c r="A18" s="9">
        <v>9.75</v>
      </c>
      <c r="C18">
        <v>21</v>
      </c>
      <c r="E18" s="10"/>
      <c r="F18" s="11">
        <f t="shared" si="0"/>
        <v>21</v>
      </c>
      <c r="G18" s="1"/>
      <c r="H18" s="9">
        <v>9.75</v>
      </c>
      <c r="I18" s="39">
        <v>20531390</v>
      </c>
      <c r="J18" s="4"/>
      <c r="K18" s="9">
        <v>9.75</v>
      </c>
      <c r="L18" s="1">
        <f t="shared" si="1"/>
        <v>0</v>
      </c>
      <c r="M18" s="1">
        <f t="shared" si="2"/>
        <v>20531.39</v>
      </c>
      <c r="N18" s="1">
        <f t="shared" si="3"/>
        <v>0</v>
      </c>
      <c r="O18" s="1">
        <f t="shared" si="4"/>
        <v>0</v>
      </c>
      <c r="P18" s="12">
        <f t="shared" si="5"/>
        <v>20531.39</v>
      </c>
      <c r="Q18" s="3"/>
      <c r="R18" s="3"/>
    </row>
    <row r="19" spans="1:18">
      <c r="A19" s="9">
        <v>10.25</v>
      </c>
      <c r="C19">
        <v>22</v>
      </c>
      <c r="E19" s="10"/>
      <c r="F19" s="11">
        <f t="shared" si="0"/>
        <v>22</v>
      </c>
      <c r="G19" s="1"/>
      <c r="H19" s="9">
        <v>10.25</v>
      </c>
      <c r="I19" s="39">
        <v>18906060</v>
      </c>
      <c r="J19" s="4"/>
      <c r="K19" s="9">
        <v>10.25</v>
      </c>
      <c r="L19" s="1">
        <f t="shared" si="1"/>
        <v>0</v>
      </c>
      <c r="M19" s="1">
        <f t="shared" si="2"/>
        <v>18906.060000000001</v>
      </c>
      <c r="N19" s="1">
        <f t="shared" si="3"/>
        <v>0</v>
      </c>
      <c r="O19" s="1">
        <f t="shared" si="4"/>
        <v>0</v>
      </c>
      <c r="P19" s="12">
        <f t="shared" si="5"/>
        <v>18906.060000000001</v>
      </c>
      <c r="Q19" s="3"/>
      <c r="R19" s="3"/>
    </row>
    <row r="20" spans="1:18">
      <c r="A20" s="9">
        <v>10.75</v>
      </c>
      <c r="C20">
        <v>23</v>
      </c>
      <c r="E20" s="10"/>
      <c r="F20" s="11">
        <f t="shared" si="0"/>
        <v>23</v>
      </c>
      <c r="G20" s="1"/>
      <c r="H20" s="9">
        <v>10.75</v>
      </c>
      <c r="I20" s="39">
        <v>20563097</v>
      </c>
      <c r="J20" s="4"/>
      <c r="K20" s="9">
        <v>10.75</v>
      </c>
      <c r="L20" s="1">
        <f t="shared" si="1"/>
        <v>0</v>
      </c>
      <c r="M20" s="1">
        <f t="shared" si="2"/>
        <v>20563.097000000002</v>
      </c>
      <c r="N20" s="1">
        <f t="shared" si="3"/>
        <v>0</v>
      </c>
      <c r="O20" s="1">
        <f t="shared" si="4"/>
        <v>0</v>
      </c>
      <c r="P20" s="12">
        <f t="shared" si="5"/>
        <v>20563.097000000002</v>
      </c>
      <c r="Q20" s="3"/>
      <c r="R20" s="3"/>
    </row>
    <row r="21" spans="1:18">
      <c r="A21" s="9">
        <v>11.25</v>
      </c>
      <c r="C21">
        <v>21</v>
      </c>
      <c r="E21" s="10"/>
      <c r="F21" s="11">
        <f t="shared" si="0"/>
        <v>21</v>
      </c>
      <c r="G21" s="1"/>
      <c r="H21" s="9">
        <v>11.25</v>
      </c>
      <c r="I21" s="39">
        <v>13736346</v>
      </c>
      <c r="J21" s="4"/>
      <c r="K21" s="9">
        <v>11.25</v>
      </c>
      <c r="L21" s="1">
        <f t="shared" si="1"/>
        <v>0</v>
      </c>
      <c r="M21" s="1">
        <f t="shared" si="2"/>
        <v>13736.346</v>
      </c>
      <c r="N21" s="1">
        <f t="shared" si="3"/>
        <v>0</v>
      </c>
      <c r="O21" s="1">
        <f t="shared" si="4"/>
        <v>0</v>
      </c>
      <c r="P21" s="12">
        <f t="shared" si="5"/>
        <v>13736.346</v>
      </c>
      <c r="Q21" s="3"/>
      <c r="R21" s="3"/>
    </row>
    <row r="22" spans="1:18">
      <c r="A22" s="9">
        <v>11.75</v>
      </c>
      <c r="C22">
        <v>24</v>
      </c>
      <c r="E22" s="10"/>
      <c r="F22" s="11">
        <f t="shared" si="0"/>
        <v>24</v>
      </c>
      <c r="G22" s="4"/>
      <c r="H22" s="9">
        <v>11.75</v>
      </c>
      <c r="I22" s="39">
        <v>12079690</v>
      </c>
      <c r="J22" s="4"/>
      <c r="K22" s="9">
        <v>11.75</v>
      </c>
      <c r="L22" s="1">
        <f t="shared" si="1"/>
        <v>0</v>
      </c>
      <c r="M22" s="1">
        <f t="shared" si="2"/>
        <v>12079.69</v>
      </c>
      <c r="N22" s="1">
        <f t="shared" si="3"/>
        <v>0</v>
      </c>
      <c r="O22" s="1">
        <f t="shared" si="4"/>
        <v>0</v>
      </c>
      <c r="P22" s="12">
        <f t="shared" si="5"/>
        <v>12079.69</v>
      </c>
      <c r="Q22" s="3"/>
      <c r="R22" s="3"/>
    </row>
    <row r="23" spans="1:18">
      <c r="A23" s="9">
        <v>12.25</v>
      </c>
      <c r="C23">
        <v>32</v>
      </c>
      <c r="E23" s="10"/>
      <c r="F23" s="11">
        <f t="shared" si="0"/>
        <v>32</v>
      </c>
      <c r="G23" s="4"/>
      <c r="H23" s="9">
        <v>12.25</v>
      </c>
      <c r="I23" s="39">
        <v>12996705</v>
      </c>
      <c r="J23" s="4"/>
      <c r="K23" s="9">
        <v>12.25</v>
      </c>
      <c r="L23" s="1">
        <f t="shared" si="1"/>
        <v>0</v>
      </c>
      <c r="M23" s="1">
        <f t="shared" si="2"/>
        <v>12996.705</v>
      </c>
      <c r="N23" s="1">
        <f t="shared" si="3"/>
        <v>0</v>
      </c>
      <c r="O23" s="1">
        <f t="shared" si="4"/>
        <v>0</v>
      </c>
      <c r="P23" s="12">
        <f t="shared" si="5"/>
        <v>12996.705</v>
      </c>
      <c r="Q23" s="3"/>
      <c r="R23" s="3"/>
    </row>
    <row r="24" spans="1:18">
      <c r="A24" s="9">
        <v>12.75</v>
      </c>
      <c r="C24">
        <v>24</v>
      </c>
      <c r="E24" s="10"/>
      <c r="F24" s="11">
        <f t="shared" si="0"/>
        <v>24</v>
      </c>
      <c r="G24" s="4"/>
      <c r="H24" s="9">
        <v>12.75</v>
      </c>
      <c r="I24" s="39">
        <v>8514783</v>
      </c>
      <c r="J24" s="4"/>
      <c r="K24" s="9">
        <v>12.75</v>
      </c>
      <c r="L24" s="1">
        <f t="shared" si="1"/>
        <v>0</v>
      </c>
      <c r="M24" s="1">
        <f t="shared" si="2"/>
        <v>8514.7829999999994</v>
      </c>
      <c r="N24" s="1">
        <f t="shared" si="3"/>
        <v>0</v>
      </c>
      <c r="O24" s="1">
        <f t="shared" si="4"/>
        <v>0</v>
      </c>
      <c r="P24" s="12">
        <f t="shared" si="5"/>
        <v>8514.7829999999994</v>
      </c>
      <c r="Q24" s="3"/>
      <c r="R24" s="3"/>
    </row>
    <row r="25" spans="1:18">
      <c r="A25" s="9">
        <v>13.25</v>
      </c>
      <c r="C25">
        <v>16</v>
      </c>
      <c r="D25">
        <v>1</v>
      </c>
      <c r="E25" s="10"/>
      <c r="F25" s="11">
        <f t="shared" si="0"/>
        <v>17</v>
      </c>
      <c r="G25" s="4"/>
      <c r="H25" s="9">
        <v>13.25</v>
      </c>
      <c r="I25" s="39">
        <v>6332424</v>
      </c>
      <c r="J25" s="4"/>
      <c r="K25" s="9">
        <v>13.25</v>
      </c>
      <c r="L25" s="1">
        <f t="shared" si="1"/>
        <v>0</v>
      </c>
      <c r="M25" s="1">
        <f t="shared" si="2"/>
        <v>5959.9284705882401</v>
      </c>
      <c r="N25" s="1">
        <f t="shared" si="3"/>
        <v>372.49552941176501</v>
      </c>
      <c r="O25" s="1">
        <f t="shared" si="4"/>
        <v>0</v>
      </c>
      <c r="P25" s="12">
        <f t="shared" si="5"/>
        <v>6332.42400000001</v>
      </c>
      <c r="Q25" s="3"/>
      <c r="R25" s="3"/>
    </row>
    <row r="26" spans="1:18">
      <c r="A26" s="9">
        <v>13.75</v>
      </c>
      <c r="C26">
        <v>17</v>
      </c>
      <c r="D26">
        <v>2</v>
      </c>
      <c r="E26" s="10"/>
      <c r="F26" s="11">
        <f t="shared" si="0"/>
        <v>19</v>
      </c>
      <c r="G26" s="4"/>
      <c r="H26" s="9">
        <v>13.75</v>
      </c>
      <c r="I26" s="39">
        <v>5512514</v>
      </c>
      <c r="J26" s="4"/>
      <c r="K26" s="9">
        <v>13.75</v>
      </c>
      <c r="L26" s="1">
        <f t="shared" si="1"/>
        <v>0</v>
      </c>
      <c r="M26" s="1">
        <f t="shared" si="2"/>
        <v>4932.2493684210503</v>
      </c>
      <c r="N26" s="1">
        <f t="shared" si="3"/>
        <v>580.26463157894705</v>
      </c>
      <c r="O26" s="1">
        <f t="shared" si="4"/>
        <v>0</v>
      </c>
      <c r="P26" s="12">
        <f t="shared" si="5"/>
        <v>5512.5140000000001</v>
      </c>
      <c r="Q26" s="3"/>
      <c r="R26" s="3"/>
    </row>
    <row r="27" spans="1:18">
      <c r="A27" s="9">
        <v>14.25</v>
      </c>
      <c r="C27">
        <v>8</v>
      </c>
      <c r="D27">
        <v>4</v>
      </c>
      <c r="E27" s="10"/>
      <c r="F27" s="11">
        <f t="shared" si="0"/>
        <v>12</v>
      </c>
      <c r="G27" s="4"/>
      <c r="H27" s="9">
        <v>14.25</v>
      </c>
      <c r="I27" s="39">
        <v>3126876</v>
      </c>
      <c r="J27" s="4"/>
      <c r="K27" s="9">
        <v>14.25</v>
      </c>
      <c r="L27" s="1">
        <f t="shared" si="1"/>
        <v>0</v>
      </c>
      <c r="M27" s="1">
        <f t="shared" si="2"/>
        <v>2084.5839999999998</v>
      </c>
      <c r="N27" s="1">
        <f t="shared" si="3"/>
        <v>1042.2919999999999</v>
      </c>
      <c r="O27" s="1">
        <f t="shared" si="4"/>
        <v>0</v>
      </c>
      <c r="P27" s="12">
        <f t="shared" si="5"/>
        <v>3126.8760000000002</v>
      </c>
      <c r="Q27" s="3"/>
      <c r="R27" s="3"/>
    </row>
    <row r="28" spans="1:18">
      <c r="A28" s="9">
        <v>14.75</v>
      </c>
      <c r="C28">
        <v>1</v>
      </c>
      <c r="D28">
        <v>4</v>
      </c>
      <c r="E28" s="10"/>
      <c r="F28" s="11">
        <f t="shared" si="0"/>
        <v>5</v>
      </c>
      <c r="G28" s="1"/>
      <c r="H28" s="9">
        <v>14.75</v>
      </c>
      <c r="I28" s="39">
        <v>530788</v>
      </c>
      <c r="J28" s="4"/>
      <c r="K28" s="9">
        <v>14.75</v>
      </c>
      <c r="L28" s="1">
        <f t="shared" si="1"/>
        <v>0</v>
      </c>
      <c r="M28" s="1">
        <f t="shared" si="2"/>
        <v>106.1576</v>
      </c>
      <c r="N28" s="1">
        <f t="shared" si="3"/>
        <v>424.63040000000001</v>
      </c>
      <c r="O28" s="1">
        <f t="shared" si="4"/>
        <v>0</v>
      </c>
      <c r="P28" s="12">
        <f t="shared" si="5"/>
        <v>530.78800000000001</v>
      </c>
      <c r="Q28" s="3"/>
      <c r="R28" s="3"/>
    </row>
    <row r="29" spans="1:18">
      <c r="A29" s="9">
        <v>15.25</v>
      </c>
      <c r="D29">
        <v>1</v>
      </c>
      <c r="E29" s="10"/>
      <c r="F29" s="11">
        <f t="shared" si="0"/>
        <v>1</v>
      </c>
      <c r="G29" s="1"/>
      <c r="H29" s="9">
        <v>15.25</v>
      </c>
      <c r="I29" s="39">
        <v>296494</v>
      </c>
      <c r="J29" s="4"/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296.49400000000003</v>
      </c>
      <c r="O29" s="1">
        <f t="shared" si="4"/>
        <v>0</v>
      </c>
      <c r="P29" s="12">
        <f t="shared" si="5"/>
        <v>296.49400000000003</v>
      </c>
      <c r="Q29" s="3"/>
      <c r="R29" s="3"/>
    </row>
    <row r="30" spans="1:18">
      <c r="A30" s="9">
        <v>15.75</v>
      </c>
      <c r="D30">
        <v>2</v>
      </c>
      <c r="E30" s="10"/>
      <c r="F30" s="11">
        <f t="shared" si="0"/>
        <v>2</v>
      </c>
      <c r="G30" s="1"/>
      <c r="H30" s="9">
        <v>15.75</v>
      </c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E31" s="10"/>
      <c r="F31" s="11">
        <f t="shared" si="0"/>
        <v>0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10"/>
      <c r="C32" s="10"/>
      <c r="D32" s="10"/>
      <c r="E32" s="10"/>
      <c r="F32" s="11">
        <f t="shared" si="0"/>
        <v>0</v>
      </c>
      <c r="G32" s="1"/>
      <c r="H32" s="9">
        <v>16.75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0"/>
      <c r="D33" s="10"/>
      <c r="E33" s="10"/>
      <c r="F33" s="11">
        <f t="shared" si="0"/>
        <v>0</v>
      </c>
      <c r="G33" s="1"/>
      <c r="H33" s="9">
        <v>17.25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0"/>
      <c r="D34" s="10"/>
      <c r="E34" s="10"/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0"/>
      <c r="D35" s="10"/>
      <c r="E35" s="10"/>
      <c r="F35" s="11">
        <f t="shared" si="0"/>
        <v>0</v>
      </c>
      <c r="G35" s="1"/>
      <c r="H35" s="9">
        <v>18.25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261</v>
      </c>
      <c r="D38" s="16">
        <f>SUM(D6:D37)</f>
        <v>14</v>
      </c>
      <c r="E38" s="16">
        <f>SUM(E6:E37)</f>
        <v>0</v>
      </c>
      <c r="F38" s="17">
        <f>SUM(F6:F37)</f>
        <v>275</v>
      </c>
      <c r="G38" s="18"/>
      <c r="H38" s="7" t="s">
        <v>7</v>
      </c>
      <c r="I38" s="4">
        <f>SUM(I6:I37)</f>
        <v>198198063</v>
      </c>
      <c r="J38" s="1"/>
      <c r="K38" s="7" t="s">
        <v>7</v>
      </c>
      <c r="L38" s="16">
        <f>SUM(L6:L37)</f>
        <v>0</v>
      </c>
      <c r="M38" s="16">
        <f>SUM(M6:M37)</f>
        <v>195481.88643900899</v>
      </c>
      <c r="N38" s="16">
        <f>SUM(N6:N37)</f>
        <v>2716.1765609907102</v>
      </c>
      <c r="O38" s="16">
        <f>SUM(O6:O37)</f>
        <v>0</v>
      </c>
      <c r="P38" s="19">
        <f>SUM(P6:P37)</f>
        <v>198198.06299999999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1" t="s">
        <v>9</v>
      </c>
      <c r="C42" s="41"/>
      <c r="D42" s="41"/>
      <c r="E42" s="1"/>
      <c r="F42" s="1"/>
      <c r="G42" s="4"/>
      <c r="H42" s="1"/>
      <c r="I42" s="41" t="s">
        <v>10</v>
      </c>
      <c r="J42" s="41"/>
      <c r="K42" s="41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2.4462137149416016E-3</v>
      </c>
      <c r="J44" s="13" t="s">
        <v>12</v>
      </c>
      <c r="K44">
        <v>3.3647616287459319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0.208916518599083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0.318326912157118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0.46281464054268601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0.64812502045981601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0.88022887524090099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299.05624999999998</v>
      </c>
      <c r="D52" s="1">
        <f t="shared" si="8"/>
        <v>0</v>
      </c>
      <c r="E52" s="1">
        <f t="shared" si="9"/>
        <v>0</v>
      </c>
      <c r="F52" s="11">
        <f t="shared" si="10"/>
        <v>299.05624999999998</v>
      </c>
      <c r="G52" s="1"/>
      <c r="H52" s="9">
        <f t="shared" si="11"/>
        <v>1.1653085695065999</v>
      </c>
      <c r="I52" s="1">
        <f t="shared" si="12"/>
        <v>0</v>
      </c>
      <c r="J52" s="1">
        <f t="shared" si="13"/>
        <v>55.758849742321303</v>
      </c>
      <c r="K52" s="1">
        <f t="shared" si="14"/>
        <v>0</v>
      </c>
      <c r="L52" s="1">
        <f t="shared" si="15"/>
        <v>0</v>
      </c>
      <c r="M52" s="23">
        <f t="shared" si="16"/>
        <v>55.758849742321303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966.11400000000003</v>
      </c>
      <c r="D53" s="1">
        <f t="shared" si="8"/>
        <v>0</v>
      </c>
      <c r="E53" s="1">
        <f t="shared" si="9"/>
        <v>0</v>
      </c>
      <c r="F53" s="11">
        <f t="shared" si="10"/>
        <v>966.11400000000003</v>
      </c>
      <c r="G53" s="1"/>
      <c r="H53" s="9">
        <f t="shared" si="11"/>
        <v>1.50974607826837</v>
      </c>
      <c r="I53" s="1">
        <f t="shared" si="12"/>
        <v>0</v>
      </c>
      <c r="J53" s="1">
        <f t="shared" si="13"/>
        <v>216.08693669039499</v>
      </c>
      <c r="K53" s="1">
        <f t="shared" si="14"/>
        <v>0</v>
      </c>
      <c r="L53" s="1">
        <f t="shared" si="15"/>
        <v>0</v>
      </c>
      <c r="M53" s="23">
        <f t="shared" si="16"/>
        <v>216.08693669039499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1083.6937499999999</v>
      </c>
      <c r="D54" s="1">
        <f t="shared" si="8"/>
        <v>0</v>
      </c>
      <c r="E54" s="1">
        <f t="shared" si="9"/>
        <v>0</v>
      </c>
      <c r="F54" s="11">
        <f t="shared" si="10"/>
        <v>1083.6937499999999</v>
      </c>
      <c r="G54" s="1"/>
      <c r="H54" s="9">
        <f t="shared" si="11"/>
        <v>1.92011265084996</v>
      </c>
      <c r="I54" s="1">
        <f t="shared" si="12"/>
        <v>0</v>
      </c>
      <c r="J54" s="1">
        <f t="shared" si="13"/>
        <v>287.00883848579798</v>
      </c>
      <c r="K54" s="1">
        <f t="shared" si="14"/>
        <v>0</v>
      </c>
      <c r="L54" s="1">
        <f t="shared" si="15"/>
        <v>0</v>
      </c>
      <c r="M54" s="23">
        <f t="shared" si="16"/>
        <v>287.00883848579798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10634.084999999999</v>
      </c>
      <c r="D55" s="1">
        <f t="shared" si="8"/>
        <v>0</v>
      </c>
      <c r="E55" s="1">
        <f t="shared" si="9"/>
        <v>0</v>
      </c>
      <c r="F55" s="11">
        <f t="shared" si="10"/>
        <v>10634.084999999999</v>
      </c>
      <c r="G55" s="1"/>
      <c r="H55" s="9">
        <f t="shared" si="11"/>
        <v>2.4031597513752301</v>
      </c>
      <c r="I55" s="1">
        <f t="shared" si="12"/>
        <v>0</v>
      </c>
      <c r="J55" s="1">
        <f t="shared" si="13"/>
        <v>3297.4716212520102</v>
      </c>
      <c r="K55" s="1">
        <f t="shared" si="14"/>
        <v>0</v>
      </c>
      <c r="L55" s="1">
        <f t="shared" si="15"/>
        <v>0</v>
      </c>
      <c r="M55" s="23">
        <f t="shared" si="16"/>
        <v>3297.4716212520102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84175.244999999995</v>
      </c>
      <c r="D56" s="1">
        <f t="shared" si="8"/>
        <v>0</v>
      </c>
      <c r="E56" s="1">
        <f t="shared" si="9"/>
        <v>0</v>
      </c>
      <c r="F56" s="11">
        <f t="shared" si="10"/>
        <v>84175.244999999995</v>
      </c>
      <c r="G56" s="1"/>
      <c r="H56" s="9">
        <f t="shared" si="11"/>
        <v>2.9658110391586101</v>
      </c>
      <c r="I56" s="1">
        <f t="shared" si="12"/>
        <v>0</v>
      </c>
      <c r="J56" s="1">
        <f t="shared" si="13"/>
        <v>30260.347981197599</v>
      </c>
      <c r="K56" s="1">
        <f t="shared" si="14"/>
        <v>0</v>
      </c>
      <c r="L56" s="1">
        <f t="shared" si="15"/>
        <v>0</v>
      </c>
      <c r="M56" s="23">
        <f t="shared" si="16"/>
        <v>30260.347981197599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266825.33500000002</v>
      </c>
      <c r="D57" s="1">
        <f t="shared" si="8"/>
        <v>0</v>
      </c>
      <c r="E57" s="1">
        <f t="shared" si="9"/>
        <v>0</v>
      </c>
      <c r="F57" s="11">
        <f t="shared" si="10"/>
        <v>266825.33500000002</v>
      </c>
      <c r="G57" s="1"/>
      <c r="H57" s="9">
        <f t="shared" si="11"/>
        <v>3.6151552089705299</v>
      </c>
      <c r="I57" s="1">
        <f t="shared" si="12"/>
        <v>0</v>
      </c>
      <c r="J57" s="1">
        <f t="shared" si="13"/>
        <v>110241.71425263501</v>
      </c>
      <c r="K57" s="1">
        <f t="shared" si="14"/>
        <v>0</v>
      </c>
      <c r="L57" s="1">
        <f t="shared" si="15"/>
        <v>0</v>
      </c>
      <c r="M57" s="23">
        <f t="shared" si="16"/>
        <v>110241.71425263501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302113.51</v>
      </c>
      <c r="D58" s="1">
        <f t="shared" si="8"/>
        <v>0</v>
      </c>
      <c r="E58" s="1">
        <f t="shared" si="9"/>
        <v>0</v>
      </c>
      <c r="F58" s="11">
        <f t="shared" si="10"/>
        <v>302113.51</v>
      </c>
      <c r="G58" s="1"/>
      <c r="H58" s="9">
        <f t="shared" si="11"/>
        <v>4.35843955154892</v>
      </c>
      <c r="I58" s="1">
        <f t="shared" si="12"/>
        <v>0</v>
      </c>
      <c r="J58" s="1">
        <f t="shared" si="13"/>
        <v>142350.645517975</v>
      </c>
      <c r="K58" s="1">
        <f t="shared" si="14"/>
        <v>0</v>
      </c>
      <c r="L58" s="1">
        <f t="shared" si="15"/>
        <v>0</v>
      </c>
      <c r="M58" s="23">
        <f t="shared" si="16"/>
        <v>142350.645517975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200181.05249999999</v>
      </c>
      <c r="D59" s="1">
        <f t="shared" si="8"/>
        <v>0</v>
      </c>
      <c r="E59" s="1">
        <f t="shared" si="9"/>
        <v>0</v>
      </c>
      <c r="F59" s="11">
        <f t="shared" si="10"/>
        <v>200181.05249999999</v>
      </c>
      <c r="G59" s="1"/>
      <c r="H59" s="9">
        <f t="shared" si="11"/>
        <v>5.2030641242259996</v>
      </c>
      <c r="I59" s="1">
        <f t="shared" si="12"/>
        <v>0</v>
      </c>
      <c r="J59" s="1">
        <f t="shared" si="13"/>
        <v>106826.138729492</v>
      </c>
      <c r="K59" s="1">
        <f t="shared" si="14"/>
        <v>0</v>
      </c>
      <c r="L59" s="1">
        <f t="shared" si="15"/>
        <v>0</v>
      </c>
      <c r="M59" s="23">
        <f t="shared" si="16"/>
        <v>106826.138729492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193787.11499999999</v>
      </c>
      <c r="D60" s="1">
        <f t="shared" si="8"/>
        <v>0</v>
      </c>
      <c r="E60" s="1">
        <f t="shared" si="9"/>
        <v>0</v>
      </c>
      <c r="F60" s="11">
        <f t="shared" si="10"/>
        <v>193787.11499999999</v>
      </c>
      <c r="G60" s="1"/>
      <c r="H60" s="9">
        <f t="shared" si="11"/>
        <v>6.1565764435196604</v>
      </c>
      <c r="I60" s="1">
        <f t="shared" si="12"/>
        <v>0</v>
      </c>
      <c r="J60" s="1">
        <f t="shared" si="13"/>
        <v>116396.603635769</v>
      </c>
      <c r="K60" s="1">
        <f t="shared" si="14"/>
        <v>0</v>
      </c>
      <c r="L60" s="1">
        <f t="shared" si="15"/>
        <v>0</v>
      </c>
      <c r="M60" s="23">
        <f t="shared" si="16"/>
        <v>116396.603635769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221053.29274999999</v>
      </c>
      <c r="D61" s="1">
        <f t="shared" si="8"/>
        <v>0</v>
      </c>
      <c r="E61" s="1">
        <f t="shared" si="9"/>
        <v>0</v>
      </c>
      <c r="F61" s="11">
        <f t="shared" si="10"/>
        <v>221053.29274999999</v>
      </c>
      <c r="G61" s="1"/>
      <c r="H61" s="9">
        <f t="shared" si="11"/>
        <v>7.2266666282112402</v>
      </c>
      <c r="I61" s="1">
        <f t="shared" si="12"/>
        <v>0</v>
      </c>
      <c r="J61" s="1">
        <f t="shared" si="13"/>
        <v>148602.64686257101</v>
      </c>
      <c r="K61" s="1">
        <f t="shared" si="14"/>
        <v>0</v>
      </c>
      <c r="L61" s="1">
        <f t="shared" si="15"/>
        <v>0</v>
      </c>
      <c r="M61" s="23">
        <f t="shared" si="16"/>
        <v>148602.64686257101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154533.89249999999</v>
      </c>
      <c r="D62" s="1">
        <f t="shared" si="8"/>
        <v>0</v>
      </c>
      <c r="E62" s="1">
        <f t="shared" si="9"/>
        <v>0</v>
      </c>
      <c r="F62" s="11">
        <f t="shared" si="10"/>
        <v>154533.89249999999</v>
      </c>
      <c r="G62" s="1"/>
      <c r="H62" s="9">
        <f t="shared" si="11"/>
        <v>8.4211629342785503</v>
      </c>
      <c r="I62" s="1">
        <f t="shared" si="12"/>
        <v>0</v>
      </c>
      <c r="J62" s="1">
        <f t="shared" si="13"/>
        <v>115676.007787625</v>
      </c>
      <c r="K62" s="1">
        <f t="shared" si="14"/>
        <v>0</v>
      </c>
      <c r="L62" s="1">
        <f t="shared" si="15"/>
        <v>0</v>
      </c>
      <c r="M62" s="23">
        <f t="shared" si="16"/>
        <v>115676.007787625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141936.35750000001</v>
      </c>
      <c r="D63" s="1">
        <f t="shared" si="8"/>
        <v>0</v>
      </c>
      <c r="E63" s="1">
        <f t="shared" si="9"/>
        <v>0</v>
      </c>
      <c r="F63" s="11">
        <f t="shared" si="10"/>
        <v>141936.35750000001</v>
      </c>
      <c r="G63" s="1"/>
      <c r="H63" s="9">
        <f t="shared" si="11"/>
        <v>9.7480276330922493</v>
      </c>
      <c r="I63" s="1">
        <f t="shared" si="12"/>
        <v>0</v>
      </c>
      <c r="J63" s="1">
        <f t="shared" si="13"/>
        <v>117753.15191918801</v>
      </c>
      <c r="K63" s="1">
        <f t="shared" si="14"/>
        <v>0</v>
      </c>
      <c r="L63" s="1">
        <f t="shared" si="15"/>
        <v>0</v>
      </c>
      <c r="M63" s="23">
        <f t="shared" si="16"/>
        <v>117753.15191918801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159209.63625000001</v>
      </c>
      <c r="D64" s="1">
        <f t="shared" si="8"/>
        <v>0</v>
      </c>
      <c r="E64" s="1">
        <f t="shared" si="9"/>
        <v>0</v>
      </c>
      <c r="F64" s="11">
        <f t="shared" si="10"/>
        <v>159209.63625000001</v>
      </c>
      <c r="G64" s="1"/>
      <c r="H64" s="9">
        <f t="shared" si="11"/>
        <v>11.2153531922282</v>
      </c>
      <c r="I64" s="1">
        <f t="shared" si="12"/>
        <v>0</v>
      </c>
      <c r="J64" s="1">
        <f t="shared" si="13"/>
        <v>145762.63691019799</v>
      </c>
      <c r="K64" s="1">
        <f t="shared" si="14"/>
        <v>0</v>
      </c>
      <c r="L64" s="1">
        <f t="shared" si="15"/>
        <v>0</v>
      </c>
      <c r="M64" s="23">
        <f t="shared" si="16"/>
        <v>145762.63691019799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108563.48325</v>
      </c>
      <c r="D65" s="1">
        <f t="shared" si="8"/>
        <v>0</v>
      </c>
      <c r="E65" s="1">
        <f t="shared" si="9"/>
        <v>0</v>
      </c>
      <c r="F65" s="11">
        <f t="shared" si="10"/>
        <v>108563.48325</v>
      </c>
      <c r="G65" s="1"/>
      <c r="H65" s="9">
        <f t="shared" si="11"/>
        <v>12.831358724607</v>
      </c>
      <c r="I65" s="1">
        <f t="shared" si="12"/>
        <v>0</v>
      </c>
      <c r="J65" s="1">
        <f t="shared" si="13"/>
        <v>109256.23513518499</v>
      </c>
      <c r="K65" s="1">
        <f t="shared" si="14"/>
        <v>0</v>
      </c>
      <c r="L65" s="1">
        <f t="shared" si="15"/>
        <v>0</v>
      </c>
      <c r="M65" s="23">
        <f t="shared" si="16"/>
        <v>109256.23513518499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78969.052235294206</v>
      </c>
      <c r="D66" s="1">
        <f t="shared" si="8"/>
        <v>4935.5657647058897</v>
      </c>
      <c r="E66" s="1">
        <f t="shared" si="9"/>
        <v>0</v>
      </c>
      <c r="F66" s="11">
        <f t="shared" si="10"/>
        <v>83904.618000000104</v>
      </c>
      <c r="G66" s="1"/>
      <c r="H66" s="9">
        <f t="shared" si="11"/>
        <v>14.6043866768131</v>
      </c>
      <c r="I66" s="1">
        <f t="shared" si="12"/>
        <v>0</v>
      </c>
      <c r="J66" s="1">
        <f t="shared" si="13"/>
        <v>87041.099950617994</v>
      </c>
      <c r="K66" s="1">
        <f t="shared" si="14"/>
        <v>5440.0687469136201</v>
      </c>
      <c r="L66" s="1">
        <f t="shared" si="15"/>
        <v>0</v>
      </c>
      <c r="M66" s="23">
        <f t="shared" si="16"/>
        <v>92481.168697531597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67818.428815789404</v>
      </c>
      <c r="D67" s="1">
        <f t="shared" si="8"/>
        <v>7978.6386842105203</v>
      </c>
      <c r="E67" s="1">
        <f t="shared" si="9"/>
        <v>0</v>
      </c>
      <c r="F67" s="11">
        <f t="shared" si="10"/>
        <v>75797.067499999903</v>
      </c>
      <c r="G67" s="1"/>
      <c r="H67" s="9">
        <f t="shared" si="11"/>
        <v>16.542899731644201</v>
      </c>
      <c r="I67" s="1">
        <f t="shared" si="12"/>
        <v>0</v>
      </c>
      <c r="J67" s="1">
        <f t="shared" si="13"/>
        <v>81593.706753254897</v>
      </c>
      <c r="K67" s="1">
        <f t="shared" si="14"/>
        <v>9599.2596180299806</v>
      </c>
      <c r="L67" s="1">
        <f t="shared" si="15"/>
        <v>0</v>
      </c>
      <c r="M67" s="23">
        <f t="shared" si="16"/>
        <v>91192.9663712849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29705.322</v>
      </c>
      <c r="D68" s="1">
        <f t="shared" si="8"/>
        <v>14852.661</v>
      </c>
      <c r="E68" s="1">
        <f t="shared" si="9"/>
        <v>0</v>
      </c>
      <c r="F68" s="11">
        <f t="shared" si="10"/>
        <v>44557.983</v>
      </c>
      <c r="G68" s="1"/>
      <c r="H68" s="9">
        <f t="shared" si="11"/>
        <v>18.6554779033955</v>
      </c>
      <c r="I68" s="1">
        <f t="shared" si="12"/>
        <v>0</v>
      </c>
      <c r="J68" s="1">
        <f t="shared" si="13"/>
        <v>38888.9107497718</v>
      </c>
      <c r="K68" s="1">
        <f t="shared" si="14"/>
        <v>19444.4553748859</v>
      </c>
      <c r="L68" s="1">
        <f t="shared" si="15"/>
        <v>0</v>
      </c>
      <c r="M68" s="23">
        <f t="shared" si="16"/>
        <v>58333.366124657703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1565.8245999999999</v>
      </c>
      <c r="D69" s="1">
        <f t="shared" si="8"/>
        <v>6263.2983999999997</v>
      </c>
      <c r="E69" s="1">
        <f t="shared" si="9"/>
        <v>0</v>
      </c>
      <c r="F69" s="11">
        <f t="shared" si="10"/>
        <v>7829.1229999999996</v>
      </c>
      <c r="G69" s="1"/>
      <c r="H69" s="9">
        <f t="shared" si="11"/>
        <v>20.9508158072525</v>
      </c>
      <c r="I69" s="1">
        <f t="shared" si="12"/>
        <v>0</v>
      </c>
      <c r="J69" s="1">
        <f t="shared" si="13"/>
        <v>2224.0883241399902</v>
      </c>
      <c r="K69" s="1">
        <f t="shared" si="14"/>
        <v>8896.3532965599497</v>
      </c>
      <c r="L69" s="1">
        <f t="shared" si="15"/>
        <v>0</v>
      </c>
      <c r="M69" s="23">
        <f t="shared" si="16"/>
        <v>11120.441620699899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0</v>
      </c>
      <c r="D70" s="1">
        <f t="shared" si="8"/>
        <v>4521.5334999999995</v>
      </c>
      <c r="E70" s="1">
        <f t="shared" si="9"/>
        <v>0</v>
      </c>
      <c r="F70" s="11">
        <f t="shared" si="10"/>
        <v>4521.5334999999995</v>
      </c>
      <c r="G70" s="1"/>
      <c r="H70" s="9">
        <f t="shared" si="11"/>
        <v>23.437720086559899</v>
      </c>
      <c r="I70" s="1">
        <f t="shared" si="12"/>
        <v>0</v>
      </c>
      <c r="J70" s="1">
        <f t="shared" si="13"/>
        <v>0</v>
      </c>
      <c r="K70" s="1">
        <f t="shared" si="14"/>
        <v>6949.1433793444903</v>
      </c>
      <c r="L70" s="1">
        <f t="shared" si="15"/>
        <v>0</v>
      </c>
      <c r="M70" s="23">
        <f t="shared" si="16"/>
        <v>6949.1433793444903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26.125106983755199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3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29.0220000424586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3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32.1375279296687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35.480922368256003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39.061516171021601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42.888741368510303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46.972127423576502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51.321299526401397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2023420.4964010799</v>
      </c>
      <c r="D79" s="16">
        <f>SUM(D47:D78)</f>
        <v>38551.697348916401</v>
      </c>
      <c r="E79" s="16">
        <f>SUM(E47:E78)</f>
        <v>0</v>
      </c>
      <c r="F79" s="16">
        <f>SUM(F47:F78)</f>
        <v>2061972.1937500001</v>
      </c>
      <c r="G79" s="11"/>
      <c r="H79" s="7" t="s">
        <v>7</v>
      </c>
      <c r="I79" s="16">
        <f>SUM(I47:I78)</f>
        <v>0</v>
      </c>
      <c r="J79" s="16">
        <f>SUM(J47:J78)</f>
        <v>1356730.2607557899</v>
      </c>
      <c r="K79" s="16">
        <f>SUM(K47:K78)</f>
        <v>50329.280415733898</v>
      </c>
      <c r="L79" s="16">
        <f>SUM(L47:L78)</f>
        <v>0</v>
      </c>
      <c r="M79" s="16">
        <f>SUM(M47:M78)</f>
        <v>1407059.54117152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10.350936003640401</v>
      </c>
      <c r="D80" s="17">
        <f>IF(N38&gt;0,D79/N38,0)</f>
        <v>14.1933694232509</v>
      </c>
      <c r="E80" s="17">
        <f>IF(O38&gt;0,E79/O38,0)</f>
        <v>0</v>
      </c>
      <c r="F80" s="17">
        <f>IF(P38&gt;0,F79/P38,0)</f>
        <v>10.4035940742266</v>
      </c>
      <c r="G80" s="11"/>
      <c r="H80" s="5" t="s">
        <v>13</v>
      </c>
      <c r="I80" s="17">
        <f>IF(L38&gt;0,I79/L38,0)</f>
        <v>0</v>
      </c>
      <c r="J80" s="17">
        <f>IF(M38&gt;0,J79/M38,0)</f>
        <v>6.94043977920734</v>
      </c>
      <c r="K80" s="17">
        <f>IF(N38&gt;0,K79/N38,0)</f>
        <v>18.529458334393599</v>
      </c>
      <c r="L80" s="17">
        <f>IF(O38&gt;0,L79/O38,0)</f>
        <v>0</v>
      </c>
      <c r="M80" s="17">
        <f>IF(P38&gt;0,M79/P38,0)</f>
        <v>7.0992598003923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195481.88644</v>
      </c>
      <c r="C93" s="27">
        <f>$C$80</f>
        <v>10.4</v>
      </c>
      <c r="D93" s="27">
        <f>$J$80</f>
        <v>6.9</v>
      </c>
      <c r="E93" s="26">
        <f>B93*D93</f>
        <v>1348825.0164399999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2716.1765599999999</v>
      </c>
      <c r="C94" s="27">
        <f>$D$80</f>
        <v>14.2</v>
      </c>
      <c r="D94" s="27">
        <f>$K$80</f>
        <v>18.5</v>
      </c>
      <c r="E94" s="26">
        <f>B94*D94</f>
        <v>50249.266360000001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198198.06299999999</v>
      </c>
      <c r="C96" s="27">
        <f>$F$80</f>
        <v>10.4</v>
      </c>
      <c r="D96" s="27">
        <f>$M$80</f>
        <v>7.1</v>
      </c>
      <c r="E96" s="26">
        <f>SUM(E92:E95)</f>
        <v>1399074.2827999999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1361022.3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0.9728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opLeftCell="A23" zoomScale="80" zoomScaleNormal="80" workbookViewId="0">
      <selection activeCell="B80" sqref="B80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0" t="s">
        <v>21</v>
      </c>
      <c r="B1" s="40"/>
      <c r="C1" s="40"/>
      <c r="D1" s="40"/>
      <c r="E1" s="40"/>
      <c r="F1" s="40"/>
      <c r="G1" s="1"/>
      <c r="H1" s="41" t="s">
        <v>1</v>
      </c>
      <c r="I1" s="41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2241405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2" t="s">
        <v>4</v>
      </c>
      <c r="C4" s="42"/>
      <c r="D4" s="42"/>
      <c r="E4" s="42"/>
      <c r="F4" s="42"/>
      <c r="G4" s="1"/>
      <c r="H4" s="2" t="s">
        <v>3</v>
      </c>
      <c r="J4" s="1"/>
      <c r="K4" s="2" t="s">
        <v>3</v>
      </c>
      <c r="L4" s="41" t="s">
        <v>5</v>
      </c>
      <c r="M4" s="41"/>
      <c r="N4" s="41"/>
      <c r="O4" s="41"/>
      <c r="P4" s="41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4"/>
      <c r="D7" s="10"/>
      <c r="E7" s="10"/>
      <c r="F7" s="11">
        <f t="shared" si="0"/>
        <v>0</v>
      </c>
      <c r="G7" s="1"/>
      <c r="H7" s="9">
        <v>4.25</v>
      </c>
      <c r="I7" s="39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4"/>
      <c r="D8" s="10"/>
      <c r="E8" s="10"/>
      <c r="F8" s="11">
        <f t="shared" si="0"/>
        <v>0</v>
      </c>
      <c r="G8" s="1"/>
      <c r="H8" s="9">
        <v>4.75</v>
      </c>
      <c r="I8" s="39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4"/>
      <c r="D9" s="10"/>
      <c r="E9" s="10"/>
      <c r="F9" s="11">
        <f t="shared" si="0"/>
        <v>0</v>
      </c>
      <c r="G9" s="1"/>
      <c r="H9" s="9">
        <v>5.25</v>
      </c>
      <c r="I9" s="39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/>
      <c r="C10" s="14"/>
      <c r="D10" s="10"/>
      <c r="E10" s="10"/>
      <c r="F10" s="11">
        <f t="shared" si="0"/>
        <v>0</v>
      </c>
      <c r="G10" s="1"/>
      <c r="H10" s="9">
        <v>5.75</v>
      </c>
      <c r="I10" s="39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0"/>
      <c r="C11" s="37">
        <v>1</v>
      </c>
      <c r="D11" s="10"/>
      <c r="E11" s="10"/>
      <c r="F11" s="11">
        <f t="shared" si="0"/>
        <v>1</v>
      </c>
      <c r="G11" s="1"/>
      <c r="H11" s="9">
        <v>6.25</v>
      </c>
      <c r="I11" s="39">
        <v>36</v>
      </c>
      <c r="J11" s="1"/>
      <c r="K11" s="9">
        <v>6.25</v>
      </c>
      <c r="L11" s="1">
        <f t="shared" si="1"/>
        <v>0</v>
      </c>
      <c r="M11" s="1">
        <f t="shared" si="2"/>
        <v>3.5999999999999997E-2</v>
      </c>
      <c r="N11" s="1">
        <f t="shared" si="3"/>
        <v>0</v>
      </c>
      <c r="O11" s="1">
        <f t="shared" si="4"/>
        <v>0</v>
      </c>
      <c r="P11" s="12">
        <f t="shared" si="5"/>
        <v>3.5999999999999997E-2</v>
      </c>
      <c r="Q11" s="3"/>
      <c r="R11" s="3"/>
    </row>
    <row r="12" spans="1:18">
      <c r="A12" s="9">
        <v>6.75</v>
      </c>
      <c r="B12" s="13"/>
      <c r="C12" s="37">
        <v>1</v>
      </c>
      <c r="D12" s="10"/>
      <c r="E12" s="30"/>
      <c r="F12" s="11">
        <f t="shared" si="0"/>
        <v>1</v>
      </c>
      <c r="G12" s="1"/>
      <c r="H12" s="9">
        <v>6.75</v>
      </c>
      <c r="I12" s="39">
        <v>126809</v>
      </c>
      <c r="J12" s="1"/>
      <c r="K12" s="9">
        <v>6.75</v>
      </c>
      <c r="L12" s="1">
        <f t="shared" si="1"/>
        <v>0</v>
      </c>
      <c r="M12" s="1">
        <f t="shared" si="2"/>
        <v>126.809</v>
      </c>
      <c r="N12" s="1">
        <f t="shared" si="3"/>
        <v>0</v>
      </c>
      <c r="O12" s="1">
        <f t="shared" si="4"/>
        <v>0</v>
      </c>
      <c r="P12" s="12">
        <f t="shared" si="5"/>
        <v>126.809</v>
      </c>
      <c r="Q12" s="3"/>
      <c r="R12" s="3"/>
    </row>
    <row r="13" spans="1:18">
      <c r="A13" s="9">
        <v>7.25</v>
      </c>
      <c r="C13" s="37">
        <v>1</v>
      </c>
      <c r="D13" s="10"/>
      <c r="E13" s="30"/>
      <c r="F13" s="11">
        <f t="shared" si="0"/>
        <v>1</v>
      </c>
      <c r="G13" s="1"/>
      <c r="H13" s="9">
        <v>7.25</v>
      </c>
      <c r="I13" s="39">
        <v>93647</v>
      </c>
      <c r="J13" s="1"/>
      <c r="K13" s="9">
        <v>7.25</v>
      </c>
      <c r="L13" s="1">
        <f t="shared" si="1"/>
        <v>0</v>
      </c>
      <c r="M13" s="1">
        <f t="shared" si="2"/>
        <v>93.647000000000006</v>
      </c>
      <c r="N13" s="1">
        <f t="shared" si="3"/>
        <v>0</v>
      </c>
      <c r="O13" s="1">
        <f t="shared" si="4"/>
        <v>0</v>
      </c>
      <c r="P13" s="12">
        <f t="shared" si="5"/>
        <v>93.647000000000006</v>
      </c>
      <c r="Q13" s="3"/>
      <c r="R13" s="3"/>
    </row>
    <row r="14" spans="1:18">
      <c r="A14" s="9">
        <v>7.75</v>
      </c>
      <c r="C14" s="37">
        <v>1</v>
      </c>
      <c r="D14" s="10"/>
      <c r="E14" s="30"/>
      <c r="F14" s="11">
        <f t="shared" si="0"/>
        <v>1</v>
      </c>
      <c r="G14" s="1"/>
      <c r="H14" s="9">
        <v>7.75</v>
      </c>
      <c r="I14" s="39">
        <v>322716</v>
      </c>
      <c r="J14" s="4"/>
      <c r="K14" s="9">
        <v>7.75</v>
      </c>
      <c r="L14" s="1">
        <f t="shared" si="1"/>
        <v>0</v>
      </c>
      <c r="M14" s="1">
        <f t="shared" si="2"/>
        <v>322.71600000000001</v>
      </c>
      <c r="N14" s="1">
        <f t="shared" si="3"/>
        <v>0</v>
      </c>
      <c r="O14" s="1">
        <f t="shared" si="4"/>
        <v>0</v>
      </c>
      <c r="P14" s="12">
        <f t="shared" si="5"/>
        <v>322.71600000000001</v>
      </c>
      <c r="Q14" s="3"/>
      <c r="R14" s="3"/>
    </row>
    <row r="15" spans="1:18">
      <c r="A15" s="9">
        <v>8.25</v>
      </c>
      <c r="C15">
        <v>1</v>
      </c>
      <c r="F15" s="11">
        <f t="shared" si="0"/>
        <v>1</v>
      </c>
      <c r="G15" s="1"/>
      <c r="H15" s="9">
        <v>8.25</v>
      </c>
      <c r="I15" s="39">
        <v>645971</v>
      </c>
      <c r="J15" s="4"/>
      <c r="K15" s="9">
        <v>8.25</v>
      </c>
      <c r="L15" s="1">
        <f t="shared" si="1"/>
        <v>0</v>
      </c>
      <c r="M15" s="1">
        <f t="shared" si="2"/>
        <v>645.971</v>
      </c>
      <c r="N15" s="1">
        <f t="shared" si="3"/>
        <v>0</v>
      </c>
      <c r="O15" s="1">
        <f t="shared" si="4"/>
        <v>0</v>
      </c>
      <c r="P15" s="12">
        <f t="shared" si="5"/>
        <v>645.971</v>
      </c>
      <c r="Q15" s="3"/>
      <c r="R15" s="3"/>
    </row>
    <row r="16" spans="1:18">
      <c r="A16" s="9">
        <v>8.75</v>
      </c>
      <c r="C16">
        <v>4</v>
      </c>
      <c r="F16" s="11">
        <f t="shared" si="0"/>
        <v>4</v>
      </c>
      <c r="G16" s="1"/>
      <c r="H16" s="9">
        <v>8.75</v>
      </c>
      <c r="I16" s="39">
        <v>2227334</v>
      </c>
      <c r="J16" s="4"/>
      <c r="K16" s="9">
        <v>8.75</v>
      </c>
      <c r="L16" s="1">
        <f t="shared" si="1"/>
        <v>0</v>
      </c>
      <c r="M16" s="1">
        <f t="shared" si="2"/>
        <v>2227.3339999999998</v>
      </c>
      <c r="N16" s="1">
        <f t="shared" si="3"/>
        <v>0</v>
      </c>
      <c r="O16" s="1">
        <f t="shared" si="4"/>
        <v>0</v>
      </c>
      <c r="P16" s="12">
        <f t="shared" si="5"/>
        <v>2227.3339999999998</v>
      </c>
      <c r="Q16" s="3"/>
      <c r="R16" s="3"/>
    </row>
    <row r="17" spans="1:18">
      <c r="A17" s="9">
        <v>9.25</v>
      </c>
      <c r="C17">
        <v>7</v>
      </c>
      <c r="F17" s="11">
        <f t="shared" si="0"/>
        <v>7</v>
      </c>
      <c r="G17" s="1"/>
      <c r="H17" s="9">
        <v>9.25</v>
      </c>
      <c r="I17" s="39">
        <v>3777915</v>
      </c>
      <c r="J17" s="4"/>
      <c r="K17" s="9">
        <v>9.25</v>
      </c>
      <c r="L17" s="1">
        <f t="shared" si="1"/>
        <v>0</v>
      </c>
      <c r="M17" s="1">
        <f t="shared" si="2"/>
        <v>3777.915</v>
      </c>
      <c r="N17" s="1">
        <f t="shared" si="3"/>
        <v>0</v>
      </c>
      <c r="O17" s="1">
        <f t="shared" si="4"/>
        <v>0</v>
      </c>
      <c r="P17" s="12">
        <f t="shared" si="5"/>
        <v>3777.915</v>
      </c>
      <c r="Q17" s="3"/>
      <c r="R17" s="3"/>
    </row>
    <row r="18" spans="1:18">
      <c r="A18" s="9">
        <v>9.75</v>
      </c>
      <c r="C18">
        <v>10</v>
      </c>
      <c r="F18" s="11">
        <f t="shared" si="0"/>
        <v>10</v>
      </c>
      <c r="G18" s="1"/>
      <c r="H18" s="9">
        <v>9.75</v>
      </c>
      <c r="I18" s="39">
        <v>11553367</v>
      </c>
      <c r="J18" s="4"/>
      <c r="K18" s="9">
        <v>9.75</v>
      </c>
      <c r="L18" s="1">
        <f t="shared" si="1"/>
        <v>0</v>
      </c>
      <c r="M18" s="1">
        <f t="shared" si="2"/>
        <v>11553.367</v>
      </c>
      <c r="N18" s="1">
        <f t="shared" si="3"/>
        <v>0</v>
      </c>
      <c r="O18" s="1">
        <f t="shared" si="4"/>
        <v>0</v>
      </c>
      <c r="P18" s="12">
        <f t="shared" si="5"/>
        <v>11553.367</v>
      </c>
      <c r="Q18" s="3"/>
      <c r="R18" s="3"/>
    </row>
    <row r="19" spans="1:18">
      <c r="A19" s="9">
        <v>10.25</v>
      </c>
      <c r="C19">
        <v>14</v>
      </c>
      <c r="F19" s="11">
        <f t="shared" si="0"/>
        <v>14</v>
      </c>
      <c r="G19" s="1"/>
      <c r="H19" s="9">
        <v>10.25</v>
      </c>
      <c r="I19" s="39">
        <v>39603151</v>
      </c>
      <c r="J19" s="4"/>
      <c r="K19" s="9">
        <v>10.25</v>
      </c>
      <c r="L19" s="1">
        <f t="shared" si="1"/>
        <v>0</v>
      </c>
      <c r="M19" s="1">
        <f t="shared" si="2"/>
        <v>39603.150999999998</v>
      </c>
      <c r="N19" s="1">
        <f t="shared" si="3"/>
        <v>0</v>
      </c>
      <c r="O19" s="1">
        <f t="shared" si="4"/>
        <v>0</v>
      </c>
      <c r="P19" s="12">
        <f t="shared" si="5"/>
        <v>39603.150999999998</v>
      </c>
      <c r="Q19" s="3"/>
      <c r="R19" s="3"/>
    </row>
    <row r="20" spans="1:18">
      <c r="A20" s="9">
        <v>10.75</v>
      </c>
      <c r="C20">
        <v>24</v>
      </c>
      <c r="F20" s="11">
        <f t="shared" si="0"/>
        <v>24</v>
      </c>
      <c r="G20" s="1"/>
      <c r="H20" s="9">
        <v>10.75</v>
      </c>
      <c r="I20" s="39">
        <v>91057509</v>
      </c>
      <c r="J20" s="4"/>
      <c r="K20" s="9">
        <v>10.75</v>
      </c>
      <c r="L20" s="1">
        <f t="shared" si="1"/>
        <v>0</v>
      </c>
      <c r="M20" s="1">
        <f t="shared" si="2"/>
        <v>91057.509000000005</v>
      </c>
      <c r="N20" s="1">
        <f t="shared" si="3"/>
        <v>0</v>
      </c>
      <c r="O20" s="1">
        <f t="shared" si="4"/>
        <v>0</v>
      </c>
      <c r="P20" s="12">
        <f t="shared" si="5"/>
        <v>91057.509000000005</v>
      </c>
      <c r="Q20" s="3"/>
      <c r="R20" s="3"/>
    </row>
    <row r="21" spans="1:18">
      <c r="A21" s="9">
        <v>11.25</v>
      </c>
      <c r="C21">
        <v>43</v>
      </c>
      <c r="F21" s="11">
        <f t="shared" si="0"/>
        <v>43</v>
      </c>
      <c r="G21" s="1"/>
      <c r="H21" s="9">
        <v>11.25</v>
      </c>
      <c r="I21" s="39">
        <v>44290957</v>
      </c>
      <c r="J21" s="4"/>
      <c r="K21" s="9">
        <v>11.25</v>
      </c>
      <c r="L21" s="1">
        <f t="shared" si="1"/>
        <v>0</v>
      </c>
      <c r="M21" s="1">
        <f t="shared" si="2"/>
        <v>44290.957000000002</v>
      </c>
      <c r="N21" s="1">
        <f t="shared" si="3"/>
        <v>0</v>
      </c>
      <c r="O21" s="1">
        <f t="shared" si="4"/>
        <v>0</v>
      </c>
      <c r="P21" s="12">
        <f t="shared" si="5"/>
        <v>44290.957000000002</v>
      </c>
      <c r="Q21" s="3"/>
      <c r="R21" s="3"/>
    </row>
    <row r="22" spans="1:18">
      <c r="A22" s="9">
        <v>11.75</v>
      </c>
      <c r="C22">
        <v>58</v>
      </c>
      <c r="F22" s="11">
        <f t="shared" si="0"/>
        <v>58</v>
      </c>
      <c r="G22" s="4"/>
      <c r="H22" s="9">
        <v>11.75</v>
      </c>
      <c r="I22" s="39">
        <v>15215733</v>
      </c>
      <c r="J22" s="4"/>
      <c r="K22" s="9">
        <v>11.75</v>
      </c>
      <c r="L22" s="1">
        <f t="shared" si="1"/>
        <v>0</v>
      </c>
      <c r="M22" s="1">
        <f t="shared" si="2"/>
        <v>15215.733</v>
      </c>
      <c r="N22" s="1">
        <f t="shared" si="3"/>
        <v>0</v>
      </c>
      <c r="O22" s="1">
        <f t="shared" si="4"/>
        <v>0</v>
      </c>
      <c r="P22" s="12">
        <f t="shared" si="5"/>
        <v>15215.733</v>
      </c>
      <c r="Q22" s="3"/>
      <c r="R22" s="3"/>
    </row>
    <row r="23" spans="1:18">
      <c r="A23" s="9">
        <v>12.25</v>
      </c>
      <c r="C23">
        <v>77</v>
      </c>
      <c r="F23" s="11">
        <f t="shared" si="0"/>
        <v>77</v>
      </c>
      <c r="G23" s="4"/>
      <c r="H23" s="9">
        <v>12.25</v>
      </c>
      <c r="I23" s="39">
        <v>22807601</v>
      </c>
      <c r="J23" s="4"/>
      <c r="K23" s="9">
        <v>12.25</v>
      </c>
      <c r="L23" s="1">
        <f t="shared" si="1"/>
        <v>0</v>
      </c>
      <c r="M23" s="1">
        <f t="shared" si="2"/>
        <v>22807.600999999999</v>
      </c>
      <c r="N23" s="1">
        <f t="shared" si="3"/>
        <v>0</v>
      </c>
      <c r="O23" s="1">
        <f t="shared" si="4"/>
        <v>0</v>
      </c>
      <c r="P23" s="12">
        <f t="shared" si="5"/>
        <v>22807.600999999999</v>
      </c>
      <c r="Q23" s="3"/>
      <c r="R23" s="3"/>
    </row>
    <row r="24" spans="1:18">
      <c r="A24" s="9">
        <v>12.75</v>
      </c>
      <c r="C24">
        <v>98</v>
      </c>
      <c r="F24" s="11">
        <f t="shared" si="0"/>
        <v>98</v>
      </c>
      <c r="G24" s="4"/>
      <c r="H24" s="9">
        <v>12.75</v>
      </c>
      <c r="I24" s="39">
        <v>5399584</v>
      </c>
      <c r="J24" s="4"/>
      <c r="K24" s="9">
        <v>12.75</v>
      </c>
      <c r="L24" s="1">
        <f t="shared" si="1"/>
        <v>0</v>
      </c>
      <c r="M24" s="1">
        <f t="shared" si="2"/>
        <v>5399.5839999999998</v>
      </c>
      <c r="N24" s="1">
        <f t="shared" si="3"/>
        <v>0</v>
      </c>
      <c r="O24" s="1">
        <f t="shared" si="4"/>
        <v>0</v>
      </c>
      <c r="P24" s="12">
        <f t="shared" si="5"/>
        <v>5399.5839999999998</v>
      </c>
      <c r="Q24" s="3"/>
      <c r="R24" s="3"/>
    </row>
    <row r="25" spans="1:18">
      <c r="A25" s="9">
        <v>13.25</v>
      </c>
      <c r="C25">
        <v>137</v>
      </c>
      <c r="F25" s="11">
        <f t="shared" si="0"/>
        <v>137</v>
      </c>
      <c r="G25" s="4"/>
      <c r="H25" s="9">
        <v>13.25</v>
      </c>
      <c r="I25" s="39">
        <v>4633612</v>
      </c>
      <c r="J25" s="4"/>
      <c r="K25" s="9">
        <v>13.25</v>
      </c>
      <c r="L25" s="1">
        <f t="shared" si="1"/>
        <v>0</v>
      </c>
      <c r="M25" s="1">
        <f t="shared" si="2"/>
        <v>4633.6120000000001</v>
      </c>
      <c r="N25" s="1">
        <f t="shared" si="3"/>
        <v>0</v>
      </c>
      <c r="O25" s="1">
        <f t="shared" si="4"/>
        <v>0</v>
      </c>
      <c r="P25" s="12">
        <f t="shared" si="5"/>
        <v>4633.6120000000001</v>
      </c>
      <c r="Q25" s="3"/>
      <c r="R25" s="3"/>
    </row>
    <row r="26" spans="1:18">
      <c r="A26" s="9">
        <v>13.75</v>
      </c>
      <c r="C26">
        <v>116</v>
      </c>
      <c r="D26">
        <v>2</v>
      </c>
      <c r="F26" s="11">
        <f t="shared" si="0"/>
        <v>118</v>
      </c>
      <c r="G26" s="4"/>
      <c r="H26" s="9">
        <v>13.75</v>
      </c>
      <c r="I26" s="39">
        <v>4081413</v>
      </c>
      <c r="J26" s="4"/>
      <c r="K26" s="9">
        <v>13.75</v>
      </c>
      <c r="L26" s="1">
        <f t="shared" si="1"/>
        <v>0</v>
      </c>
      <c r="M26" s="1">
        <f t="shared" si="2"/>
        <v>4012.2365084745802</v>
      </c>
      <c r="N26" s="1">
        <f t="shared" si="3"/>
        <v>69.1764915254237</v>
      </c>
      <c r="O26" s="1">
        <f t="shared" si="4"/>
        <v>0</v>
      </c>
      <c r="P26" s="12">
        <f t="shared" si="5"/>
        <v>4081.413</v>
      </c>
      <c r="Q26" s="3"/>
      <c r="R26" s="3"/>
    </row>
    <row r="27" spans="1:18">
      <c r="A27" s="9">
        <v>14.25</v>
      </c>
      <c r="C27">
        <v>134</v>
      </c>
      <c r="D27">
        <v>9</v>
      </c>
      <c r="F27" s="11">
        <f t="shared" si="0"/>
        <v>143</v>
      </c>
      <c r="G27" s="4"/>
      <c r="H27" s="9">
        <v>14.25</v>
      </c>
      <c r="I27" s="39">
        <v>3353034</v>
      </c>
      <c r="J27" s="4"/>
      <c r="K27" s="9">
        <v>14.25</v>
      </c>
      <c r="L27" s="1">
        <f t="shared" si="1"/>
        <v>0</v>
      </c>
      <c r="M27" s="1">
        <f t="shared" si="2"/>
        <v>3142.0038881118899</v>
      </c>
      <c r="N27" s="1">
        <f t="shared" si="3"/>
        <v>211.030111888112</v>
      </c>
      <c r="O27" s="1">
        <f t="shared" si="4"/>
        <v>0</v>
      </c>
      <c r="P27" s="12">
        <f t="shared" si="5"/>
        <v>3353.0340000000001</v>
      </c>
      <c r="Q27" s="3"/>
      <c r="R27" s="3"/>
    </row>
    <row r="28" spans="1:18">
      <c r="A28" s="9">
        <v>14.75</v>
      </c>
      <c r="C28">
        <v>92</v>
      </c>
      <c r="D28">
        <v>15</v>
      </c>
      <c r="F28" s="11">
        <f t="shared" si="0"/>
        <v>107</v>
      </c>
      <c r="G28" s="1"/>
      <c r="H28" s="9">
        <v>14.75</v>
      </c>
      <c r="I28" s="39">
        <v>367480</v>
      </c>
      <c r="J28" s="4"/>
      <c r="K28" s="9">
        <v>14.75</v>
      </c>
      <c r="L28" s="1">
        <f t="shared" si="1"/>
        <v>0</v>
      </c>
      <c r="M28" s="1">
        <f t="shared" si="2"/>
        <v>315.96411214953298</v>
      </c>
      <c r="N28" s="1">
        <f t="shared" si="3"/>
        <v>51.515887850467301</v>
      </c>
      <c r="O28" s="1">
        <f t="shared" si="4"/>
        <v>0</v>
      </c>
      <c r="P28" s="12">
        <f t="shared" si="5"/>
        <v>367.48</v>
      </c>
      <c r="Q28" s="3"/>
      <c r="R28" s="3"/>
    </row>
    <row r="29" spans="1:18">
      <c r="A29" s="9">
        <v>15.25</v>
      </c>
      <c r="C29">
        <v>75</v>
      </c>
      <c r="D29">
        <v>26</v>
      </c>
      <c r="F29" s="11">
        <f t="shared" si="0"/>
        <v>101</v>
      </c>
      <c r="G29" s="1"/>
      <c r="H29" s="9">
        <v>15.25</v>
      </c>
      <c r="I29" s="39">
        <v>60488</v>
      </c>
      <c r="J29" s="4"/>
      <c r="K29" s="9">
        <v>15.25</v>
      </c>
      <c r="L29" s="1">
        <f t="shared" si="1"/>
        <v>0</v>
      </c>
      <c r="M29" s="1">
        <f t="shared" si="2"/>
        <v>44.916831683168297</v>
      </c>
      <c r="N29" s="1">
        <f t="shared" si="3"/>
        <v>15.571168316831701</v>
      </c>
      <c r="O29" s="1">
        <f t="shared" si="4"/>
        <v>0</v>
      </c>
      <c r="P29" s="12">
        <f t="shared" si="5"/>
        <v>60.488</v>
      </c>
      <c r="Q29" s="3"/>
      <c r="R29" s="3"/>
    </row>
    <row r="30" spans="1:18">
      <c r="A30" s="9">
        <v>15.75</v>
      </c>
      <c r="B30" s="10"/>
      <c r="C30">
        <v>30</v>
      </c>
      <c r="D30">
        <v>22</v>
      </c>
      <c r="F30" s="11">
        <f t="shared" si="0"/>
        <v>52</v>
      </c>
      <c r="G30" s="1"/>
      <c r="H30" s="9">
        <v>15.75</v>
      </c>
      <c r="I30" s="39">
        <v>229897</v>
      </c>
      <c r="J30" s="4"/>
      <c r="K30" s="9">
        <v>15.75</v>
      </c>
      <c r="L30" s="1">
        <f t="shared" si="1"/>
        <v>0</v>
      </c>
      <c r="M30" s="1">
        <f t="shared" si="2"/>
        <v>132.632884615385</v>
      </c>
      <c r="N30" s="1">
        <f t="shared" si="3"/>
        <v>97.264115384615394</v>
      </c>
      <c r="O30" s="1">
        <f t="shared" si="4"/>
        <v>0</v>
      </c>
      <c r="P30" s="12">
        <f t="shared" si="5"/>
        <v>229.89699999999999</v>
      </c>
      <c r="Q30" s="3"/>
      <c r="R30" s="3"/>
    </row>
    <row r="31" spans="1:18">
      <c r="A31" s="9">
        <v>16.25</v>
      </c>
      <c r="B31" s="10"/>
      <c r="C31">
        <v>16</v>
      </c>
      <c r="D31">
        <v>25</v>
      </c>
      <c r="F31" s="11">
        <f t="shared" si="0"/>
        <v>41</v>
      </c>
      <c r="G31" s="1"/>
      <c r="H31" s="9">
        <v>16.25</v>
      </c>
      <c r="I31" s="39">
        <v>36</v>
      </c>
      <c r="J31" s="4"/>
      <c r="K31" s="9">
        <v>16.25</v>
      </c>
      <c r="L31" s="1">
        <f t="shared" si="1"/>
        <v>0</v>
      </c>
      <c r="M31" s="1">
        <f t="shared" si="2"/>
        <v>1.4048780487804899E-2</v>
      </c>
      <c r="N31" s="1">
        <f t="shared" si="3"/>
        <v>2.19512195121951E-2</v>
      </c>
      <c r="O31" s="1">
        <f t="shared" si="4"/>
        <v>0</v>
      </c>
      <c r="P31" s="12">
        <f t="shared" si="5"/>
        <v>3.5999999999999997E-2</v>
      </c>
      <c r="Q31" s="3"/>
      <c r="R31" s="3"/>
    </row>
    <row r="32" spans="1:18">
      <c r="A32" s="9">
        <v>16.75</v>
      </c>
      <c r="B32" s="10"/>
      <c r="C32">
        <v>3</v>
      </c>
      <c r="D32">
        <v>15</v>
      </c>
      <c r="F32" s="11">
        <f t="shared" si="0"/>
        <v>18</v>
      </c>
      <c r="G32" s="1"/>
      <c r="H32" s="9">
        <v>16.75</v>
      </c>
      <c r="I32" s="39">
        <v>36</v>
      </c>
      <c r="J32" s="15"/>
      <c r="K32" s="9">
        <v>16.75</v>
      </c>
      <c r="L32" s="1">
        <f t="shared" si="1"/>
        <v>0</v>
      </c>
      <c r="M32" s="1">
        <f t="shared" si="2"/>
        <v>6.0000000000000001E-3</v>
      </c>
      <c r="N32" s="1">
        <f t="shared" si="3"/>
        <v>0.03</v>
      </c>
      <c r="O32" s="1">
        <f t="shared" si="4"/>
        <v>0</v>
      </c>
      <c r="P32" s="12">
        <f t="shared" si="5"/>
        <v>3.5999999999999997E-2</v>
      </c>
      <c r="Q32" s="3"/>
      <c r="R32" s="3"/>
    </row>
    <row r="33" spans="1:18">
      <c r="A33" s="9">
        <v>17.25</v>
      </c>
      <c r="B33" s="10"/>
      <c r="D33">
        <v>6</v>
      </c>
      <c r="F33" s="11">
        <f t="shared" si="0"/>
        <v>6</v>
      </c>
      <c r="G33" s="1"/>
      <c r="H33" s="9">
        <v>17.25</v>
      </c>
      <c r="I33" s="39"/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D34">
        <v>2</v>
      </c>
      <c r="E34">
        <v>1</v>
      </c>
      <c r="F34" s="11">
        <f t="shared" si="0"/>
        <v>3</v>
      </c>
      <c r="G34" s="1"/>
      <c r="H34" s="9">
        <v>17.75</v>
      </c>
      <c r="I34" s="39"/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1"/>
      <c r="C35" s="31"/>
      <c r="D35" s="31"/>
      <c r="E35" s="31"/>
      <c r="F35" s="11">
        <f t="shared" si="0"/>
        <v>0</v>
      </c>
      <c r="G35" s="1"/>
      <c r="H35" s="9">
        <v>18.25</v>
      </c>
      <c r="I35" s="39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1"/>
      <c r="C36" s="31"/>
      <c r="D36" s="31"/>
      <c r="E36" s="31"/>
      <c r="F36" s="11">
        <f t="shared" si="0"/>
        <v>0</v>
      </c>
      <c r="G36" s="1"/>
      <c r="H36" s="9">
        <v>18.75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0</v>
      </c>
      <c r="C38" s="16">
        <f>SUM(C6:C37)</f>
        <v>943</v>
      </c>
      <c r="D38" s="16">
        <f>SUM(D6:D37)</f>
        <v>122</v>
      </c>
      <c r="E38" s="16">
        <f>SUM(E6:E37)</f>
        <v>1</v>
      </c>
      <c r="F38" s="17">
        <f>SUM(F6:F37)</f>
        <v>1066</v>
      </c>
      <c r="G38" s="18"/>
      <c r="H38" s="7" t="s">
        <v>7</v>
      </c>
      <c r="I38" s="4">
        <f>SUM(I6:I37)</f>
        <v>249848326</v>
      </c>
      <c r="J38" s="1"/>
      <c r="K38" s="7" t="s">
        <v>7</v>
      </c>
      <c r="L38" s="16">
        <f>SUM(L6:L37)</f>
        <v>0</v>
      </c>
      <c r="M38" s="16">
        <f>SUM(M6:M37)</f>
        <v>249403.71627381499</v>
      </c>
      <c r="N38" s="16">
        <f>SUM(N6:N37)</f>
        <v>444.60972618496203</v>
      </c>
      <c r="O38" s="16">
        <f>SUM(O6:O37)</f>
        <v>0</v>
      </c>
      <c r="P38" s="19">
        <f>SUM(P6:P37)</f>
        <v>249848.326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1" t="s">
        <v>9</v>
      </c>
      <c r="C42" s="41"/>
      <c r="D42" s="41"/>
      <c r="E42" s="1"/>
      <c r="F42" s="1"/>
      <c r="G42" s="4"/>
      <c r="H42" s="1"/>
      <c r="I42" s="41" t="s">
        <v>10</v>
      </c>
      <c r="J42" s="41"/>
      <c r="K42" s="41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3.4231319490119127E-3</v>
      </c>
      <c r="J44" s="13" t="s">
        <v>12</v>
      </c>
      <c r="K44">
        <v>3.2663484402332714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0.25669048815569701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0.38633214148139899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0.55557251987450296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0.77039748669331898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1.0369636182778701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0</v>
      </c>
      <c r="C52" s="1">
        <f t="shared" si="7"/>
        <v>0.22500000000000001</v>
      </c>
      <c r="D52" s="1">
        <f t="shared" si="8"/>
        <v>0</v>
      </c>
      <c r="E52" s="1">
        <f t="shared" si="9"/>
        <v>0</v>
      </c>
      <c r="F52" s="11">
        <f t="shared" si="10"/>
        <v>0.22500000000000001</v>
      </c>
      <c r="G52" s="1"/>
      <c r="H52" s="9">
        <f t="shared" si="11"/>
        <v>1.3615860497568499</v>
      </c>
      <c r="I52" s="1">
        <f t="shared" si="12"/>
        <v>0</v>
      </c>
      <c r="J52" s="1">
        <f t="shared" si="13"/>
        <v>4.9017097791246599E-2</v>
      </c>
      <c r="K52" s="1">
        <f t="shared" si="14"/>
        <v>0</v>
      </c>
      <c r="L52" s="1">
        <f t="shared" si="15"/>
        <v>0</v>
      </c>
      <c r="M52" s="23">
        <f t="shared" si="16"/>
        <v>4.9017097791246599E-2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855.96074999999996</v>
      </c>
      <c r="D53" s="1">
        <f t="shared" si="8"/>
        <v>0</v>
      </c>
      <c r="E53" s="1">
        <f t="shared" si="9"/>
        <v>0</v>
      </c>
      <c r="F53" s="11">
        <f t="shared" si="10"/>
        <v>855.96074999999996</v>
      </c>
      <c r="G53" s="1"/>
      <c r="H53" s="9">
        <f t="shared" si="11"/>
        <v>1.7507281900390299</v>
      </c>
      <c r="I53" s="1">
        <f t="shared" si="12"/>
        <v>0</v>
      </c>
      <c r="J53" s="1">
        <f t="shared" si="13"/>
        <v>222.008091050659</v>
      </c>
      <c r="K53" s="1">
        <f t="shared" si="14"/>
        <v>0</v>
      </c>
      <c r="L53" s="1">
        <f t="shared" si="15"/>
        <v>0</v>
      </c>
      <c r="M53" s="23">
        <f t="shared" si="16"/>
        <v>222.008091050659</v>
      </c>
      <c r="N53" s="3"/>
      <c r="O53" s="3"/>
      <c r="P53" s="3"/>
    </row>
    <row r="54" spans="1:16">
      <c r="A54" s="9">
        <v>7.25</v>
      </c>
      <c r="B54" s="1">
        <f t="shared" si="6"/>
        <v>0</v>
      </c>
      <c r="C54" s="1">
        <f t="shared" si="7"/>
        <v>678.94074999999998</v>
      </c>
      <c r="D54" s="1">
        <f t="shared" si="8"/>
        <v>0</v>
      </c>
      <c r="E54" s="1">
        <f t="shared" si="9"/>
        <v>0</v>
      </c>
      <c r="F54" s="11">
        <f t="shared" si="10"/>
        <v>678.94074999999998</v>
      </c>
      <c r="G54" s="1"/>
      <c r="H54" s="9">
        <f t="shared" si="11"/>
        <v>2.2109928886581298</v>
      </c>
      <c r="I54" s="1">
        <f t="shared" si="12"/>
        <v>0</v>
      </c>
      <c r="J54" s="1">
        <f t="shared" si="13"/>
        <v>207.05285104416799</v>
      </c>
      <c r="K54" s="1">
        <f t="shared" si="14"/>
        <v>0</v>
      </c>
      <c r="L54" s="1">
        <f t="shared" si="15"/>
        <v>0</v>
      </c>
      <c r="M54" s="23">
        <f t="shared" si="16"/>
        <v>207.05285104416799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2501.049</v>
      </c>
      <c r="D55" s="1">
        <f t="shared" si="8"/>
        <v>0</v>
      </c>
      <c r="E55" s="1">
        <f t="shared" si="9"/>
        <v>0</v>
      </c>
      <c r="F55" s="11">
        <f t="shared" si="10"/>
        <v>2501.049</v>
      </c>
      <c r="G55" s="1"/>
      <c r="H55" s="9">
        <f t="shared" si="11"/>
        <v>2.7491147550330299</v>
      </c>
      <c r="I55" s="1">
        <f t="shared" si="12"/>
        <v>0</v>
      </c>
      <c r="J55" s="1">
        <f t="shared" si="13"/>
        <v>887.18331728523901</v>
      </c>
      <c r="K55" s="1">
        <f t="shared" si="14"/>
        <v>0</v>
      </c>
      <c r="L55" s="1">
        <f t="shared" si="15"/>
        <v>0</v>
      </c>
      <c r="M55" s="23">
        <f t="shared" si="16"/>
        <v>887.18331728523901</v>
      </c>
      <c r="N55" s="3"/>
      <c r="O55" s="3"/>
      <c r="P55" s="3"/>
    </row>
    <row r="56" spans="1:16">
      <c r="A56" s="9">
        <v>8.25</v>
      </c>
      <c r="B56" s="1">
        <f t="shared" si="6"/>
        <v>0</v>
      </c>
      <c r="C56" s="1">
        <f t="shared" si="7"/>
        <v>5329.2607500000004</v>
      </c>
      <c r="D56" s="1">
        <f t="shared" si="8"/>
        <v>0</v>
      </c>
      <c r="E56" s="1">
        <f t="shared" si="9"/>
        <v>0</v>
      </c>
      <c r="F56" s="11">
        <f t="shared" si="10"/>
        <v>5329.2607500000004</v>
      </c>
      <c r="G56" s="1"/>
      <c r="H56" s="9">
        <f t="shared" si="11"/>
        <v>3.3719534092754602</v>
      </c>
      <c r="I56" s="1">
        <f t="shared" si="12"/>
        <v>0</v>
      </c>
      <c r="J56" s="1">
        <f t="shared" si="13"/>
        <v>2178.1841157430799</v>
      </c>
      <c r="K56" s="1">
        <f t="shared" si="14"/>
        <v>0</v>
      </c>
      <c r="L56" s="1">
        <f t="shared" si="15"/>
        <v>0</v>
      </c>
      <c r="M56" s="23">
        <f t="shared" si="16"/>
        <v>2178.1841157430799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19489.172500000001</v>
      </c>
      <c r="D57" s="1">
        <f t="shared" si="8"/>
        <v>0</v>
      </c>
      <c r="E57" s="1">
        <f t="shared" si="9"/>
        <v>0</v>
      </c>
      <c r="F57" s="11">
        <f t="shared" si="10"/>
        <v>19489.172500000001</v>
      </c>
      <c r="G57" s="1"/>
      <c r="H57" s="9">
        <f t="shared" si="11"/>
        <v>4.0864874977880303</v>
      </c>
      <c r="I57" s="1">
        <f t="shared" si="12"/>
        <v>0</v>
      </c>
      <c r="J57" s="1">
        <f t="shared" si="13"/>
        <v>9101.9725443982006</v>
      </c>
      <c r="K57" s="1">
        <f t="shared" si="14"/>
        <v>0</v>
      </c>
      <c r="L57" s="1">
        <f t="shared" si="15"/>
        <v>0</v>
      </c>
      <c r="M57" s="23">
        <f t="shared" si="16"/>
        <v>9101.9725443982006</v>
      </c>
      <c r="N57" s="3"/>
      <c r="O57" s="3"/>
      <c r="P57" s="3"/>
    </row>
    <row r="58" spans="1:16">
      <c r="A58" s="9">
        <v>9.25</v>
      </c>
      <c r="B58" s="1">
        <f t="shared" si="6"/>
        <v>0</v>
      </c>
      <c r="C58" s="1">
        <f t="shared" si="7"/>
        <v>34945.713750000003</v>
      </c>
      <c r="D58" s="1">
        <f t="shared" si="8"/>
        <v>0</v>
      </c>
      <c r="E58" s="1">
        <f t="shared" si="9"/>
        <v>0</v>
      </c>
      <c r="F58" s="11">
        <f t="shared" si="10"/>
        <v>34945.713750000003</v>
      </c>
      <c r="G58" s="1"/>
      <c r="H58" s="9">
        <f t="shared" si="11"/>
        <v>4.8998093452123896</v>
      </c>
      <c r="I58" s="1">
        <f t="shared" si="12"/>
        <v>0</v>
      </c>
      <c r="J58" s="1">
        <f t="shared" si="13"/>
        <v>18511.063222418099</v>
      </c>
      <c r="K58" s="1">
        <f t="shared" si="14"/>
        <v>0</v>
      </c>
      <c r="L58" s="1">
        <f t="shared" si="15"/>
        <v>0</v>
      </c>
      <c r="M58" s="23">
        <f t="shared" si="16"/>
        <v>18511.063222418099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112645.32825000001</v>
      </c>
      <c r="D59" s="1">
        <f t="shared" si="8"/>
        <v>0</v>
      </c>
      <c r="E59" s="1">
        <f t="shared" si="9"/>
        <v>0</v>
      </c>
      <c r="F59" s="11">
        <f t="shared" si="10"/>
        <v>112645.32825000001</v>
      </c>
      <c r="G59" s="1"/>
      <c r="H59" s="9">
        <f t="shared" si="11"/>
        <v>5.8191201420768399</v>
      </c>
      <c r="I59" s="1">
        <f t="shared" si="12"/>
        <v>0</v>
      </c>
      <c r="J59" s="1">
        <f t="shared" si="13"/>
        <v>67230.430618505896</v>
      </c>
      <c r="K59" s="1">
        <f t="shared" si="14"/>
        <v>0</v>
      </c>
      <c r="L59" s="1">
        <f t="shared" si="15"/>
        <v>0</v>
      </c>
      <c r="M59" s="23">
        <f t="shared" si="16"/>
        <v>67230.430618505896</v>
      </c>
      <c r="N59" s="3"/>
      <c r="O59" s="3"/>
      <c r="P59" s="3"/>
    </row>
    <row r="60" spans="1:16">
      <c r="A60" s="9">
        <v>10.25</v>
      </c>
      <c r="B60" s="1">
        <f t="shared" si="6"/>
        <v>0</v>
      </c>
      <c r="C60" s="1">
        <f t="shared" si="7"/>
        <v>405932.29775000003</v>
      </c>
      <c r="D60" s="1">
        <f t="shared" si="8"/>
        <v>0</v>
      </c>
      <c r="E60" s="1">
        <f t="shared" si="9"/>
        <v>0</v>
      </c>
      <c r="F60" s="11">
        <f t="shared" si="10"/>
        <v>405932.29775000003</v>
      </c>
      <c r="G60" s="1"/>
      <c r="H60" s="9">
        <f t="shared" si="11"/>
        <v>6.85172558806841</v>
      </c>
      <c r="I60" s="1">
        <f t="shared" si="12"/>
        <v>0</v>
      </c>
      <c r="J60" s="1">
        <f t="shared" si="13"/>
        <v>271349.92307483702</v>
      </c>
      <c r="K60" s="1">
        <f t="shared" si="14"/>
        <v>0</v>
      </c>
      <c r="L60" s="1">
        <f t="shared" si="15"/>
        <v>0</v>
      </c>
      <c r="M60" s="23">
        <f t="shared" si="16"/>
        <v>271349.92307483702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978868.22175000003</v>
      </c>
      <c r="D61" s="1">
        <f t="shared" si="8"/>
        <v>0</v>
      </c>
      <c r="E61" s="1">
        <f t="shared" si="9"/>
        <v>0</v>
      </c>
      <c r="F61" s="11">
        <f t="shared" si="10"/>
        <v>978868.22175000003</v>
      </c>
      <c r="G61" s="1"/>
      <c r="H61" s="9">
        <f t="shared" si="11"/>
        <v>8.0050319263700906</v>
      </c>
      <c r="I61" s="1">
        <f t="shared" si="12"/>
        <v>0</v>
      </c>
      <c r="J61" s="1">
        <f t="shared" si="13"/>
        <v>728918.26668073202</v>
      </c>
      <c r="K61" s="1">
        <f t="shared" si="14"/>
        <v>0</v>
      </c>
      <c r="L61" s="1">
        <f t="shared" si="15"/>
        <v>0</v>
      </c>
      <c r="M61" s="23">
        <f t="shared" si="16"/>
        <v>728918.26668073202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498273.26624999999</v>
      </c>
      <c r="D62" s="1">
        <f t="shared" si="8"/>
        <v>0</v>
      </c>
      <c r="E62" s="1">
        <f t="shared" si="9"/>
        <v>0</v>
      </c>
      <c r="F62" s="11">
        <f t="shared" si="10"/>
        <v>498273.26624999999</v>
      </c>
      <c r="G62" s="1"/>
      <c r="H62" s="9">
        <f t="shared" si="11"/>
        <v>9.2865423163920298</v>
      </c>
      <c r="I62" s="1">
        <f t="shared" si="12"/>
        <v>0</v>
      </c>
      <c r="J62" s="1">
        <f t="shared" si="13"/>
        <v>411309.84641400003</v>
      </c>
      <c r="K62" s="1">
        <f t="shared" si="14"/>
        <v>0</v>
      </c>
      <c r="L62" s="1">
        <f t="shared" si="15"/>
        <v>0</v>
      </c>
      <c r="M62" s="23">
        <f t="shared" si="16"/>
        <v>411309.84641400003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178784.86275</v>
      </c>
      <c r="D63" s="1">
        <f t="shared" si="8"/>
        <v>0</v>
      </c>
      <c r="E63" s="1">
        <f t="shared" si="9"/>
        <v>0</v>
      </c>
      <c r="F63" s="11">
        <f t="shared" si="10"/>
        <v>178784.86275</v>
      </c>
      <c r="G63" s="1"/>
      <c r="H63" s="9">
        <f t="shared" si="11"/>
        <v>10.7038535014673</v>
      </c>
      <c r="I63" s="1">
        <f t="shared" si="12"/>
        <v>0</v>
      </c>
      <c r="J63" s="1">
        <f t="shared" si="13"/>
        <v>162866.976949442</v>
      </c>
      <c r="K63" s="1">
        <f t="shared" si="14"/>
        <v>0</v>
      </c>
      <c r="L63" s="1">
        <f t="shared" si="15"/>
        <v>0</v>
      </c>
      <c r="M63" s="23">
        <f t="shared" si="16"/>
        <v>162866.976949442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279393.11225000001</v>
      </c>
      <c r="D64" s="1">
        <f t="shared" si="8"/>
        <v>0</v>
      </c>
      <c r="E64" s="1">
        <f t="shared" si="9"/>
        <v>0</v>
      </c>
      <c r="F64" s="11">
        <f t="shared" si="10"/>
        <v>279393.11225000001</v>
      </c>
      <c r="G64" s="1"/>
      <c r="H64" s="9">
        <f t="shared" si="11"/>
        <v>12.264652735359601</v>
      </c>
      <c r="I64" s="1">
        <f t="shared" si="12"/>
        <v>0</v>
      </c>
      <c r="J64" s="1">
        <f t="shared" si="13"/>
        <v>279727.30599164002</v>
      </c>
      <c r="K64" s="1">
        <f t="shared" si="14"/>
        <v>0</v>
      </c>
      <c r="L64" s="1">
        <f t="shared" si="15"/>
        <v>0</v>
      </c>
      <c r="M64" s="23">
        <f t="shared" si="16"/>
        <v>279727.30599164002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68844.695999999996</v>
      </c>
      <c r="D65" s="1">
        <f t="shared" si="8"/>
        <v>0</v>
      </c>
      <c r="E65" s="1">
        <f t="shared" si="9"/>
        <v>0</v>
      </c>
      <c r="F65" s="11">
        <f t="shared" si="10"/>
        <v>68844.695999999996</v>
      </c>
      <c r="G65" s="1"/>
      <c r="H65" s="9">
        <f t="shared" si="11"/>
        <v>13.9767149372252</v>
      </c>
      <c r="I65" s="1">
        <f t="shared" si="12"/>
        <v>0</v>
      </c>
      <c r="J65" s="1">
        <f t="shared" si="13"/>
        <v>75468.446347602207</v>
      </c>
      <c r="K65" s="1">
        <f t="shared" si="14"/>
        <v>0</v>
      </c>
      <c r="L65" s="1">
        <f t="shared" si="15"/>
        <v>0</v>
      </c>
      <c r="M65" s="23">
        <f t="shared" si="16"/>
        <v>75468.446347602207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61395.358999999997</v>
      </c>
      <c r="D66" s="1">
        <f t="shared" si="8"/>
        <v>0</v>
      </c>
      <c r="E66" s="1">
        <f t="shared" si="9"/>
        <v>0</v>
      </c>
      <c r="F66" s="11">
        <f t="shared" si="10"/>
        <v>61395.358999999997</v>
      </c>
      <c r="G66" s="1"/>
      <c r="H66" s="9">
        <f t="shared" si="11"/>
        <v>15.8479000493393</v>
      </c>
      <c r="I66" s="1">
        <f t="shared" si="12"/>
        <v>0</v>
      </c>
      <c r="J66" s="1">
        <f t="shared" si="13"/>
        <v>73433.019843419199</v>
      </c>
      <c r="K66" s="1">
        <f t="shared" si="14"/>
        <v>0</v>
      </c>
      <c r="L66" s="1">
        <f t="shared" si="15"/>
        <v>0</v>
      </c>
      <c r="M66" s="23">
        <f t="shared" si="16"/>
        <v>73433.019843419199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55168.251991525503</v>
      </c>
      <c r="D67" s="1">
        <f t="shared" si="8"/>
        <v>951.17675847457599</v>
      </c>
      <c r="E67" s="1">
        <f t="shared" si="9"/>
        <v>0</v>
      </c>
      <c r="F67" s="11">
        <f t="shared" si="10"/>
        <v>56119.428750000101</v>
      </c>
      <c r="G67" s="1"/>
      <c r="H67" s="9">
        <f t="shared" si="11"/>
        <v>17.886150575687498</v>
      </c>
      <c r="I67" s="1">
        <f t="shared" si="12"/>
        <v>0</v>
      </c>
      <c r="J67" s="1">
        <f t="shared" si="13"/>
        <v>71763.466335846999</v>
      </c>
      <c r="K67" s="1">
        <f t="shared" si="14"/>
        <v>1237.3011437215</v>
      </c>
      <c r="L67" s="1">
        <f t="shared" si="15"/>
        <v>0</v>
      </c>
      <c r="M67" s="23">
        <f t="shared" si="16"/>
        <v>73000.767479568502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44773.555405594401</v>
      </c>
      <c r="D68" s="1">
        <f t="shared" si="8"/>
        <v>3007.1790944056002</v>
      </c>
      <c r="E68" s="1">
        <f t="shared" si="9"/>
        <v>0</v>
      </c>
      <c r="F68" s="11">
        <f t="shared" si="10"/>
        <v>47780.734499999999</v>
      </c>
      <c r="G68" s="1"/>
      <c r="H68" s="9">
        <f t="shared" si="11"/>
        <v>20.099489282632401</v>
      </c>
      <c r="I68" s="1">
        <f t="shared" si="12"/>
        <v>0</v>
      </c>
      <c r="J68" s="1">
        <f t="shared" si="13"/>
        <v>63152.6734750943</v>
      </c>
      <c r="K68" s="1">
        <f t="shared" si="14"/>
        <v>4241.5974722078199</v>
      </c>
      <c r="L68" s="1">
        <f t="shared" si="15"/>
        <v>0</v>
      </c>
      <c r="M68" s="23">
        <f t="shared" si="16"/>
        <v>67394.270947302095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4660.4706542056101</v>
      </c>
      <c r="D69" s="1">
        <f t="shared" si="8"/>
        <v>759.85934579439299</v>
      </c>
      <c r="E69" s="1">
        <f t="shared" si="9"/>
        <v>0</v>
      </c>
      <c r="F69" s="11">
        <f t="shared" si="10"/>
        <v>5420.33</v>
      </c>
      <c r="G69" s="1"/>
      <c r="H69" s="9">
        <f t="shared" si="11"/>
        <v>22.496017045436702</v>
      </c>
      <c r="I69" s="1">
        <f t="shared" si="12"/>
        <v>0</v>
      </c>
      <c r="J69" s="1">
        <f t="shared" si="13"/>
        <v>7107.93405266217</v>
      </c>
      <c r="K69" s="1">
        <f t="shared" si="14"/>
        <v>1158.9022911949201</v>
      </c>
      <c r="L69" s="1">
        <f t="shared" si="15"/>
        <v>0</v>
      </c>
      <c r="M69" s="23">
        <f t="shared" si="16"/>
        <v>8266.8363438570905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684.98168316831698</v>
      </c>
      <c r="D70" s="1">
        <f t="shared" si="8"/>
        <v>237.460316831683</v>
      </c>
      <c r="E70" s="1">
        <f t="shared" si="9"/>
        <v>0</v>
      </c>
      <c r="F70" s="11">
        <f t="shared" si="10"/>
        <v>922.44200000000001</v>
      </c>
      <c r="G70" s="1"/>
      <c r="H70" s="9">
        <f t="shared" si="11"/>
        <v>25.083910826560398</v>
      </c>
      <c r="I70" s="1">
        <f t="shared" si="12"/>
        <v>0</v>
      </c>
      <c r="J70" s="1">
        <f t="shared" si="13"/>
        <v>1126.68980055222</v>
      </c>
      <c r="K70" s="1">
        <f t="shared" si="14"/>
        <v>390.58579752476902</v>
      </c>
      <c r="L70" s="1">
        <f t="shared" si="15"/>
        <v>0</v>
      </c>
      <c r="M70" s="23">
        <f t="shared" si="16"/>
        <v>1517.27559807699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2088.9679326923101</v>
      </c>
      <c r="D71" s="1">
        <f t="shared" si="8"/>
        <v>1531.90981730769</v>
      </c>
      <c r="E71" s="1">
        <f t="shared" si="9"/>
        <v>0</v>
      </c>
      <c r="F71" s="11">
        <f t="shared" si="10"/>
        <v>3620.8777500000001</v>
      </c>
      <c r="G71" s="1"/>
      <c r="H71" s="9">
        <f t="shared" si="11"/>
        <v>27.871421773447601</v>
      </c>
      <c r="I71" s="1">
        <f t="shared" si="12"/>
        <v>0</v>
      </c>
      <c r="J71" s="1">
        <f t="shared" si="13"/>
        <v>3696.6670681444002</v>
      </c>
      <c r="K71" s="1">
        <f t="shared" si="14"/>
        <v>2710.8891833058901</v>
      </c>
      <c r="L71" s="1">
        <f t="shared" si="15"/>
        <v>0</v>
      </c>
      <c r="M71" s="23">
        <f t="shared" si="16"/>
        <v>6407.5562514502899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0.22829268292683</v>
      </c>
      <c r="D72" s="1">
        <f t="shared" si="8"/>
        <v>0.35670731707316999</v>
      </c>
      <c r="E72" s="1">
        <f t="shared" si="9"/>
        <v>0</v>
      </c>
      <c r="F72" s="11">
        <f t="shared" si="10"/>
        <v>0.58499999999999996</v>
      </c>
      <c r="G72" s="1"/>
      <c r="H72" s="9">
        <f t="shared" si="11"/>
        <v>30.8668734250294</v>
      </c>
      <c r="I72" s="1">
        <f t="shared" si="12"/>
        <v>0</v>
      </c>
      <c r="J72" s="1">
        <f t="shared" si="13"/>
        <v>0.43364192909309701</v>
      </c>
      <c r="K72" s="1">
        <f t="shared" si="14"/>
        <v>0.67756551420796196</v>
      </c>
      <c r="L72" s="1">
        <f t="shared" si="15"/>
        <v>0</v>
      </c>
      <c r="M72" s="23">
        <f t="shared" si="16"/>
        <v>1.1112074433010599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0.10050000000000001</v>
      </c>
      <c r="D73" s="1">
        <f t="shared" si="8"/>
        <v>0.50249999999999995</v>
      </c>
      <c r="E73" s="1">
        <f t="shared" si="9"/>
        <v>0</v>
      </c>
      <c r="F73" s="11">
        <f t="shared" si="10"/>
        <v>0.60299999999999998</v>
      </c>
      <c r="G73" s="1"/>
      <c r="H73" s="9">
        <f t="shared" si="11"/>
        <v>34.078660017454901</v>
      </c>
      <c r="I73" s="1">
        <f t="shared" si="12"/>
        <v>0</v>
      </c>
      <c r="J73" s="1">
        <f t="shared" si="13"/>
        <v>0.20447196010472901</v>
      </c>
      <c r="K73" s="1">
        <f t="shared" si="14"/>
        <v>1.0223598005236501</v>
      </c>
      <c r="L73" s="1">
        <f t="shared" si="15"/>
        <v>0</v>
      </c>
      <c r="M73" s="23">
        <f t="shared" si="16"/>
        <v>1.2268317606283801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37.515244880657399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41.185158918307302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45.0969991645078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49.259427411297303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53.681168901630301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0</v>
      </c>
      <c r="C79" s="16">
        <f>SUM(C47:C78)</f>
        <v>2755314.0229598698</v>
      </c>
      <c r="D79" s="16">
        <f>SUM(D47:D78)</f>
        <v>6488.4445401310104</v>
      </c>
      <c r="E79" s="16">
        <f>SUM(E47:E78)</f>
        <v>0</v>
      </c>
      <c r="F79" s="16">
        <f>SUM(F47:F78)</f>
        <v>2761802.4674999998</v>
      </c>
      <c r="G79" s="11"/>
      <c r="H79" s="7" t="s">
        <v>7</v>
      </c>
      <c r="I79" s="16">
        <f>SUM(I47:I78)</f>
        <v>0</v>
      </c>
      <c r="J79" s="16">
        <f>SUM(J47:J78)</f>
        <v>2248259.7979254001</v>
      </c>
      <c r="K79" s="16">
        <f>SUM(K47:K78)</f>
        <v>9740.9758132696297</v>
      </c>
      <c r="L79" s="16">
        <f>SUM(L47:L78)</f>
        <v>0</v>
      </c>
      <c r="M79" s="16">
        <f>SUM(M47:M78)</f>
        <v>2258000.7737386799</v>
      </c>
      <c r="N79" s="3"/>
      <c r="O79" s="3"/>
      <c r="P79" s="3"/>
    </row>
    <row r="80" spans="1:16">
      <c r="A80" s="5" t="s">
        <v>13</v>
      </c>
      <c r="B80" s="17">
        <f>IF(L38&gt;0,B79/L38,0)</f>
        <v>0</v>
      </c>
      <c r="C80" s="17">
        <f>IF(M38&gt;0,C79/M38,0)</f>
        <v>11.0476061228168</v>
      </c>
      <c r="D80" s="17">
        <f>IF(N38&gt;0,D79/N38,0)</f>
        <v>14.5935731001794</v>
      </c>
      <c r="E80" s="17">
        <f>IF(O38&gt;0,E79/O38,0)</f>
        <v>0</v>
      </c>
      <c r="F80" s="17">
        <f>IF(P38&gt;0,F79/P38,0)</f>
        <v>11.0539162367652</v>
      </c>
      <c r="G80" s="11"/>
      <c r="H80" s="5" t="s">
        <v>13</v>
      </c>
      <c r="I80" s="17">
        <f>IF(L38&gt;0,I79/L38,0)</f>
        <v>0</v>
      </c>
      <c r="J80" s="17">
        <f>IF(M38&gt;0,J79/M38,0)</f>
        <v>9.0145400859106797</v>
      </c>
      <c r="K80" s="17">
        <f>IF(N38&gt;0,K79/N38,0)</f>
        <v>21.909047957302899</v>
      </c>
      <c r="L80" s="17">
        <f>IF(O38&gt;0,L79/O38,0)</f>
        <v>0</v>
      </c>
      <c r="M80" s="17">
        <f>IF(P38&gt;0,M79/P38,0)</f>
        <v>9.0374861016226298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0</v>
      </c>
      <c r="C92" s="27">
        <f>$B$80</f>
        <v>0</v>
      </c>
      <c r="D92" s="27">
        <f>$I$80</f>
        <v>0</v>
      </c>
      <c r="E92" s="26">
        <f>B92*D92</f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249403.71627</v>
      </c>
      <c r="C93" s="27">
        <f>$C$80</f>
        <v>11</v>
      </c>
      <c r="D93" s="27">
        <f>$J$80</f>
        <v>9</v>
      </c>
      <c r="E93" s="26">
        <f>B93*D93</f>
        <v>2244633.44643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444.60973000000001</v>
      </c>
      <c r="C94" s="27">
        <f>$D$80</f>
        <v>14.6</v>
      </c>
      <c r="D94" s="27">
        <f>$K$80</f>
        <v>21.9</v>
      </c>
      <c r="E94" s="26">
        <f>B94*D94</f>
        <v>9736.9530900000009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249848.326</v>
      </c>
      <c r="C96" s="27">
        <f>$F$80</f>
        <v>11.1</v>
      </c>
      <c r="D96" s="27">
        <f>$M$80</f>
        <v>9</v>
      </c>
      <c r="E96" s="26">
        <f>SUM(E92:E95)</f>
        <v>2254370.39952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2241405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0.99424999999999997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abSelected="1" topLeftCell="A37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0" t="s">
        <v>22</v>
      </c>
      <c r="B1" s="40"/>
      <c r="C1" s="40"/>
      <c r="D1" s="40"/>
      <c r="E1" s="40"/>
      <c r="F1" s="40"/>
      <c r="G1" s="1"/>
      <c r="H1" s="41" t="s">
        <v>1</v>
      </c>
      <c r="I1" s="41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705484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2" t="s">
        <v>4</v>
      </c>
      <c r="C4" s="42"/>
      <c r="D4" s="42"/>
      <c r="E4" s="42"/>
      <c r="F4" s="42"/>
      <c r="G4" s="1"/>
      <c r="H4" s="2" t="s">
        <v>3</v>
      </c>
      <c r="J4" s="1"/>
      <c r="K4" s="2" t="s">
        <v>3</v>
      </c>
      <c r="L4" s="41" t="s">
        <v>5</v>
      </c>
      <c r="M4" s="41"/>
      <c r="N4" s="41"/>
      <c r="O4" s="41"/>
      <c r="P4" s="41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1"/>
      <c r="F6" s="11">
        <f t="shared" ref="F6:F37" si="0">SUM(B6:E6)</f>
        <v>0</v>
      </c>
      <c r="G6" s="1"/>
      <c r="H6" s="9">
        <v>3.75</v>
      </c>
      <c r="J6" s="1"/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>
        <v>1</v>
      </c>
      <c r="E7" s="31"/>
      <c r="F7" s="11">
        <f t="shared" si="0"/>
        <v>1</v>
      </c>
      <c r="G7" s="1"/>
      <c r="H7" s="9">
        <v>4.25</v>
      </c>
      <c r="I7" s="39">
        <v>16257</v>
      </c>
      <c r="J7" s="1"/>
      <c r="K7" s="9">
        <v>4.25</v>
      </c>
      <c r="L7" s="1">
        <f t="shared" si="1"/>
        <v>16.257000000000001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16.257000000000001</v>
      </c>
      <c r="Q7" s="3"/>
      <c r="R7" s="3"/>
    </row>
    <row r="8" spans="1:18">
      <c r="A8" s="9">
        <v>4.75</v>
      </c>
      <c r="B8">
        <v>2</v>
      </c>
      <c r="E8" s="31"/>
      <c r="F8" s="11">
        <f t="shared" si="0"/>
        <v>2</v>
      </c>
      <c r="G8" s="1"/>
      <c r="H8" s="9">
        <v>4.75</v>
      </c>
      <c r="I8" s="39">
        <v>130064</v>
      </c>
      <c r="J8" s="1"/>
      <c r="K8" s="9">
        <v>4.75</v>
      </c>
      <c r="L8" s="1">
        <f t="shared" si="1"/>
        <v>130.06399999999999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130.06399999999999</v>
      </c>
      <c r="Q8" s="3"/>
      <c r="R8" s="3"/>
    </row>
    <row r="9" spans="1:18">
      <c r="A9" s="9">
        <v>5.25</v>
      </c>
      <c r="B9">
        <v>5</v>
      </c>
      <c r="E9" s="31"/>
      <c r="F9" s="11">
        <f t="shared" si="0"/>
        <v>5</v>
      </c>
      <c r="G9" s="1"/>
      <c r="H9" s="9">
        <v>5.25</v>
      </c>
      <c r="I9" s="39">
        <v>146322</v>
      </c>
      <c r="J9" s="1"/>
      <c r="K9" s="9">
        <v>5.25</v>
      </c>
      <c r="L9" s="1">
        <f t="shared" si="1"/>
        <v>146.322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146.322</v>
      </c>
      <c r="Q9" s="3"/>
      <c r="R9" s="3"/>
    </row>
    <row r="10" spans="1:18">
      <c r="A10" s="9">
        <v>5.75</v>
      </c>
      <c r="B10">
        <v>4</v>
      </c>
      <c r="E10" s="31"/>
      <c r="F10" s="11">
        <f t="shared" si="0"/>
        <v>4</v>
      </c>
      <c r="G10" s="1"/>
      <c r="H10" s="9">
        <v>5.75</v>
      </c>
      <c r="I10" s="39">
        <v>81290</v>
      </c>
      <c r="J10" s="1"/>
      <c r="K10" s="9">
        <v>5.75</v>
      </c>
      <c r="L10" s="1">
        <f t="shared" si="1"/>
        <v>81.290000000000006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81.290000000000006</v>
      </c>
      <c r="Q10" s="3"/>
      <c r="R10" s="3"/>
    </row>
    <row r="11" spans="1:18">
      <c r="A11" s="9">
        <v>6.25</v>
      </c>
      <c r="B11">
        <v>5</v>
      </c>
      <c r="E11" s="31"/>
      <c r="F11" s="11">
        <f t="shared" si="0"/>
        <v>5</v>
      </c>
      <c r="G11" s="1"/>
      <c r="H11" s="9">
        <v>6.25</v>
      </c>
      <c r="I11" s="39">
        <v>373935</v>
      </c>
      <c r="J11" s="1"/>
      <c r="K11" s="9">
        <v>6.25</v>
      </c>
      <c r="L11" s="1">
        <f t="shared" ref="L11:L32" si="3">IF($F11&gt;0,($I12/1000)*(B11/$F11),0)</f>
        <v>370.03500000000003</v>
      </c>
      <c r="M11" s="1">
        <f t="shared" ref="M11:M32" si="4">IF($F11&gt;0,($I12/1000)*(C11/$F11),0)</f>
        <v>0</v>
      </c>
      <c r="N11" s="1">
        <f t="shared" ref="N11:N32" si="5">IF($F11&gt;0,($I12/1000)*(D11/$F11),0)</f>
        <v>0</v>
      </c>
      <c r="O11" s="1">
        <f t="shared" ref="O11:O32" si="6">IF($F11&gt;0,($I12/1000)*(E11/$F11),0)</f>
        <v>0</v>
      </c>
      <c r="P11" s="12">
        <f t="shared" si="2"/>
        <v>370.03500000000003</v>
      </c>
      <c r="Q11" s="3"/>
      <c r="R11" s="3"/>
    </row>
    <row r="12" spans="1:18">
      <c r="A12" s="9">
        <v>6.75</v>
      </c>
      <c r="B12">
        <v>4</v>
      </c>
      <c r="E12" s="32"/>
      <c r="F12" s="11">
        <f t="shared" si="0"/>
        <v>4</v>
      </c>
      <c r="G12" s="1"/>
      <c r="H12" s="9">
        <v>6.75</v>
      </c>
      <c r="I12" s="39">
        <v>370035</v>
      </c>
      <c r="J12" s="1"/>
      <c r="K12" s="9">
        <v>6.75</v>
      </c>
      <c r="L12" s="1">
        <f t="shared" si="3"/>
        <v>642.52200000000005</v>
      </c>
      <c r="M12" s="1">
        <f t="shared" si="4"/>
        <v>0</v>
      </c>
      <c r="N12" s="1">
        <f t="shared" si="5"/>
        <v>0</v>
      </c>
      <c r="O12" s="1">
        <f t="shared" si="6"/>
        <v>0</v>
      </c>
      <c r="P12" s="12">
        <f t="shared" si="2"/>
        <v>642.52200000000005</v>
      </c>
      <c r="Q12" s="3"/>
      <c r="R12" s="3"/>
    </row>
    <row r="13" spans="1:18">
      <c r="A13" s="9">
        <v>7.25</v>
      </c>
      <c r="B13">
        <v>7</v>
      </c>
      <c r="E13" s="32"/>
      <c r="F13" s="11">
        <f t="shared" si="0"/>
        <v>7</v>
      </c>
      <c r="G13" s="1"/>
      <c r="H13" s="9">
        <v>7.25</v>
      </c>
      <c r="I13" s="39">
        <v>642522</v>
      </c>
      <c r="J13" s="1"/>
      <c r="K13" s="9">
        <v>7.25</v>
      </c>
      <c r="L13" s="1">
        <f t="shared" si="3"/>
        <v>707.53499999999997</v>
      </c>
      <c r="M13" s="1">
        <f t="shared" si="4"/>
        <v>0</v>
      </c>
      <c r="N13" s="1">
        <f t="shared" si="5"/>
        <v>0</v>
      </c>
      <c r="O13" s="1">
        <f t="shared" si="6"/>
        <v>0</v>
      </c>
      <c r="P13" s="12">
        <f t="shared" si="2"/>
        <v>707.53499999999997</v>
      </c>
      <c r="Q13" s="3"/>
      <c r="R13" s="3"/>
    </row>
    <row r="14" spans="1:18">
      <c r="A14" s="9">
        <v>7.75</v>
      </c>
      <c r="B14">
        <v>6</v>
      </c>
      <c r="E14" s="32"/>
      <c r="F14" s="11">
        <f t="shared" si="0"/>
        <v>6</v>
      </c>
      <c r="G14" s="1"/>
      <c r="H14" s="9">
        <v>7.75</v>
      </c>
      <c r="I14" s="39">
        <v>707535</v>
      </c>
      <c r="J14" s="4"/>
      <c r="K14" s="9">
        <v>7.75</v>
      </c>
      <c r="L14" s="1">
        <f t="shared" si="3"/>
        <v>3140.9850000000001</v>
      </c>
      <c r="M14" s="1">
        <f t="shared" si="4"/>
        <v>0</v>
      </c>
      <c r="N14" s="1">
        <f t="shared" si="5"/>
        <v>0</v>
      </c>
      <c r="O14" s="1">
        <f t="shared" si="6"/>
        <v>0</v>
      </c>
      <c r="P14" s="12">
        <f t="shared" si="2"/>
        <v>3140.9850000000001</v>
      </c>
      <c r="Q14" s="3"/>
      <c r="R14" s="3"/>
    </row>
    <row r="15" spans="1:18">
      <c r="A15" s="9">
        <v>8.25</v>
      </c>
      <c r="B15">
        <v>13</v>
      </c>
      <c r="E15" s="32"/>
      <c r="F15" s="11">
        <f t="shared" si="0"/>
        <v>13</v>
      </c>
      <c r="G15" s="1"/>
      <c r="H15" s="9">
        <v>8.25</v>
      </c>
      <c r="I15" s="39">
        <v>3140985</v>
      </c>
      <c r="J15" s="4"/>
      <c r="K15" s="9">
        <v>8.25</v>
      </c>
      <c r="L15" s="1">
        <f t="shared" si="3"/>
        <v>3759.57</v>
      </c>
      <c r="M15" s="1">
        <f t="shared" si="4"/>
        <v>0</v>
      </c>
      <c r="N15" s="1">
        <f t="shared" si="5"/>
        <v>0</v>
      </c>
      <c r="O15" s="1">
        <f t="shared" si="6"/>
        <v>0</v>
      </c>
      <c r="P15" s="12">
        <f t="shared" si="2"/>
        <v>3759.57</v>
      </c>
      <c r="Q15" s="3"/>
      <c r="R15" s="3"/>
    </row>
    <row r="16" spans="1:18">
      <c r="A16" s="9">
        <v>8.75</v>
      </c>
      <c r="B16">
        <v>13</v>
      </c>
      <c r="E16" s="32"/>
      <c r="F16" s="11">
        <f t="shared" si="0"/>
        <v>13</v>
      </c>
      <c r="G16" s="1"/>
      <c r="H16" s="9">
        <v>8.75</v>
      </c>
      <c r="I16" s="39">
        <v>3759570</v>
      </c>
      <c r="J16" s="4"/>
      <c r="K16" s="9">
        <v>8.75</v>
      </c>
      <c r="L16" s="1">
        <f t="shared" si="3"/>
        <v>5623.6450000000004</v>
      </c>
      <c r="M16" s="1">
        <f t="shared" si="4"/>
        <v>0</v>
      </c>
      <c r="N16" s="1">
        <f t="shared" si="5"/>
        <v>0</v>
      </c>
      <c r="O16" s="1">
        <f t="shared" si="6"/>
        <v>0</v>
      </c>
      <c r="P16" s="12">
        <f t="shared" si="2"/>
        <v>5623.6450000000004</v>
      </c>
      <c r="Q16" s="3"/>
      <c r="R16" s="3"/>
    </row>
    <row r="17" spans="1:18">
      <c r="A17" s="9">
        <v>9.25</v>
      </c>
      <c r="B17">
        <v>14</v>
      </c>
      <c r="E17" s="32"/>
      <c r="F17" s="11">
        <f t="shared" si="0"/>
        <v>14</v>
      </c>
      <c r="G17" s="1"/>
      <c r="H17" s="9">
        <v>9.25</v>
      </c>
      <c r="I17" s="39">
        <v>5623645</v>
      </c>
      <c r="J17" s="4"/>
      <c r="K17" s="9">
        <v>9.25</v>
      </c>
      <c r="L17" s="1">
        <f t="shared" si="3"/>
        <v>3916.9540000000002</v>
      </c>
      <c r="M17" s="1">
        <f t="shared" si="4"/>
        <v>0</v>
      </c>
      <c r="N17" s="1">
        <f t="shared" si="5"/>
        <v>0</v>
      </c>
      <c r="O17" s="1">
        <f t="shared" si="6"/>
        <v>0</v>
      </c>
      <c r="P17" s="12">
        <f t="shared" si="2"/>
        <v>3916.9540000000002</v>
      </c>
      <c r="Q17" s="3"/>
      <c r="R17" s="3"/>
    </row>
    <row r="18" spans="1:18">
      <c r="A18" s="9">
        <v>9.75</v>
      </c>
      <c r="B18">
        <v>14</v>
      </c>
      <c r="C18">
        <v>1</v>
      </c>
      <c r="E18" s="32"/>
      <c r="F18" s="11">
        <f t="shared" si="0"/>
        <v>15</v>
      </c>
      <c r="G18" s="1"/>
      <c r="H18" s="9">
        <v>9.75</v>
      </c>
      <c r="I18" s="39">
        <v>3916954</v>
      </c>
      <c r="J18" s="4"/>
      <c r="K18" s="9">
        <v>9.75</v>
      </c>
      <c r="L18" s="1">
        <f t="shared" si="3"/>
        <v>3359.1646666666702</v>
      </c>
      <c r="M18" s="1">
        <f t="shared" si="4"/>
        <v>239.940333333333</v>
      </c>
      <c r="N18" s="1">
        <f t="shared" si="5"/>
        <v>0</v>
      </c>
      <c r="O18" s="1">
        <f t="shared" si="6"/>
        <v>0</v>
      </c>
      <c r="P18" s="12">
        <f t="shared" si="2"/>
        <v>3599.105</v>
      </c>
      <c r="Q18" s="3"/>
      <c r="R18" s="3"/>
    </row>
    <row r="19" spans="1:18">
      <c r="A19" s="9">
        <v>10.25</v>
      </c>
      <c r="B19">
        <v>9</v>
      </c>
      <c r="C19">
        <v>6</v>
      </c>
      <c r="E19" s="32"/>
      <c r="F19" s="11">
        <f t="shared" si="0"/>
        <v>15</v>
      </c>
      <c r="G19" s="1"/>
      <c r="H19" s="9">
        <v>10.25</v>
      </c>
      <c r="I19" s="39">
        <v>3599105</v>
      </c>
      <c r="J19" s="4"/>
      <c r="K19" s="9">
        <v>10.25</v>
      </c>
      <c r="L19" s="1">
        <f t="shared" si="3"/>
        <v>1406.1612</v>
      </c>
      <c r="M19" s="1">
        <f t="shared" si="4"/>
        <v>937.44079999999997</v>
      </c>
      <c r="N19" s="1">
        <f t="shared" si="5"/>
        <v>0</v>
      </c>
      <c r="O19" s="1">
        <f t="shared" si="6"/>
        <v>0</v>
      </c>
      <c r="P19" s="12">
        <f t="shared" si="2"/>
        <v>2343.6019999999999</v>
      </c>
      <c r="Q19" s="3"/>
      <c r="R19" s="3"/>
    </row>
    <row r="20" spans="1:18">
      <c r="A20" s="9">
        <v>10.75</v>
      </c>
      <c r="B20">
        <v>12</v>
      </c>
      <c r="C20">
        <v>5</v>
      </c>
      <c r="E20" s="32"/>
      <c r="F20" s="11">
        <f t="shared" si="0"/>
        <v>17</v>
      </c>
      <c r="G20" s="1"/>
      <c r="H20" s="9">
        <v>10.75</v>
      </c>
      <c r="I20" s="39">
        <v>2343602</v>
      </c>
      <c r="J20" s="4"/>
      <c r="K20" s="9">
        <v>10.75</v>
      </c>
      <c r="L20" s="1">
        <f t="shared" si="3"/>
        <v>1538.45364705882</v>
      </c>
      <c r="M20" s="1">
        <f t="shared" si="4"/>
        <v>641.02235294117702</v>
      </c>
      <c r="N20" s="1">
        <f t="shared" si="5"/>
        <v>0</v>
      </c>
      <c r="O20" s="1">
        <f t="shared" si="6"/>
        <v>0</v>
      </c>
      <c r="P20" s="12">
        <f t="shared" si="2"/>
        <v>2179.4760000000001</v>
      </c>
      <c r="Q20" s="3"/>
      <c r="R20" s="3"/>
    </row>
    <row r="21" spans="1:18">
      <c r="A21" s="9">
        <v>11.25</v>
      </c>
      <c r="B21">
        <v>8</v>
      </c>
      <c r="C21">
        <v>10</v>
      </c>
      <c r="E21" s="32"/>
      <c r="F21" s="11">
        <f t="shared" si="0"/>
        <v>18</v>
      </c>
      <c r="G21" s="1"/>
      <c r="H21" s="9">
        <v>11.25</v>
      </c>
      <c r="I21" s="39">
        <v>2179476</v>
      </c>
      <c r="J21" s="4"/>
      <c r="K21" s="9">
        <v>11.25</v>
      </c>
      <c r="L21" s="1">
        <f t="shared" si="3"/>
        <v>1097.9031111111101</v>
      </c>
      <c r="M21" s="1">
        <f t="shared" si="4"/>
        <v>1372.3788888888901</v>
      </c>
      <c r="N21" s="1">
        <f t="shared" si="5"/>
        <v>0</v>
      </c>
      <c r="O21" s="1">
        <f t="shared" si="6"/>
        <v>0</v>
      </c>
      <c r="P21" s="12">
        <f t="shared" si="2"/>
        <v>2470.2820000000002</v>
      </c>
      <c r="Q21" s="3"/>
      <c r="R21" s="3"/>
    </row>
    <row r="22" spans="1:18">
      <c r="A22" s="9">
        <v>11.75</v>
      </c>
      <c r="B22">
        <v>1</v>
      </c>
      <c r="C22">
        <v>22</v>
      </c>
      <c r="E22" s="32"/>
      <c r="F22" s="11">
        <f t="shared" si="0"/>
        <v>23</v>
      </c>
      <c r="G22" s="4"/>
      <c r="H22" s="9">
        <v>11.75</v>
      </c>
      <c r="I22" s="39">
        <v>2470282</v>
      </c>
      <c r="J22" s="4"/>
      <c r="K22" s="9">
        <v>11.75</v>
      </c>
      <c r="L22" s="1">
        <f t="shared" si="3"/>
        <v>192.937304347826</v>
      </c>
      <c r="M22" s="1">
        <f t="shared" si="4"/>
        <v>4244.6206956521701</v>
      </c>
      <c r="N22" s="1">
        <f t="shared" si="5"/>
        <v>0</v>
      </c>
      <c r="O22" s="1">
        <f t="shared" si="6"/>
        <v>0</v>
      </c>
      <c r="P22" s="12">
        <f t="shared" si="2"/>
        <v>4437.558</v>
      </c>
      <c r="Q22" s="3"/>
      <c r="R22" s="3"/>
    </row>
    <row r="23" spans="1:18">
      <c r="A23" s="9">
        <v>12.25</v>
      </c>
      <c r="B23">
        <v>2</v>
      </c>
      <c r="C23">
        <v>24</v>
      </c>
      <c r="E23" s="32"/>
      <c r="F23" s="11">
        <f t="shared" si="0"/>
        <v>26</v>
      </c>
      <c r="G23" s="4"/>
      <c r="H23" s="9">
        <v>12.25</v>
      </c>
      <c r="I23" s="39">
        <v>4437558</v>
      </c>
      <c r="J23" s="4"/>
      <c r="K23" s="9">
        <v>12.25</v>
      </c>
      <c r="L23" s="1">
        <f t="shared" si="3"/>
        <v>546.03776923076896</v>
      </c>
      <c r="M23" s="1">
        <f t="shared" si="4"/>
        <v>6552.4532307692298</v>
      </c>
      <c r="N23" s="1">
        <f t="shared" si="5"/>
        <v>0</v>
      </c>
      <c r="O23" s="1">
        <f t="shared" si="6"/>
        <v>0</v>
      </c>
      <c r="P23" s="12">
        <f t="shared" si="2"/>
        <v>7098.491</v>
      </c>
      <c r="Q23" s="3"/>
      <c r="R23" s="3"/>
    </row>
    <row r="24" spans="1:18">
      <c r="A24" s="9">
        <v>12.75</v>
      </c>
      <c r="B24">
        <v>1</v>
      </c>
      <c r="C24">
        <v>24</v>
      </c>
      <c r="E24" s="31"/>
      <c r="F24" s="11">
        <f t="shared" si="0"/>
        <v>25</v>
      </c>
      <c r="G24" s="4"/>
      <c r="H24" s="9">
        <v>12.75</v>
      </c>
      <c r="I24" s="39">
        <v>7098491</v>
      </c>
      <c r="J24" s="4"/>
      <c r="K24" s="9">
        <v>12.75</v>
      </c>
      <c r="L24" s="1">
        <f t="shared" si="3"/>
        <v>340.64463999999998</v>
      </c>
      <c r="M24" s="1">
        <f t="shared" si="4"/>
        <v>8175.4713599999995</v>
      </c>
      <c r="N24" s="1">
        <f t="shared" si="5"/>
        <v>0</v>
      </c>
      <c r="O24" s="1">
        <f t="shared" si="6"/>
        <v>0</v>
      </c>
      <c r="P24" s="12">
        <f t="shared" si="2"/>
        <v>8516.116</v>
      </c>
      <c r="Q24" s="3"/>
      <c r="R24" s="3"/>
    </row>
    <row r="25" spans="1:18">
      <c r="A25" s="9">
        <v>13.25</v>
      </c>
      <c r="C25">
        <v>20</v>
      </c>
      <c r="E25" s="31"/>
      <c r="F25" s="11">
        <f t="shared" si="0"/>
        <v>20</v>
      </c>
      <c r="G25" s="4"/>
      <c r="H25" s="9">
        <v>13.25</v>
      </c>
      <c r="I25" s="39">
        <v>8516116</v>
      </c>
      <c r="J25" s="4"/>
      <c r="K25" s="9">
        <v>13.25</v>
      </c>
      <c r="L25" s="1">
        <f t="shared" si="3"/>
        <v>0</v>
      </c>
      <c r="M25" s="1">
        <f t="shared" si="4"/>
        <v>6248.1360000000004</v>
      </c>
      <c r="N25" s="1">
        <f t="shared" si="5"/>
        <v>0</v>
      </c>
      <c r="O25" s="1">
        <f t="shared" si="6"/>
        <v>0</v>
      </c>
      <c r="P25" s="12">
        <f t="shared" si="2"/>
        <v>6248.1360000000004</v>
      </c>
      <c r="Q25" s="3"/>
      <c r="R25" s="3"/>
    </row>
    <row r="26" spans="1:18">
      <c r="A26" s="9">
        <v>13.75</v>
      </c>
      <c r="C26">
        <v>21</v>
      </c>
      <c r="E26" s="31"/>
      <c r="F26" s="11">
        <f t="shared" si="0"/>
        <v>21</v>
      </c>
      <c r="G26" s="4"/>
      <c r="H26" s="9">
        <v>13.75</v>
      </c>
      <c r="I26" s="39">
        <v>6248136</v>
      </c>
      <c r="J26" s="4"/>
      <c r="K26" s="9">
        <v>13.75</v>
      </c>
      <c r="L26" s="1">
        <f t="shared" si="3"/>
        <v>0</v>
      </c>
      <c r="M26" s="1">
        <f t="shared" si="4"/>
        <v>3601.5430000000001</v>
      </c>
      <c r="N26" s="1">
        <f t="shared" si="5"/>
        <v>0</v>
      </c>
      <c r="O26" s="1">
        <f t="shared" si="6"/>
        <v>0</v>
      </c>
      <c r="P26" s="12">
        <f t="shared" si="2"/>
        <v>3601.5430000000001</v>
      </c>
      <c r="Q26" s="3"/>
      <c r="R26" s="3"/>
    </row>
    <row r="27" spans="1:18">
      <c r="A27" s="9">
        <v>14.25</v>
      </c>
      <c r="C27">
        <v>15</v>
      </c>
      <c r="E27" s="31"/>
      <c r="F27" s="11">
        <f t="shared" si="0"/>
        <v>15</v>
      </c>
      <c r="G27" s="4"/>
      <c r="H27" s="9">
        <v>14.25</v>
      </c>
      <c r="I27" s="39">
        <v>3601543</v>
      </c>
      <c r="J27" s="4"/>
      <c r="K27" s="9">
        <v>14.25</v>
      </c>
      <c r="L27" s="1">
        <f t="shared" si="3"/>
        <v>0</v>
      </c>
      <c r="M27" s="1">
        <f t="shared" si="4"/>
        <v>1340.981</v>
      </c>
      <c r="N27" s="1">
        <f t="shared" si="5"/>
        <v>0</v>
      </c>
      <c r="O27" s="1">
        <f t="shared" si="6"/>
        <v>0</v>
      </c>
      <c r="P27" s="12">
        <f t="shared" si="2"/>
        <v>1340.981</v>
      </c>
      <c r="Q27" s="3"/>
      <c r="R27" s="3"/>
    </row>
    <row r="28" spans="1:18">
      <c r="A28" s="9">
        <v>14.75</v>
      </c>
      <c r="C28">
        <v>13</v>
      </c>
      <c r="D28">
        <v>1</v>
      </c>
      <c r="E28" s="31"/>
      <c r="F28" s="11">
        <f t="shared" si="0"/>
        <v>14</v>
      </c>
      <c r="G28" s="1"/>
      <c r="H28" s="9">
        <v>14.75</v>
      </c>
      <c r="I28" s="39">
        <v>1340981</v>
      </c>
      <c r="J28" s="4"/>
      <c r="K28" s="9">
        <v>14.75</v>
      </c>
      <c r="L28" s="1">
        <f t="shared" si="3"/>
        <v>0</v>
      </c>
      <c r="M28" s="1">
        <f t="shared" si="4"/>
        <v>440.13821428571401</v>
      </c>
      <c r="N28" s="1">
        <f t="shared" si="5"/>
        <v>33.856785714285699</v>
      </c>
      <c r="O28" s="1">
        <f t="shared" si="6"/>
        <v>0</v>
      </c>
      <c r="P28" s="12">
        <f t="shared" si="2"/>
        <v>473.995</v>
      </c>
      <c r="Q28" s="3"/>
      <c r="R28" s="3"/>
    </row>
    <row r="29" spans="1:18">
      <c r="A29" s="9">
        <v>15.25</v>
      </c>
      <c r="C29">
        <v>8</v>
      </c>
      <c r="D29">
        <v>2</v>
      </c>
      <c r="E29" s="31"/>
      <c r="F29" s="11">
        <f t="shared" si="0"/>
        <v>10</v>
      </c>
      <c r="G29" s="1"/>
      <c r="H29" s="9">
        <v>15.25</v>
      </c>
      <c r="I29" s="39">
        <v>473995</v>
      </c>
      <c r="J29" s="4"/>
      <c r="K29" s="9">
        <v>15.25</v>
      </c>
      <c r="L29" s="1">
        <f t="shared" si="3"/>
        <v>0</v>
      </c>
      <c r="M29" s="1">
        <f t="shared" si="4"/>
        <v>61.202399999999997</v>
      </c>
      <c r="N29" s="1">
        <f t="shared" si="5"/>
        <v>15.300599999999999</v>
      </c>
      <c r="O29" s="1">
        <f t="shared" si="6"/>
        <v>0</v>
      </c>
      <c r="P29" s="12">
        <f t="shared" si="2"/>
        <v>76.503</v>
      </c>
      <c r="Q29" s="3"/>
      <c r="R29" s="3"/>
    </row>
    <row r="30" spans="1:18">
      <c r="A30" s="9">
        <v>15.75</v>
      </c>
      <c r="D30">
        <v>1</v>
      </c>
      <c r="E30" s="31"/>
      <c r="F30" s="11">
        <f t="shared" si="0"/>
        <v>1</v>
      </c>
      <c r="G30" s="1"/>
      <c r="H30" s="9">
        <v>15.75</v>
      </c>
      <c r="I30" s="39">
        <v>76503</v>
      </c>
      <c r="J30" s="4"/>
      <c r="K30" s="9">
        <v>15.75</v>
      </c>
      <c r="L30" s="1">
        <f t="shared" si="3"/>
        <v>0</v>
      </c>
      <c r="M30" s="1">
        <f t="shared" si="4"/>
        <v>0</v>
      </c>
      <c r="N30" s="1">
        <f t="shared" si="5"/>
        <v>200.86199999999999</v>
      </c>
      <c r="O30" s="1">
        <f t="shared" si="6"/>
        <v>0</v>
      </c>
      <c r="P30" s="12">
        <f t="shared" si="2"/>
        <v>200.86199999999999</v>
      </c>
      <c r="Q30" s="3"/>
      <c r="R30" s="3"/>
    </row>
    <row r="31" spans="1:18">
      <c r="A31" s="9">
        <v>16.25</v>
      </c>
      <c r="C31">
        <v>2</v>
      </c>
      <c r="D31">
        <v>1</v>
      </c>
      <c r="E31" s="31"/>
      <c r="F31" s="11">
        <f t="shared" si="0"/>
        <v>3</v>
      </c>
      <c r="G31" s="1"/>
      <c r="H31" s="9">
        <v>16.25</v>
      </c>
      <c r="I31" s="39">
        <v>200862</v>
      </c>
      <c r="J31" s="4"/>
      <c r="K31" s="9">
        <v>16.25</v>
      </c>
      <c r="L31" s="1">
        <f t="shared" si="3"/>
        <v>0</v>
      </c>
      <c r="M31" s="1">
        <f t="shared" si="4"/>
        <v>0</v>
      </c>
      <c r="N31" s="1">
        <f t="shared" si="5"/>
        <v>0</v>
      </c>
      <c r="O31" s="1">
        <f t="shared" si="6"/>
        <v>0</v>
      </c>
      <c r="P31" s="12">
        <f t="shared" si="2"/>
        <v>0</v>
      </c>
      <c r="Q31" s="3"/>
      <c r="R31" s="3"/>
    </row>
    <row r="32" spans="1:18">
      <c r="A32" s="9">
        <v>16.75</v>
      </c>
      <c r="B32" s="10"/>
      <c r="E32" s="31"/>
      <c r="F32" s="11">
        <f t="shared" si="0"/>
        <v>0</v>
      </c>
      <c r="G32" s="1"/>
      <c r="H32" s="9">
        <v>16.75</v>
      </c>
      <c r="J32" s="15"/>
      <c r="K32" s="9">
        <v>16.75</v>
      </c>
      <c r="L32" s="1">
        <f t="shared" si="3"/>
        <v>0</v>
      </c>
      <c r="M32" s="1">
        <f t="shared" si="4"/>
        <v>0</v>
      </c>
      <c r="N32" s="1">
        <f t="shared" si="5"/>
        <v>0</v>
      </c>
      <c r="O32" s="1">
        <f t="shared" si="6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10"/>
      <c r="E33" s="31"/>
      <c r="F33" s="11">
        <f t="shared" si="0"/>
        <v>0</v>
      </c>
      <c r="G33" s="1"/>
      <c r="H33" s="9">
        <v>17.25</v>
      </c>
      <c r="J33" s="15"/>
      <c r="K33" s="9">
        <v>17.25</v>
      </c>
      <c r="L33" s="1">
        <f t="shared" ref="L33:O37" si="7">IF($F33&gt;0,($I33/1000)*(B33/$F33),0)</f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10"/>
      <c r="C34" s="33"/>
      <c r="E34" s="31"/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7"/>
        <v>0</v>
      </c>
      <c r="M34" s="1">
        <f t="shared" si="7"/>
        <v>0</v>
      </c>
      <c r="N34" s="1">
        <f t="shared" si="7"/>
        <v>0</v>
      </c>
      <c r="O34" s="1">
        <f t="shared" si="7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33"/>
      <c r="D35" s="33"/>
      <c r="E35" s="31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33"/>
      <c r="D36" s="33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7"/>
        <v>0</v>
      </c>
      <c r="M36" s="1">
        <f t="shared" si="7"/>
        <v>0</v>
      </c>
      <c r="N36" s="1">
        <f t="shared" si="7"/>
        <v>0</v>
      </c>
      <c r="O36" s="1">
        <f t="shared" si="7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7"/>
        <v>0</v>
      </c>
      <c r="M37" s="1">
        <f t="shared" si="7"/>
        <v>0</v>
      </c>
      <c r="N37" s="1">
        <f t="shared" si="7"/>
        <v>0</v>
      </c>
      <c r="O37" s="1">
        <f t="shared" si="7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6">
        <f>SUM(B6:B37)</f>
        <v>121</v>
      </c>
      <c r="C38" s="16">
        <f>SUM(C6:C37)</f>
        <v>171</v>
      </c>
      <c r="D38" s="16">
        <f>SUM(D6:D37)</f>
        <v>5</v>
      </c>
      <c r="E38" s="16">
        <f>SUM(E6:E37)</f>
        <v>0</v>
      </c>
      <c r="F38" s="17">
        <f>SUM(F6:F37)</f>
        <v>297</v>
      </c>
      <c r="G38" s="18"/>
      <c r="H38" s="7" t="s">
        <v>7</v>
      </c>
      <c r="I38" s="4">
        <f>SUM(I6:I37)</f>
        <v>61495764</v>
      </c>
      <c r="J38" s="1"/>
      <c r="K38" s="7" t="s">
        <v>7</v>
      </c>
      <c r="L38" s="16">
        <f>SUM(L6:L37)</f>
        <v>27016.4813384152</v>
      </c>
      <c r="M38" s="16">
        <f>SUM(M6:M37)</f>
        <v>33855.328275870503</v>
      </c>
      <c r="N38" s="16">
        <f>SUM(N6:N37)</f>
        <v>250.01938571428599</v>
      </c>
      <c r="O38" s="16">
        <f>SUM(O6:O37)</f>
        <v>0</v>
      </c>
      <c r="P38" s="19">
        <f>SUM(P6:P37)</f>
        <v>61121.828999999998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1" t="s">
        <v>9</v>
      </c>
      <c r="C42" s="41"/>
      <c r="D42" s="41"/>
      <c r="E42" s="1"/>
      <c r="F42" s="1"/>
      <c r="G42" s="4"/>
      <c r="H42" s="1"/>
      <c r="I42" s="41" t="s">
        <v>10</v>
      </c>
      <c r="J42" s="41"/>
      <c r="K42" s="41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3.8186251472274958E-3</v>
      </c>
      <c r="J44" s="13" t="s">
        <v>12</v>
      </c>
      <c r="K44">
        <v>3.2318346141524836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8">L6*($A47)</f>
        <v>0</v>
      </c>
      <c r="C47" s="1">
        <f t="shared" ref="C47:C78" si="9">M6*($A47)</f>
        <v>0</v>
      </c>
      <c r="D47" s="1">
        <f t="shared" ref="D47:D78" si="10">N6*($A47)</f>
        <v>0</v>
      </c>
      <c r="E47" s="1">
        <f t="shared" ref="E47:E78" si="11">O6*($A47)</f>
        <v>0</v>
      </c>
      <c r="F47" s="11">
        <f t="shared" ref="F47:F78" si="12">SUM(B47:E47)</f>
        <v>0</v>
      </c>
      <c r="G47" s="1"/>
      <c r="H47" s="9">
        <f t="shared" ref="H47:H78" si="13">$I$44*((A47)^$K$44)</f>
        <v>0.27357798650912901</v>
      </c>
      <c r="I47" s="1">
        <f t="shared" ref="I47:I78" si="14">L6*$H47</f>
        <v>0</v>
      </c>
      <c r="J47" s="1">
        <f t="shared" ref="J47:J78" si="15">M6*$H47</f>
        <v>0</v>
      </c>
      <c r="K47" s="1">
        <f t="shared" ref="K47:K78" si="16">N6*$H47</f>
        <v>0</v>
      </c>
      <c r="L47" s="1">
        <f t="shared" ref="L47:L78" si="17">O6*$H47</f>
        <v>0</v>
      </c>
      <c r="M47" s="23">
        <f t="shared" ref="M47:M78" si="18">SUM(I47:L47)</f>
        <v>0</v>
      </c>
      <c r="N47" s="3"/>
      <c r="O47" s="3"/>
      <c r="P47" s="3"/>
    </row>
    <row r="48" spans="1:18">
      <c r="A48" s="9">
        <v>4.25</v>
      </c>
      <c r="B48" s="1">
        <f t="shared" si="8"/>
        <v>69.092250000000007</v>
      </c>
      <c r="C48" s="1">
        <f t="shared" si="9"/>
        <v>0</v>
      </c>
      <c r="D48" s="1">
        <f t="shared" si="10"/>
        <v>0</v>
      </c>
      <c r="E48" s="1">
        <f t="shared" si="11"/>
        <v>0</v>
      </c>
      <c r="F48" s="11">
        <f t="shared" si="12"/>
        <v>69.092250000000007</v>
      </c>
      <c r="G48" s="1"/>
      <c r="H48" s="9">
        <f t="shared" si="13"/>
        <v>0.40997381904055702</v>
      </c>
      <c r="I48" s="1">
        <f t="shared" si="14"/>
        <v>6.6649443761423397</v>
      </c>
      <c r="J48" s="1">
        <f t="shared" si="15"/>
        <v>0</v>
      </c>
      <c r="K48" s="1">
        <f t="shared" si="16"/>
        <v>0</v>
      </c>
      <c r="L48" s="1">
        <f t="shared" si="17"/>
        <v>0</v>
      </c>
      <c r="M48" s="23">
        <f t="shared" si="18"/>
        <v>6.6649443761423397</v>
      </c>
      <c r="N48" s="3"/>
      <c r="O48" s="3"/>
      <c r="P48" s="3"/>
    </row>
    <row r="49" spans="1:16">
      <c r="A49" s="9">
        <v>4.75</v>
      </c>
      <c r="B49" s="1">
        <f t="shared" si="8"/>
        <v>617.80399999999997</v>
      </c>
      <c r="C49" s="1">
        <f t="shared" si="9"/>
        <v>0</v>
      </c>
      <c r="D49" s="1">
        <f t="shared" si="10"/>
        <v>0</v>
      </c>
      <c r="E49" s="1">
        <f t="shared" si="11"/>
        <v>0</v>
      </c>
      <c r="F49" s="11">
        <f t="shared" si="12"/>
        <v>617.80399999999997</v>
      </c>
      <c r="G49" s="1"/>
      <c r="H49" s="9">
        <f t="shared" si="13"/>
        <v>0.58731197908215504</v>
      </c>
      <c r="I49" s="1">
        <f t="shared" si="14"/>
        <v>76.388145247341399</v>
      </c>
      <c r="J49" s="1">
        <f t="shared" si="15"/>
        <v>0</v>
      </c>
      <c r="K49" s="1">
        <f t="shared" si="16"/>
        <v>0</v>
      </c>
      <c r="L49" s="1">
        <f t="shared" si="17"/>
        <v>0</v>
      </c>
      <c r="M49" s="23">
        <f t="shared" si="18"/>
        <v>76.388145247341399</v>
      </c>
      <c r="N49" s="3"/>
      <c r="O49" s="3"/>
      <c r="P49" s="3"/>
    </row>
    <row r="50" spans="1:16">
      <c r="A50" s="9">
        <v>5.25</v>
      </c>
      <c r="B50" s="1">
        <f t="shared" si="8"/>
        <v>768.19050000000004</v>
      </c>
      <c r="C50" s="1">
        <f t="shared" si="9"/>
        <v>0</v>
      </c>
      <c r="D50" s="1">
        <f t="shared" si="10"/>
        <v>0</v>
      </c>
      <c r="E50" s="1">
        <f t="shared" si="11"/>
        <v>0</v>
      </c>
      <c r="F50" s="11">
        <f t="shared" si="12"/>
        <v>768.19050000000004</v>
      </c>
      <c r="G50" s="1"/>
      <c r="H50" s="9">
        <f t="shared" si="13"/>
        <v>0.81160140967578998</v>
      </c>
      <c r="I50" s="1">
        <f t="shared" si="14"/>
        <v>118.75514146658099</v>
      </c>
      <c r="J50" s="1">
        <f t="shared" si="15"/>
        <v>0</v>
      </c>
      <c r="K50" s="1">
        <f t="shared" si="16"/>
        <v>0</v>
      </c>
      <c r="L50" s="1">
        <f t="shared" si="17"/>
        <v>0</v>
      </c>
      <c r="M50" s="23">
        <f t="shared" si="18"/>
        <v>118.75514146658099</v>
      </c>
      <c r="N50" s="3"/>
      <c r="O50" s="3"/>
      <c r="P50" s="3"/>
    </row>
    <row r="51" spans="1:16">
      <c r="A51" s="9">
        <v>5.75</v>
      </c>
      <c r="B51" s="1">
        <f t="shared" si="8"/>
        <v>467.41750000000002</v>
      </c>
      <c r="C51" s="1">
        <f t="shared" si="9"/>
        <v>0</v>
      </c>
      <c r="D51" s="1">
        <f t="shared" si="10"/>
        <v>0</v>
      </c>
      <c r="E51" s="1">
        <f t="shared" si="11"/>
        <v>0</v>
      </c>
      <c r="F51" s="11">
        <f t="shared" si="12"/>
        <v>467.41750000000002</v>
      </c>
      <c r="G51" s="1"/>
      <c r="H51" s="9">
        <f t="shared" si="13"/>
        <v>1.08899996040724</v>
      </c>
      <c r="I51" s="1">
        <f t="shared" si="14"/>
        <v>88.524806781504594</v>
      </c>
      <c r="J51" s="1">
        <f t="shared" si="15"/>
        <v>0</v>
      </c>
      <c r="K51" s="1">
        <f t="shared" si="16"/>
        <v>0</v>
      </c>
      <c r="L51" s="1">
        <f t="shared" si="17"/>
        <v>0</v>
      </c>
      <c r="M51" s="23">
        <f t="shared" si="18"/>
        <v>88.524806781504594</v>
      </c>
      <c r="N51" s="3"/>
      <c r="O51" s="3"/>
      <c r="P51" s="3"/>
    </row>
    <row r="52" spans="1:16">
      <c r="A52" s="9">
        <v>6.25</v>
      </c>
      <c r="B52" s="1">
        <f t="shared" si="8"/>
        <v>2312.71875</v>
      </c>
      <c r="C52" s="1">
        <f t="shared" si="9"/>
        <v>0</v>
      </c>
      <c r="D52" s="1">
        <f t="shared" si="10"/>
        <v>0</v>
      </c>
      <c r="E52" s="1">
        <f t="shared" si="11"/>
        <v>0</v>
      </c>
      <c r="F52" s="11">
        <f t="shared" si="12"/>
        <v>2312.71875</v>
      </c>
      <c r="G52" s="1"/>
      <c r="H52" s="9">
        <f t="shared" si="13"/>
        <v>1.42580330478779</v>
      </c>
      <c r="I52" s="1">
        <f t="shared" si="14"/>
        <v>527.59712588715001</v>
      </c>
      <c r="J52" s="1">
        <f t="shared" si="15"/>
        <v>0</v>
      </c>
      <c r="K52" s="1">
        <f t="shared" si="16"/>
        <v>0</v>
      </c>
      <c r="L52" s="1">
        <f t="shared" si="17"/>
        <v>0</v>
      </c>
      <c r="M52" s="23">
        <f t="shared" si="18"/>
        <v>527.59712588715001</v>
      </c>
      <c r="N52" s="3"/>
      <c r="O52" s="3"/>
      <c r="P52" s="3"/>
    </row>
    <row r="53" spans="1:16">
      <c r="A53" s="9">
        <v>6.75</v>
      </c>
      <c r="B53" s="1">
        <f t="shared" si="8"/>
        <v>4337.0235000000002</v>
      </c>
      <c r="C53" s="1">
        <f t="shared" si="9"/>
        <v>0</v>
      </c>
      <c r="D53" s="1">
        <f t="shared" si="10"/>
        <v>0</v>
      </c>
      <c r="E53" s="1">
        <f t="shared" si="11"/>
        <v>0</v>
      </c>
      <c r="F53" s="11">
        <f t="shared" si="12"/>
        <v>4337.0235000000002</v>
      </c>
      <c r="G53" s="1"/>
      <c r="H53" s="9">
        <f t="shared" si="13"/>
        <v>1.82843559336363</v>
      </c>
      <c r="I53" s="1">
        <f t="shared" si="14"/>
        <v>1174.8100943191901</v>
      </c>
      <c r="J53" s="1">
        <f t="shared" si="15"/>
        <v>0</v>
      </c>
      <c r="K53" s="1">
        <f t="shared" si="16"/>
        <v>0</v>
      </c>
      <c r="L53" s="1">
        <f t="shared" si="17"/>
        <v>0</v>
      </c>
      <c r="M53" s="23">
        <f t="shared" si="18"/>
        <v>1174.8100943191901</v>
      </c>
      <c r="N53" s="3"/>
      <c r="O53" s="3"/>
      <c r="P53" s="3"/>
    </row>
    <row r="54" spans="1:16">
      <c r="A54" s="9">
        <v>7.25</v>
      </c>
      <c r="B54" s="1">
        <f t="shared" si="8"/>
        <v>5129.6287499999999</v>
      </c>
      <c r="C54" s="1">
        <f t="shared" si="9"/>
        <v>0</v>
      </c>
      <c r="D54" s="1">
        <f t="shared" si="10"/>
        <v>0</v>
      </c>
      <c r="E54" s="1">
        <f t="shared" si="11"/>
        <v>0</v>
      </c>
      <c r="F54" s="11">
        <f t="shared" si="12"/>
        <v>5129.6287499999999</v>
      </c>
      <c r="G54" s="1"/>
      <c r="H54" s="9">
        <f t="shared" si="13"/>
        <v>2.3034414506733598</v>
      </c>
      <c r="I54" s="1">
        <f t="shared" si="14"/>
        <v>1629.7654468021799</v>
      </c>
      <c r="J54" s="1">
        <f t="shared" si="15"/>
        <v>0</v>
      </c>
      <c r="K54" s="1">
        <f t="shared" si="16"/>
        <v>0</v>
      </c>
      <c r="L54" s="1">
        <f t="shared" si="17"/>
        <v>0</v>
      </c>
      <c r="M54" s="23">
        <f t="shared" si="18"/>
        <v>1629.7654468021799</v>
      </c>
      <c r="N54" s="3"/>
      <c r="O54" s="3"/>
      <c r="P54" s="3"/>
    </row>
    <row r="55" spans="1:16">
      <c r="A55" s="9">
        <v>7.75</v>
      </c>
      <c r="B55" s="1">
        <f t="shared" si="8"/>
        <v>24342.633750000001</v>
      </c>
      <c r="C55" s="1">
        <f t="shared" si="9"/>
        <v>0</v>
      </c>
      <c r="D55" s="1">
        <f t="shared" si="10"/>
        <v>0</v>
      </c>
      <c r="E55" s="1">
        <f t="shared" si="11"/>
        <v>0</v>
      </c>
      <c r="F55" s="11">
        <f t="shared" si="12"/>
        <v>24342.633750000001</v>
      </c>
      <c r="G55" s="1"/>
      <c r="H55" s="9">
        <f t="shared" si="13"/>
        <v>2.8574790357540998</v>
      </c>
      <c r="I55" s="1">
        <f t="shared" si="14"/>
        <v>8975.2987891180892</v>
      </c>
      <c r="J55" s="1">
        <f t="shared" si="15"/>
        <v>0</v>
      </c>
      <c r="K55" s="1">
        <f t="shared" si="16"/>
        <v>0</v>
      </c>
      <c r="L55" s="1">
        <f t="shared" si="17"/>
        <v>0</v>
      </c>
      <c r="M55" s="23">
        <f t="shared" si="18"/>
        <v>8975.2987891180892</v>
      </c>
      <c r="N55" s="3"/>
      <c r="O55" s="3"/>
      <c r="P55" s="3"/>
    </row>
    <row r="56" spans="1:16">
      <c r="A56" s="9">
        <v>8.25</v>
      </c>
      <c r="B56" s="1">
        <f t="shared" si="8"/>
        <v>31016.452499999999</v>
      </c>
      <c r="C56" s="1">
        <f t="shared" si="9"/>
        <v>0</v>
      </c>
      <c r="D56" s="1">
        <f t="shared" si="10"/>
        <v>0</v>
      </c>
      <c r="E56" s="1">
        <f t="shared" si="11"/>
        <v>0</v>
      </c>
      <c r="F56" s="11">
        <f t="shared" si="12"/>
        <v>31016.452499999999</v>
      </c>
      <c r="G56" s="1"/>
      <c r="H56" s="9">
        <f t="shared" si="13"/>
        <v>3.4973139600343801</v>
      </c>
      <c r="I56" s="1">
        <f t="shared" si="14"/>
        <v>13148.396644726499</v>
      </c>
      <c r="J56" s="1">
        <f t="shared" si="15"/>
        <v>0</v>
      </c>
      <c r="K56" s="1">
        <f t="shared" si="16"/>
        <v>0</v>
      </c>
      <c r="L56" s="1">
        <f t="shared" si="17"/>
        <v>0</v>
      </c>
      <c r="M56" s="23">
        <f t="shared" si="18"/>
        <v>13148.396644726499</v>
      </c>
      <c r="N56" s="3"/>
      <c r="O56" s="3"/>
      <c r="P56" s="3"/>
    </row>
    <row r="57" spans="1:16">
      <c r="A57" s="9">
        <v>8.75</v>
      </c>
      <c r="B57" s="1">
        <f t="shared" si="8"/>
        <v>49206.893750000003</v>
      </c>
      <c r="C57" s="1">
        <f t="shared" si="9"/>
        <v>0</v>
      </c>
      <c r="D57" s="1">
        <f t="shared" si="10"/>
        <v>0</v>
      </c>
      <c r="E57" s="1">
        <f t="shared" si="11"/>
        <v>0</v>
      </c>
      <c r="F57" s="11">
        <f t="shared" si="12"/>
        <v>49206.893750000003</v>
      </c>
      <c r="G57" s="1"/>
      <c r="H57" s="9">
        <f t="shared" si="13"/>
        <v>4.2298139073684498</v>
      </c>
      <c r="I57" s="1">
        <f t="shared" si="14"/>
        <v>23786.971831103001</v>
      </c>
      <c r="J57" s="1">
        <f t="shared" si="15"/>
        <v>0</v>
      </c>
      <c r="K57" s="1">
        <f t="shared" si="16"/>
        <v>0</v>
      </c>
      <c r="L57" s="1">
        <f t="shared" si="17"/>
        <v>0</v>
      </c>
      <c r="M57" s="23">
        <f t="shared" si="18"/>
        <v>23786.971831103001</v>
      </c>
      <c r="N57" s="3"/>
      <c r="O57" s="3"/>
      <c r="P57" s="3"/>
    </row>
    <row r="58" spans="1:16">
      <c r="A58" s="9">
        <v>9.25</v>
      </c>
      <c r="B58" s="1">
        <f t="shared" si="8"/>
        <v>36231.824500000002</v>
      </c>
      <c r="C58" s="1">
        <f t="shared" si="9"/>
        <v>0</v>
      </c>
      <c r="D58" s="1">
        <f t="shared" si="10"/>
        <v>0</v>
      </c>
      <c r="E58" s="1">
        <f t="shared" si="11"/>
        <v>0</v>
      </c>
      <c r="F58" s="11">
        <f t="shared" si="12"/>
        <v>36231.824500000002</v>
      </c>
      <c r="G58" s="1"/>
      <c r="H58" s="9">
        <f t="shared" si="13"/>
        <v>5.0619438369306202</v>
      </c>
      <c r="I58" s="1">
        <f t="shared" si="14"/>
        <v>19827.401159840701</v>
      </c>
      <c r="J58" s="1">
        <f t="shared" si="15"/>
        <v>0</v>
      </c>
      <c r="K58" s="1">
        <f t="shared" si="16"/>
        <v>0</v>
      </c>
      <c r="L58" s="1">
        <f t="shared" si="17"/>
        <v>0</v>
      </c>
      <c r="M58" s="23">
        <f t="shared" si="18"/>
        <v>19827.401159840701</v>
      </c>
      <c r="N58" s="3"/>
      <c r="O58" s="3"/>
      <c r="P58" s="3"/>
    </row>
    <row r="59" spans="1:16">
      <c r="A59" s="9">
        <v>9.75</v>
      </c>
      <c r="B59" s="1">
        <f t="shared" si="8"/>
        <v>32751.855500000001</v>
      </c>
      <c r="C59" s="1">
        <f t="shared" si="9"/>
        <v>2339.4182500000002</v>
      </c>
      <c r="D59" s="1">
        <f t="shared" si="10"/>
        <v>0</v>
      </c>
      <c r="E59" s="1">
        <f t="shared" si="11"/>
        <v>0</v>
      </c>
      <c r="F59" s="11">
        <f t="shared" si="12"/>
        <v>35091.27375</v>
      </c>
      <c r="G59" s="1"/>
      <c r="H59" s="9">
        <f t="shared" si="13"/>
        <v>6.0007616757075004</v>
      </c>
      <c r="I59" s="1">
        <f t="shared" si="14"/>
        <v>20157.546594124098</v>
      </c>
      <c r="J59" s="1">
        <f t="shared" si="15"/>
        <v>1439.8247567231499</v>
      </c>
      <c r="K59" s="1">
        <f t="shared" si="16"/>
        <v>0</v>
      </c>
      <c r="L59" s="1">
        <f t="shared" si="17"/>
        <v>0</v>
      </c>
      <c r="M59" s="23">
        <f t="shared" si="18"/>
        <v>21597.371350847199</v>
      </c>
      <c r="N59" s="3"/>
      <c r="O59" s="3"/>
      <c r="P59" s="3"/>
    </row>
    <row r="60" spans="1:16">
      <c r="A60" s="9">
        <v>10.25</v>
      </c>
      <c r="B60" s="1">
        <f t="shared" si="8"/>
        <v>14413.1523</v>
      </c>
      <c r="C60" s="1">
        <f t="shared" si="9"/>
        <v>9608.7682000000004</v>
      </c>
      <c r="D60" s="1">
        <f t="shared" si="10"/>
        <v>0</v>
      </c>
      <c r="E60" s="1">
        <f t="shared" si="11"/>
        <v>0</v>
      </c>
      <c r="F60" s="11">
        <f t="shared" si="12"/>
        <v>24021.9205</v>
      </c>
      <c r="G60" s="1"/>
      <c r="H60" s="9">
        <f t="shared" si="13"/>
        <v>7.0534144265503196</v>
      </c>
      <c r="I60" s="1">
        <f t="shared" si="14"/>
        <v>9918.2376941353104</v>
      </c>
      <c r="J60" s="1">
        <f t="shared" si="15"/>
        <v>6612.15846275687</v>
      </c>
      <c r="K60" s="1">
        <f t="shared" si="16"/>
        <v>0</v>
      </c>
      <c r="L60" s="1">
        <f t="shared" si="17"/>
        <v>0</v>
      </c>
      <c r="M60" s="23">
        <f t="shared" si="18"/>
        <v>16530.396156892199</v>
      </c>
      <c r="N60" s="3"/>
      <c r="O60" s="3"/>
      <c r="P60" s="3"/>
    </row>
    <row r="61" spans="1:16">
      <c r="A61" s="9">
        <v>10.75</v>
      </c>
      <c r="B61" s="1">
        <f t="shared" si="8"/>
        <v>16538.3767058823</v>
      </c>
      <c r="C61" s="1">
        <f t="shared" si="9"/>
        <v>6890.9902941176497</v>
      </c>
      <c r="D61" s="1">
        <f t="shared" si="10"/>
        <v>0</v>
      </c>
      <c r="E61" s="1">
        <f t="shared" si="11"/>
        <v>0</v>
      </c>
      <c r="F61" s="11">
        <f t="shared" si="12"/>
        <v>23429.3669999999</v>
      </c>
      <c r="G61" s="1"/>
      <c r="H61" s="9">
        <f t="shared" si="13"/>
        <v>8.2271346322140797</v>
      </c>
      <c r="I61" s="1">
        <f t="shared" si="14"/>
        <v>12657.0652797737</v>
      </c>
      <c r="J61" s="1">
        <f t="shared" si="15"/>
        <v>5273.7771999057104</v>
      </c>
      <c r="K61" s="1">
        <f t="shared" si="16"/>
        <v>0</v>
      </c>
      <c r="L61" s="1">
        <f t="shared" si="17"/>
        <v>0</v>
      </c>
      <c r="M61" s="23">
        <f t="shared" si="18"/>
        <v>17930.842479679399</v>
      </c>
      <c r="N61" s="3"/>
      <c r="O61" s="3"/>
      <c r="P61" s="3"/>
    </row>
    <row r="62" spans="1:16">
      <c r="A62" s="9">
        <v>11.25</v>
      </c>
      <c r="B62" s="1">
        <f t="shared" si="8"/>
        <v>12351.41</v>
      </c>
      <c r="C62" s="1">
        <f t="shared" si="9"/>
        <v>15439.262500000001</v>
      </c>
      <c r="D62" s="1">
        <f t="shared" si="10"/>
        <v>0</v>
      </c>
      <c r="E62" s="1">
        <f t="shared" si="11"/>
        <v>0</v>
      </c>
      <c r="F62" s="11">
        <f t="shared" si="12"/>
        <v>27790.672500000001</v>
      </c>
      <c r="G62" s="1"/>
      <c r="H62" s="9">
        <f t="shared" si="13"/>
        <v>9.5292371468729495</v>
      </c>
      <c r="I62" s="1">
        <f t="shared" si="14"/>
        <v>10462.1791100674</v>
      </c>
      <c r="J62" s="1">
        <f t="shared" si="15"/>
        <v>13077.723887584199</v>
      </c>
      <c r="K62" s="1">
        <f t="shared" si="16"/>
        <v>0</v>
      </c>
      <c r="L62" s="1">
        <f t="shared" si="17"/>
        <v>0</v>
      </c>
      <c r="M62" s="23">
        <f t="shared" si="18"/>
        <v>23539.902997651599</v>
      </c>
      <c r="N62" s="3"/>
      <c r="O62" s="3"/>
      <c r="P62" s="3"/>
    </row>
    <row r="63" spans="1:16">
      <c r="A63" s="9">
        <v>11.75</v>
      </c>
      <c r="B63" s="1">
        <f t="shared" si="8"/>
        <v>2267.0133260869602</v>
      </c>
      <c r="C63" s="1">
        <f t="shared" si="9"/>
        <v>49874.293173913</v>
      </c>
      <c r="D63" s="1">
        <f t="shared" si="10"/>
        <v>0</v>
      </c>
      <c r="E63" s="1">
        <f t="shared" si="11"/>
        <v>0</v>
      </c>
      <c r="F63" s="11">
        <f t="shared" si="12"/>
        <v>52141.306499999999</v>
      </c>
      <c r="G63" s="1"/>
      <c r="H63" s="9">
        <f t="shared" si="13"/>
        <v>10.967116175184399</v>
      </c>
      <c r="I63" s="1">
        <f t="shared" si="14"/>
        <v>2115.9658313095201</v>
      </c>
      <c r="J63" s="1">
        <f t="shared" si="15"/>
        <v>46551.248288809402</v>
      </c>
      <c r="K63" s="1">
        <f t="shared" si="16"/>
        <v>0</v>
      </c>
      <c r="L63" s="1">
        <f t="shared" si="17"/>
        <v>0</v>
      </c>
      <c r="M63" s="23">
        <f t="shared" si="18"/>
        <v>48667.214120118901</v>
      </c>
      <c r="N63" s="3"/>
      <c r="O63" s="3"/>
      <c r="P63" s="3"/>
    </row>
    <row r="64" spans="1:16">
      <c r="A64" s="9">
        <v>12.25</v>
      </c>
      <c r="B64" s="1">
        <f t="shared" si="8"/>
        <v>6688.9626730769196</v>
      </c>
      <c r="C64" s="1">
        <f t="shared" si="9"/>
        <v>80267.552076923093</v>
      </c>
      <c r="D64" s="1">
        <f t="shared" si="10"/>
        <v>0</v>
      </c>
      <c r="E64" s="1">
        <f t="shared" si="11"/>
        <v>0</v>
      </c>
      <c r="F64" s="11">
        <f t="shared" si="12"/>
        <v>86956.514750000002</v>
      </c>
      <c r="G64" s="1"/>
      <c r="H64" s="9">
        <f t="shared" si="13"/>
        <v>12.5482425457209</v>
      </c>
      <c r="I64" s="1">
        <f t="shared" si="14"/>
        <v>6851.81436743207</v>
      </c>
      <c r="J64" s="1">
        <f t="shared" si="15"/>
        <v>82221.772409184807</v>
      </c>
      <c r="K64" s="1">
        <f t="shared" si="16"/>
        <v>0</v>
      </c>
      <c r="L64" s="1">
        <f t="shared" si="17"/>
        <v>0</v>
      </c>
      <c r="M64" s="23">
        <f t="shared" si="18"/>
        <v>89073.586776616896</v>
      </c>
      <c r="N64" s="3"/>
      <c r="O64" s="3"/>
      <c r="P64" s="3"/>
    </row>
    <row r="65" spans="1:16">
      <c r="A65" s="9">
        <v>12.75</v>
      </c>
      <c r="B65" s="1">
        <f t="shared" si="8"/>
        <v>4343.2191599999996</v>
      </c>
      <c r="C65" s="1">
        <f t="shared" si="9"/>
        <v>104237.25984</v>
      </c>
      <c r="D65" s="1">
        <f t="shared" si="10"/>
        <v>0</v>
      </c>
      <c r="E65" s="1">
        <f t="shared" si="11"/>
        <v>0</v>
      </c>
      <c r="F65" s="11">
        <f t="shared" si="12"/>
        <v>108580.47900000001</v>
      </c>
      <c r="G65" s="1"/>
      <c r="H65" s="9">
        <f t="shared" si="13"/>
        <v>14.2801611909527</v>
      </c>
      <c r="I65" s="1">
        <f t="shared" si="14"/>
        <v>4864.4603680340497</v>
      </c>
      <c r="J65" s="1">
        <f t="shared" si="15"/>
        <v>116747.048832817</v>
      </c>
      <c r="K65" s="1">
        <f t="shared" si="16"/>
        <v>0</v>
      </c>
      <c r="L65" s="1">
        <f t="shared" si="17"/>
        <v>0</v>
      </c>
      <c r="M65" s="23">
        <f t="shared" si="18"/>
        <v>121611.509200851</v>
      </c>
      <c r="N65" s="3"/>
      <c r="O65" s="3"/>
      <c r="P65" s="3"/>
    </row>
    <row r="66" spans="1:16">
      <c r="A66" s="9">
        <v>13.25</v>
      </c>
      <c r="B66" s="1">
        <f t="shared" si="8"/>
        <v>0</v>
      </c>
      <c r="C66" s="1">
        <f t="shared" si="9"/>
        <v>82787.801999999996</v>
      </c>
      <c r="D66" s="1">
        <f t="shared" si="10"/>
        <v>0</v>
      </c>
      <c r="E66" s="1">
        <f t="shared" si="11"/>
        <v>0</v>
      </c>
      <c r="F66" s="11">
        <f t="shared" si="12"/>
        <v>82787.801999999996</v>
      </c>
      <c r="G66" s="1"/>
      <c r="H66" s="9">
        <f t="shared" si="13"/>
        <v>16.1704888102783</v>
      </c>
      <c r="I66" s="1">
        <f t="shared" si="14"/>
        <v>0</v>
      </c>
      <c r="J66" s="1">
        <f t="shared" si="15"/>
        <v>101035.413273097</v>
      </c>
      <c r="K66" s="1">
        <f t="shared" si="16"/>
        <v>0</v>
      </c>
      <c r="L66" s="1">
        <f t="shared" si="17"/>
        <v>0</v>
      </c>
      <c r="M66" s="23">
        <f t="shared" si="18"/>
        <v>101035.413273097</v>
      </c>
      <c r="N66" s="3"/>
      <c r="O66" s="3"/>
      <c r="P66" s="3"/>
    </row>
    <row r="67" spans="1:16">
      <c r="A67" s="9">
        <v>13.75</v>
      </c>
      <c r="B67" s="1">
        <f t="shared" si="8"/>
        <v>0</v>
      </c>
      <c r="C67" s="1">
        <f t="shared" si="9"/>
        <v>49521.216249999998</v>
      </c>
      <c r="D67" s="1">
        <f t="shared" si="10"/>
        <v>0</v>
      </c>
      <c r="E67" s="1">
        <f t="shared" si="11"/>
        <v>0</v>
      </c>
      <c r="F67" s="11">
        <f t="shared" si="12"/>
        <v>49521.216249999998</v>
      </c>
      <c r="G67" s="1"/>
      <c r="H67" s="9">
        <f t="shared" si="13"/>
        <v>18.226911696095499</v>
      </c>
      <c r="I67" s="1">
        <f t="shared" si="14"/>
        <v>0</v>
      </c>
      <c r="J67" s="1">
        <f t="shared" si="15"/>
        <v>65645.006230690895</v>
      </c>
      <c r="K67" s="1">
        <f t="shared" si="16"/>
        <v>0</v>
      </c>
      <c r="L67" s="1">
        <f t="shared" si="17"/>
        <v>0</v>
      </c>
      <c r="M67" s="23">
        <f t="shared" si="18"/>
        <v>65645.006230690895</v>
      </c>
      <c r="N67" s="3"/>
      <c r="O67" s="3"/>
      <c r="P67" s="3"/>
    </row>
    <row r="68" spans="1:16">
      <c r="A68" s="9">
        <v>14.25</v>
      </c>
      <c r="B68" s="1">
        <f t="shared" si="8"/>
        <v>0</v>
      </c>
      <c r="C68" s="1">
        <f t="shared" si="9"/>
        <v>19108.97925</v>
      </c>
      <c r="D68" s="1">
        <f t="shared" si="10"/>
        <v>0</v>
      </c>
      <c r="E68" s="1">
        <f t="shared" si="11"/>
        <v>0</v>
      </c>
      <c r="F68" s="11">
        <f t="shared" si="12"/>
        <v>19108.97925</v>
      </c>
      <c r="G68" s="1"/>
      <c r="H68" s="9">
        <f t="shared" si="13"/>
        <v>20.457183705774401</v>
      </c>
      <c r="I68" s="1">
        <f t="shared" si="14"/>
        <v>0</v>
      </c>
      <c r="J68" s="1">
        <f t="shared" si="15"/>
        <v>27432.694662953101</v>
      </c>
      <c r="K68" s="1">
        <f t="shared" si="16"/>
        <v>0</v>
      </c>
      <c r="L68" s="1">
        <f t="shared" si="17"/>
        <v>0</v>
      </c>
      <c r="M68" s="23">
        <f t="shared" si="18"/>
        <v>27432.694662953101</v>
      </c>
      <c r="N68" s="3"/>
      <c r="O68" s="3"/>
      <c r="P68" s="3"/>
    </row>
    <row r="69" spans="1:16">
      <c r="A69" s="9">
        <v>14.75</v>
      </c>
      <c r="B69" s="1">
        <f t="shared" si="8"/>
        <v>0</v>
      </c>
      <c r="C69" s="1">
        <f t="shared" si="9"/>
        <v>6492.03866071428</v>
      </c>
      <c r="D69" s="1">
        <f t="shared" si="10"/>
        <v>499.387589285714</v>
      </c>
      <c r="E69" s="1">
        <f t="shared" si="11"/>
        <v>0</v>
      </c>
      <c r="F69" s="11">
        <f t="shared" si="12"/>
        <v>6991.4262499999904</v>
      </c>
      <c r="G69" s="1"/>
      <c r="H69" s="9">
        <f t="shared" si="13"/>
        <v>22.869124364754899</v>
      </c>
      <c r="I69" s="1">
        <f t="shared" si="14"/>
        <v>0</v>
      </c>
      <c r="J69" s="1">
        <f t="shared" si="15"/>
        <v>10065.5755601811</v>
      </c>
      <c r="K69" s="1">
        <f t="shared" si="16"/>
        <v>774.27504309085703</v>
      </c>
      <c r="L69" s="1">
        <f t="shared" si="17"/>
        <v>0</v>
      </c>
      <c r="M69" s="23">
        <f t="shared" si="18"/>
        <v>10839.850603272</v>
      </c>
      <c r="N69" s="3"/>
      <c r="O69" s="3"/>
      <c r="P69" s="3"/>
    </row>
    <row r="70" spans="1:16">
      <c r="A70" s="9">
        <v>15.25</v>
      </c>
      <c r="B70" s="1">
        <f t="shared" si="8"/>
        <v>0</v>
      </c>
      <c r="C70" s="1">
        <f t="shared" si="9"/>
        <v>933.33659999999998</v>
      </c>
      <c r="D70" s="1">
        <f t="shared" si="10"/>
        <v>233.33414999999999</v>
      </c>
      <c r="E70" s="1">
        <f t="shared" si="11"/>
        <v>0</v>
      </c>
      <c r="F70" s="11">
        <f t="shared" si="12"/>
        <v>1166.67075</v>
      </c>
      <c r="G70" s="1"/>
      <c r="H70" s="9">
        <f t="shared" si="13"/>
        <v>25.470617087957599</v>
      </c>
      <c r="I70" s="1">
        <f t="shared" si="14"/>
        <v>0</v>
      </c>
      <c r="J70" s="1">
        <f t="shared" si="15"/>
        <v>1558.8628952640199</v>
      </c>
      <c r="K70" s="1">
        <f t="shared" si="16"/>
        <v>389.71572381600402</v>
      </c>
      <c r="L70" s="1">
        <f t="shared" si="17"/>
        <v>0</v>
      </c>
      <c r="M70" s="23">
        <f t="shared" si="18"/>
        <v>1948.57861908002</v>
      </c>
      <c r="N70" s="3"/>
      <c r="O70" s="3"/>
      <c r="P70" s="3"/>
    </row>
    <row r="71" spans="1:16">
      <c r="A71" s="9">
        <v>15.75</v>
      </c>
      <c r="B71" s="1">
        <f t="shared" si="8"/>
        <v>0</v>
      </c>
      <c r="C71" s="1">
        <f t="shared" si="9"/>
        <v>0</v>
      </c>
      <c r="D71" s="1">
        <f t="shared" si="10"/>
        <v>3163.5765000000001</v>
      </c>
      <c r="E71" s="1">
        <f t="shared" si="11"/>
        <v>0</v>
      </c>
      <c r="F71" s="11">
        <f t="shared" si="12"/>
        <v>3163.5765000000001</v>
      </c>
      <c r="G71" s="1"/>
      <c r="H71" s="9">
        <f t="shared" si="13"/>
        <v>28.2696075083472</v>
      </c>
      <c r="I71" s="1">
        <f t="shared" si="14"/>
        <v>0</v>
      </c>
      <c r="J71" s="1">
        <f t="shared" si="15"/>
        <v>0</v>
      </c>
      <c r="K71" s="1">
        <f t="shared" si="16"/>
        <v>5678.2899033416397</v>
      </c>
      <c r="L71" s="1">
        <f t="shared" si="17"/>
        <v>0</v>
      </c>
      <c r="M71" s="23">
        <f t="shared" si="18"/>
        <v>5678.2899033416397</v>
      </c>
      <c r="N71" s="3"/>
      <c r="O71" s="3"/>
      <c r="P71" s="3"/>
    </row>
    <row r="72" spans="1:16">
      <c r="A72" s="9">
        <v>16.25</v>
      </c>
      <c r="B72" s="1">
        <f t="shared" si="8"/>
        <v>0</v>
      </c>
      <c r="C72" s="1">
        <f t="shared" si="9"/>
        <v>0</v>
      </c>
      <c r="D72" s="1">
        <f t="shared" si="10"/>
        <v>0</v>
      </c>
      <c r="E72" s="1">
        <f t="shared" si="11"/>
        <v>0</v>
      </c>
      <c r="F72" s="11">
        <f t="shared" si="12"/>
        <v>0</v>
      </c>
      <c r="G72" s="1"/>
      <c r="H72" s="9">
        <f t="shared" si="13"/>
        <v>31.274101902866999</v>
      </c>
      <c r="I72" s="1">
        <f t="shared" si="14"/>
        <v>0</v>
      </c>
      <c r="J72" s="1">
        <f t="shared" si="15"/>
        <v>0</v>
      </c>
      <c r="K72" s="1">
        <f t="shared" si="16"/>
        <v>0</v>
      </c>
      <c r="L72" s="1">
        <f t="shared" si="17"/>
        <v>0</v>
      </c>
      <c r="M72" s="23">
        <f t="shared" si="18"/>
        <v>0</v>
      </c>
      <c r="N72" s="3"/>
      <c r="O72" s="3"/>
      <c r="P72" s="3"/>
    </row>
    <row r="73" spans="1:16">
      <c r="A73" s="9">
        <v>16.75</v>
      </c>
      <c r="B73" s="1">
        <f t="shared" si="8"/>
        <v>0</v>
      </c>
      <c r="C73" s="1">
        <f t="shared" si="9"/>
        <v>0</v>
      </c>
      <c r="D73" s="1">
        <f t="shared" si="10"/>
        <v>0</v>
      </c>
      <c r="E73" s="1">
        <f t="shared" si="11"/>
        <v>0</v>
      </c>
      <c r="F73" s="11">
        <f t="shared" si="12"/>
        <v>0</v>
      </c>
      <c r="G73" s="1"/>
      <c r="H73" s="9">
        <f t="shared" si="13"/>
        <v>34.492165707148203</v>
      </c>
      <c r="I73" s="1">
        <f t="shared" si="14"/>
        <v>0</v>
      </c>
      <c r="J73" s="1">
        <f t="shared" si="15"/>
        <v>0</v>
      </c>
      <c r="K73" s="1">
        <f t="shared" si="16"/>
        <v>0</v>
      </c>
      <c r="L73" s="1">
        <f t="shared" si="17"/>
        <v>0</v>
      </c>
      <c r="M73" s="23">
        <f t="shared" si="18"/>
        <v>0</v>
      </c>
      <c r="N73" s="3"/>
      <c r="O73" s="3"/>
      <c r="P73" s="3"/>
    </row>
    <row r="74" spans="1:16">
      <c r="A74" s="9">
        <v>17.25</v>
      </c>
      <c r="B74" s="1">
        <f t="shared" si="8"/>
        <v>0</v>
      </c>
      <c r="C74" s="1">
        <f t="shared" si="9"/>
        <v>0</v>
      </c>
      <c r="D74" s="1">
        <f t="shared" si="10"/>
        <v>0</v>
      </c>
      <c r="E74" s="1">
        <f t="shared" si="11"/>
        <v>0</v>
      </c>
      <c r="F74" s="11">
        <f t="shared" si="12"/>
        <v>0</v>
      </c>
      <c r="G74" s="1"/>
      <c r="H74" s="9">
        <f t="shared" si="13"/>
        <v>37.931922111392403</v>
      </c>
      <c r="I74" s="1">
        <f t="shared" si="14"/>
        <v>0</v>
      </c>
      <c r="J74" s="1">
        <f t="shared" si="15"/>
        <v>0</v>
      </c>
      <c r="K74" s="1">
        <f t="shared" si="16"/>
        <v>0</v>
      </c>
      <c r="L74" s="1">
        <f t="shared" si="17"/>
        <v>0</v>
      </c>
      <c r="M74" s="23">
        <f t="shared" si="18"/>
        <v>0</v>
      </c>
      <c r="N74" s="3"/>
      <c r="O74" s="3"/>
      <c r="P74" s="3"/>
    </row>
    <row r="75" spans="1:16">
      <c r="A75" s="9">
        <v>17.75</v>
      </c>
      <c r="B75" s="1">
        <f t="shared" si="8"/>
        <v>0</v>
      </c>
      <c r="C75" s="1">
        <f t="shared" si="9"/>
        <v>0</v>
      </c>
      <c r="D75" s="1">
        <f t="shared" si="10"/>
        <v>0</v>
      </c>
      <c r="E75" s="1">
        <f t="shared" si="11"/>
        <v>0</v>
      </c>
      <c r="F75" s="11">
        <f t="shared" si="12"/>
        <v>0</v>
      </c>
      <c r="G75" s="1"/>
      <c r="H75" s="9">
        <f t="shared" si="13"/>
        <v>41.601550730689702</v>
      </c>
      <c r="I75" s="1">
        <f t="shared" si="14"/>
        <v>0</v>
      </c>
      <c r="J75" s="1">
        <f t="shared" si="15"/>
        <v>0</v>
      </c>
      <c r="K75" s="1">
        <f t="shared" si="16"/>
        <v>0</v>
      </c>
      <c r="L75" s="1">
        <f t="shared" si="17"/>
        <v>0</v>
      </c>
      <c r="M75" s="23">
        <f t="shared" si="18"/>
        <v>0</v>
      </c>
      <c r="N75" s="3"/>
      <c r="O75" s="3"/>
      <c r="P75" s="3"/>
    </row>
    <row r="76" spans="1:16">
      <c r="A76" s="9">
        <v>18.25</v>
      </c>
      <c r="B76" s="1">
        <f t="shared" si="8"/>
        <v>0</v>
      </c>
      <c r="C76" s="1">
        <f t="shared" si="9"/>
        <v>0</v>
      </c>
      <c r="D76" s="1">
        <f t="shared" si="10"/>
        <v>0</v>
      </c>
      <c r="E76" s="1">
        <f t="shared" si="11"/>
        <v>0</v>
      </c>
      <c r="F76" s="11">
        <f t="shared" si="12"/>
        <v>0</v>
      </c>
      <c r="G76" s="1"/>
      <c r="H76" s="9">
        <f t="shared" si="13"/>
        <v>45.509286343773098</v>
      </c>
      <c r="I76" s="1">
        <f t="shared" si="14"/>
        <v>0</v>
      </c>
      <c r="J76" s="1">
        <f t="shared" si="15"/>
        <v>0</v>
      </c>
      <c r="K76" s="1">
        <f t="shared" si="16"/>
        <v>0</v>
      </c>
      <c r="L76" s="1">
        <f t="shared" si="17"/>
        <v>0</v>
      </c>
      <c r="M76" s="23">
        <f t="shared" si="18"/>
        <v>0</v>
      </c>
      <c r="N76" s="3"/>
      <c r="O76" s="3"/>
      <c r="P76" s="3"/>
    </row>
    <row r="77" spans="1:16">
      <c r="A77" s="9">
        <v>18.75</v>
      </c>
      <c r="B77" s="1">
        <f t="shared" si="8"/>
        <v>0</v>
      </c>
      <c r="C77" s="1">
        <f t="shared" si="9"/>
        <v>0</v>
      </c>
      <c r="D77" s="1">
        <f t="shared" si="10"/>
        <v>0</v>
      </c>
      <c r="E77" s="1">
        <f t="shared" si="11"/>
        <v>0</v>
      </c>
      <c r="F77" s="11">
        <f t="shared" si="12"/>
        <v>0</v>
      </c>
      <c r="G77" s="1"/>
      <c r="H77" s="9">
        <f t="shared" si="13"/>
        <v>49.6634176948468</v>
      </c>
      <c r="I77" s="1">
        <f t="shared" si="14"/>
        <v>0</v>
      </c>
      <c r="J77" s="1">
        <f t="shared" si="15"/>
        <v>0</v>
      </c>
      <c r="K77" s="1">
        <f t="shared" si="16"/>
        <v>0</v>
      </c>
      <c r="L77" s="1">
        <f t="shared" si="17"/>
        <v>0</v>
      </c>
      <c r="M77" s="23">
        <f t="shared" si="18"/>
        <v>0</v>
      </c>
      <c r="N77" s="3"/>
      <c r="O77" s="3"/>
      <c r="P77" s="3"/>
    </row>
    <row r="78" spans="1:16">
      <c r="A78" s="9">
        <v>19.25</v>
      </c>
      <c r="B78" s="1">
        <f t="shared" si="8"/>
        <v>0</v>
      </c>
      <c r="C78" s="1">
        <f t="shared" si="9"/>
        <v>0</v>
      </c>
      <c r="D78" s="1">
        <f t="shared" si="10"/>
        <v>0</v>
      </c>
      <c r="E78" s="1">
        <f t="shared" si="11"/>
        <v>0</v>
      </c>
      <c r="F78" s="11">
        <f t="shared" si="12"/>
        <v>0</v>
      </c>
      <c r="G78" s="1"/>
      <c r="H78" s="9">
        <f t="shared" si="13"/>
        <v>54.072286353688902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1">
        <f t="shared" si="17"/>
        <v>0</v>
      </c>
      <c r="M78" s="23">
        <f t="shared" si="18"/>
        <v>0</v>
      </c>
      <c r="N78" s="3"/>
      <c r="O78" s="3"/>
      <c r="P78" s="3"/>
    </row>
    <row r="79" spans="1:16">
      <c r="A79" s="7" t="s">
        <v>7</v>
      </c>
      <c r="B79" s="16">
        <f>SUM(B47:B78)</f>
        <v>243853.669415046</v>
      </c>
      <c r="C79" s="16">
        <f>SUM(C47:C78)</f>
        <v>427500.91709566797</v>
      </c>
      <c r="D79" s="16">
        <f>SUM(D47:D78)</f>
        <v>3896.2982392857102</v>
      </c>
      <c r="E79" s="16">
        <f>SUM(E47:E78)</f>
        <v>0</v>
      </c>
      <c r="F79" s="16">
        <f>SUM(F47:F78)</f>
        <v>675250.88474999997</v>
      </c>
      <c r="G79" s="11"/>
      <c r="H79" s="7" t="s">
        <v>7</v>
      </c>
      <c r="I79" s="16">
        <f>SUM(I47:I78)</f>
        <v>136387.84337454499</v>
      </c>
      <c r="J79" s="16">
        <f>SUM(J47:J78)</f>
        <v>477661.10645996698</v>
      </c>
      <c r="K79" s="16">
        <f>SUM(K47:K78)</f>
        <v>6842.2806702485004</v>
      </c>
      <c r="L79" s="16">
        <f>SUM(L47:L78)</f>
        <v>0</v>
      </c>
      <c r="M79" s="16">
        <f>SUM(M47:M78)</f>
        <v>620891.23050476005</v>
      </c>
      <c r="N79" s="3"/>
      <c r="O79" s="3"/>
      <c r="P79" s="3"/>
    </row>
    <row r="80" spans="1:16">
      <c r="A80" s="5" t="s">
        <v>13</v>
      </c>
      <c r="B80" s="17">
        <f>IF(L38&gt;0,B79/L38,0)</f>
        <v>9.0261076696285496</v>
      </c>
      <c r="C80" s="17">
        <f>IF(M38&gt;0,C79/M38,0)</f>
        <v>12.627286127967</v>
      </c>
      <c r="D80" s="17">
        <f>IF(N38&gt;0,D79/N38,0)</f>
        <v>15.5839845304567</v>
      </c>
      <c r="E80" s="17">
        <f>IF(O38&gt;0,E79/O38,0)</f>
        <v>0</v>
      </c>
      <c r="F80" s="17">
        <f>IF(P38&gt;0,F79/P38,0)</f>
        <v>11.047622360089999</v>
      </c>
      <c r="G80" s="11"/>
      <c r="H80" s="5" t="s">
        <v>13</v>
      </c>
      <c r="I80" s="17">
        <f>IF(L38&gt;0,I79/L38,0)</f>
        <v>5.04832001125967</v>
      </c>
      <c r="J80" s="17">
        <f>IF(M38&gt;0,J79/M38,0)</f>
        <v>14.1088901152498</v>
      </c>
      <c r="K80" s="17">
        <f>IF(N38&gt;0,K79/N38,0)</f>
        <v>27.367000565578699</v>
      </c>
      <c r="L80" s="17">
        <f>IF(O38&gt;0,L79/O38,0)</f>
        <v>0</v>
      </c>
      <c r="M80" s="17">
        <f>IF(P38&gt;0,M79/P38,0)</f>
        <v>10.158256725347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5">
        <v>0</v>
      </c>
      <c r="B92" s="26">
        <f>L$38</f>
        <v>27016.481339999998</v>
      </c>
      <c r="C92" s="27">
        <f>$B$80</f>
        <v>9</v>
      </c>
      <c r="D92" s="27">
        <f>$I$80</f>
        <v>5</v>
      </c>
      <c r="E92" s="26">
        <f>B92*D92</f>
        <v>135082.40669999999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5">
        <v>1</v>
      </c>
      <c r="B93" s="26">
        <f>M$38</f>
        <v>33855.328280000002</v>
      </c>
      <c r="C93" s="27">
        <f>$C$80</f>
        <v>12.6</v>
      </c>
      <c r="D93" s="27">
        <f>$J$80</f>
        <v>14.1</v>
      </c>
      <c r="E93" s="26">
        <f>B93*D93</f>
        <v>477360.12874999997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250.01938999999999</v>
      </c>
      <c r="C94" s="27">
        <f>$D$80</f>
        <v>15.6</v>
      </c>
      <c r="D94" s="27">
        <f>$K$80</f>
        <v>27.4</v>
      </c>
      <c r="E94" s="26">
        <f>B94*D94</f>
        <v>6850.5312899999999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8">
        <f>SUM(B92:B95)</f>
        <v>61121.828999999998</v>
      </c>
      <c r="C96" s="27">
        <f>$F$80</f>
        <v>11</v>
      </c>
      <c r="D96" s="27">
        <f>$M$80</f>
        <v>10.199999999999999</v>
      </c>
      <c r="E96" s="26">
        <f>SUM(E92:E95)</f>
        <v>619293.06674000004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705484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29" t="s">
        <v>20</v>
      </c>
      <c r="B98" s="26">
        <f>IF(E96&gt;0,$I$2/E96,"")</f>
        <v>1.1391800000000001</v>
      </c>
      <c r="C98" s="46" t="s">
        <v>23</v>
      </c>
      <c r="D98" s="46"/>
      <c r="E98" s="46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topLeftCell="A55" zoomScale="80" zoomScaleNormal="80" workbookViewId="0">
      <selection activeCell="B80" sqref="B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0" t="s">
        <v>24</v>
      </c>
      <c r="B1" s="40"/>
      <c r="C1" s="40"/>
      <c r="D1" s="40"/>
      <c r="E1" s="40"/>
      <c r="F1" s="40"/>
      <c r="G1" s="1"/>
      <c r="H1" s="41" t="s">
        <v>1</v>
      </c>
      <c r="I1" s="41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9">
        <v>77077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2" t="s">
        <v>4</v>
      </c>
      <c r="C4" s="42"/>
      <c r="D4" s="42"/>
      <c r="E4" s="42"/>
      <c r="F4" s="42"/>
      <c r="G4" s="1"/>
      <c r="H4" s="2" t="s">
        <v>3</v>
      </c>
      <c r="J4" s="1"/>
      <c r="K4" s="2" t="s">
        <v>3</v>
      </c>
      <c r="L4" s="41" t="s">
        <v>5</v>
      </c>
      <c r="M4" s="41"/>
      <c r="N4" s="41"/>
      <c r="O4" s="41"/>
      <c r="P4" s="41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4"/>
      <c r="C6" s="10"/>
      <c r="D6" s="10"/>
      <c r="E6" s="31"/>
      <c r="F6" s="11">
        <f t="shared" ref="F6:F37" si="0">SUM(B6:E6)</f>
        <v>0</v>
      </c>
      <c r="G6" s="1"/>
      <c r="H6" s="9">
        <v>3.75</v>
      </c>
      <c r="I6" s="39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4"/>
      <c r="C7" s="10"/>
      <c r="D7" s="10"/>
      <c r="E7" s="31"/>
      <c r="F7" s="11">
        <f t="shared" si="0"/>
        <v>0</v>
      </c>
      <c r="G7" s="1"/>
      <c r="H7" s="9">
        <v>4.25</v>
      </c>
      <c r="I7" s="39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4"/>
      <c r="C8" s="10"/>
      <c r="D8" s="10"/>
      <c r="E8" s="31"/>
      <c r="F8" s="11">
        <f t="shared" si="0"/>
        <v>0</v>
      </c>
      <c r="G8" s="1"/>
      <c r="H8" s="9">
        <v>4.75</v>
      </c>
      <c r="I8" s="39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4"/>
      <c r="C9" s="10"/>
      <c r="D9" s="10"/>
      <c r="E9" s="31"/>
      <c r="F9" s="11">
        <f t="shared" si="0"/>
        <v>0</v>
      </c>
      <c r="G9" s="1"/>
      <c r="H9" s="9">
        <v>5.25</v>
      </c>
      <c r="I9" s="39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34"/>
      <c r="C10" s="10"/>
      <c r="D10" s="10"/>
      <c r="E10" s="31"/>
      <c r="F10" s="11">
        <f t="shared" si="0"/>
        <v>0</v>
      </c>
      <c r="G10" s="1"/>
      <c r="H10" s="9">
        <v>5.75</v>
      </c>
      <c r="I10" s="39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38">
        <v>6.25</v>
      </c>
      <c r="B11" s="37">
        <v>1</v>
      </c>
      <c r="C11" s="10"/>
      <c r="D11" s="10"/>
      <c r="E11" s="31"/>
      <c r="F11" s="11">
        <f t="shared" si="0"/>
        <v>1</v>
      </c>
      <c r="G11" s="1"/>
      <c r="H11" s="9">
        <v>6.25</v>
      </c>
      <c r="I11" s="39">
        <v>23558</v>
      </c>
      <c r="J11" s="1"/>
      <c r="K11" s="9">
        <v>6.25</v>
      </c>
      <c r="L11" s="1">
        <f t="shared" si="1"/>
        <v>23.558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23.558</v>
      </c>
      <c r="Q11" s="3"/>
      <c r="R11" s="3"/>
    </row>
    <row r="12" spans="1:18">
      <c r="A12" s="9">
        <v>6.75</v>
      </c>
      <c r="B12" s="35">
        <v>2</v>
      </c>
      <c r="E12" s="32"/>
      <c r="F12" s="11">
        <f t="shared" si="0"/>
        <v>2</v>
      </c>
      <c r="G12" s="1"/>
      <c r="H12" s="9">
        <v>6.75</v>
      </c>
      <c r="I12" s="39">
        <v>94231</v>
      </c>
      <c r="J12" s="1"/>
      <c r="K12" s="9">
        <v>6.75</v>
      </c>
      <c r="L12" s="1">
        <f t="shared" si="1"/>
        <v>94.230999999999995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94.230999999999995</v>
      </c>
      <c r="Q12" s="3"/>
      <c r="R12" s="3"/>
    </row>
    <row r="13" spans="1:18">
      <c r="A13" s="9">
        <v>7.25</v>
      </c>
      <c r="B13" s="35">
        <v>5</v>
      </c>
      <c r="E13" s="36"/>
      <c r="F13" s="11">
        <f t="shared" si="0"/>
        <v>5</v>
      </c>
      <c r="G13" s="1"/>
      <c r="H13" s="9">
        <v>7.25</v>
      </c>
      <c r="I13" s="39">
        <v>226547</v>
      </c>
      <c r="J13" s="1"/>
      <c r="K13" s="9">
        <v>7.25</v>
      </c>
      <c r="L13" s="1">
        <f t="shared" si="1"/>
        <v>226.547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226.547</v>
      </c>
      <c r="Q13" s="3"/>
      <c r="R13" s="3"/>
    </row>
    <row r="14" spans="1:18">
      <c r="A14" s="9">
        <v>7.75</v>
      </c>
      <c r="B14" s="35">
        <v>15</v>
      </c>
      <c r="E14" s="36"/>
      <c r="F14" s="11">
        <f t="shared" si="0"/>
        <v>15</v>
      </c>
      <c r="G14" s="1"/>
      <c r="H14" s="9">
        <v>7.75</v>
      </c>
      <c r="I14" s="39">
        <v>638517</v>
      </c>
      <c r="J14" s="4"/>
      <c r="K14" s="9">
        <v>7.75</v>
      </c>
      <c r="L14" s="1">
        <f t="shared" si="1"/>
        <v>638.51700000000005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638.51700000000005</v>
      </c>
      <c r="Q14" s="3"/>
      <c r="R14" s="3"/>
    </row>
    <row r="15" spans="1:18">
      <c r="A15" s="9">
        <v>8.25</v>
      </c>
      <c r="B15" s="35">
        <v>14</v>
      </c>
      <c r="E15" s="36"/>
      <c r="F15" s="11">
        <f t="shared" si="0"/>
        <v>14</v>
      </c>
      <c r="G15" s="1"/>
      <c r="H15" s="9">
        <v>8.25</v>
      </c>
      <c r="I15" s="39">
        <v>974772</v>
      </c>
      <c r="J15" s="4"/>
      <c r="K15" s="9">
        <v>8.25</v>
      </c>
      <c r="L15" s="1">
        <f t="shared" si="1"/>
        <v>974.77200000000005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974.77200000000005</v>
      </c>
      <c r="Q15" s="3"/>
      <c r="R15" s="3"/>
    </row>
    <row r="16" spans="1:18">
      <c r="A16" s="9">
        <v>8.75</v>
      </c>
      <c r="B16" s="35">
        <v>16</v>
      </c>
      <c r="E16" s="36"/>
      <c r="F16" s="11">
        <f t="shared" si="0"/>
        <v>16</v>
      </c>
      <c r="G16" s="1"/>
      <c r="H16" s="9">
        <v>8.75</v>
      </c>
      <c r="I16" s="39">
        <v>1103090</v>
      </c>
      <c r="J16" s="4"/>
      <c r="K16" s="9">
        <v>8.75</v>
      </c>
      <c r="L16" s="1">
        <f t="shared" si="1"/>
        <v>1103.0899999999999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1103.0899999999999</v>
      </c>
      <c r="Q16" s="3"/>
      <c r="R16" s="3"/>
    </row>
    <row r="17" spans="1:18">
      <c r="A17" s="9">
        <v>9.25</v>
      </c>
      <c r="B17" s="35">
        <v>17</v>
      </c>
      <c r="E17" s="36"/>
      <c r="F17" s="11">
        <f t="shared" si="0"/>
        <v>17</v>
      </c>
      <c r="G17" s="1"/>
      <c r="H17" s="9">
        <v>9.25</v>
      </c>
      <c r="I17" s="39">
        <v>2763341</v>
      </c>
      <c r="J17" s="4"/>
      <c r="K17" s="9">
        <v>9.25</v>
      </c>
      <c r="L17" s="1">
        <f t="shared" si="1"/>
        <v>2763.3409999999999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2763.3409999999999</v>
      </c>
      <c r="Q17" s="3"/>
      <c r="R17" s="3"/>
    </row>
    <row r="18" spans="1:18">
      <c r="A18" s="9">
        <v>9.75</v>
      </c>
      <c r="B18" s="35">
        <v>21</v>
      </c>
      <c r="E18" s="36"/>
      <c r="F18" s="11">
        <f t="shared" si="0"/>
        <v>21</v>
      </c>
      <c r="G18" s="1"/>
      <c r="H18" s="9">
        <v>9.75</v>
      </c>
      <c r="I18" s="39">
        <v>3457329</v>
      </c>
      <c r="J18" s="4"/>
      <c r="K18" s="9">
        <v>9.75</v>
      </c>
      <c r="L18" s="1">
        <f t="shared" si="1"/>
        <v>3457.3290000000002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3457.3290000000002</v>
      </c>
      <c r="Q18" s="3"/>
      <c r="R18" s="3"/>
    </row>
    <row r="19" spans="1:18">
      <c r="A19" s="9">
        <v>10.25</v>
      </c>
      <c r="B19" s="35">
        <v>17</v>
      </c>
      <c r="E19" s="36"/>
      <c r="F19" s="11">
        <f t="shared" si="0"/>
        <v>17</v>
      </c>
      <c r="G19" s="1"/>
      <c r="H19" s="9">
        <v>10.25</v>
      </c>
      <c r="I19" s="39">
        <v>2173213</v>
      </c>
      <c r="J19" s="4"/>
      <c r="K19" s="9">
        <v>10.25</v>
      </c>
      <c r="L19" s="1">
        <f t="shared" si="1"/>
        <v>2173.2130000000002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2173.2130000000002</v>
      </c>
      <c r="Q19" s="3"/>
      <c r="R19" s="3"/>
    </row>
    <row r="20" spans="1:18">
      <c r="A20" s="9">
        <v>10.75</v>
      </c>
      <c r="B20" s="35">
        <v>20</v>
      </c>
      <c r="C20">
        <v>1</v>
      </c>
      <c r="E20" s="36"/>
      <c r="F20" s="11">
        <f t="shared" si="0"/>
        <v>21</v>
      </c>
      <c r="G20" s="1"/>
      <c r="H20" s="9">
        <v>10.75</v>
      </c>
      <c r="I20" s="39">
        <v>1152433</v>
      </c>
      <c r="J20" s="4"/>
      <c r="K20" s="9">
        <v>10.75</v>
      </c>
      <c r="L20" s="1">
        <f t="shared" si="1"/>
        <v>1097.5552380952399</v>
      </c>
      <c r="M20" s="1">
        <f t="shared" si="2"/>
        <v>54.877761904761897</v>
      </c>
      <c r="N20" s="1">
        <f t="shared" si="3"/>
        <v>0</v>
      </c>
      <c r="O20" s="1">
        <f t="shared" si="4"/>
        <v>0</v>
      </c>
      <c r="P20" s="12">
        <f t="shared" si="5"/>
        <v>1152.433</v>
      </c>
      <c r="Q20" s="3"/>
      <c r="R20" s="3"/>
    </row>
    <row r="21" spans="1:18">
      <c r="A21" s="9">
        <v>11.25</v>
      </c>
      <c r="B21" s="35">
        <v>18</v>
      </c>
      <c r="C21">
        <v>2</v>
      </c>
      <c r="E21" s="36"/>
      <c r="F21" s="11">
        <f t="shared" si="0"/>
        <v>20</v>
      </c>
      <c r="G21" s="1"/>
      <c r="H21" s="9">
        <v>11.25</v>
      </c>
      <c r="I21" s="39">
        <v>757415</v>
      </c>
      <c r="J21" s="4"/>
      <c r="K21" s="9">
        <v>11.25</v>
      </c>
      <c r="L21" s="1">
        <f t="shared" si="1"/>
        <v>681.67349999999999</v>
      </c>
      <c r="M21" s="1">
        <f t="shared" si="2"/>
        <v>75.741500000000002</v>
      </c>
      <c r="N21" s="1">
        <f t="shared" si="3"/>
        <v>0</v>
      </c>
      <c r="O21" s="1">
        <f t="shared" si="4"/>
        <v>0</v>
      </c>
      <c r="P21" s="12">
        <f t="shared" si="5"/>
        <v>757.41499999999996</v>
      </c>
      <c r="Q21" s="3"/>
      <c r="R21" s="3"/>
    </row>
    <row r="22" spans="1:18">
      <c r="A22" s="9">
        <v>11.75</v>
      </c>
      <c r="B22" s="35">
        <v>16</v>
      </c>
      <c r="C22">
        <v>4</v>
      </c>
      <c r="E22" s="36"/>
      <c r="F22" s="11">
        <f t="shared" si="0"/>
        <v>20</v>
      </c>
      <c r="G22" s="4"/>
      <c r="H22" s="9">
        <v>11.75</v>
      </c>
      <c r="I22" s="39">
        <v>353605</v>
      </c>
      <c r="J22" s="4"/>
      <c r="K22" s="9">
        <v>11.75</v>
      </c>
      <c r="L22" s="1">
        <f t="shared" si="1"/>
        <v>282.88400000000001</v>
      </c>
      <c r="M22" s="1">
        <f t="shared" si="2"/>
        <v>70.721000000000004</v>
      </c>
      <c r="N22" s="1">
        <f t="shared" si="3"/>
        <v>0</v>
      </c>
      <c r="O22" s="1">
        <f t="shared" si="4"/>
        <v>0</v>
      </c>
      <c r="P22" s="12">
        <f t="shared" si="5"/>
        <v>353.60500000000002</v>
      </c>
      <c r="Q22" s="3"/>
      <c r="R22" s="3"/>
    </row>
    <row r="23" spans="1:18">
      <c r="A23" s="9">
        <v>12.25</v>
      </c>
      <c r="B23" s="35">
        <v>11</v>
      </c>
      <c r="C23">
        <v>4</v>
      </c>
      <c r="E23" s="36"/>
      <c r="F23" s="11">
        <f t="shared" si="0"/>
        <v>15</v>
      </c>
      <c r="G23" s="4"/>
      <c r="H23" s="9">
        <v>12.25</v>
      </c>
      <c r="I23" s="39">
        <v>250444</v>
      </c>
      <c r="J23" s="4"/>
      <c r="K23" s="9">
        <v>12.25</v>
      </c>
      <c r="L23" s="1">
        <f t="shared" si="1"/>
        <v>183.65893333333301</v>
      </c>
      <c r="M23" s="1">
        <f t="shared" si="2"/>
        <v>66.785066666666694</v>
      </c>
      <c r="N23" s="1">
        <f t="shared" si="3"/>
        <v>0</v>
      </c>
      <c r="O23" s="1">
        <f t="shared" si="4"/>
        <v>0</v>
      </c>
      <c r="P23" s="12">
        <f t="shared" si="5"/>
        <v>250.44399999999999</v>
      </c>
      <c r="Q23" s="3"/>
      <c r="R23" s="3"/>
    </row>
    <row r="24" spans="1:18">
      <c r="A24" s="9">
        <v>12.75</v>
      </c>
      <c r="B24" s="35">
        <v>5</v>
      </c>
      <c r="C24">
        <v>7</v>
      </c>
      <c r="E24" s="36"/>
      <c r="F24" s="11">
        <f t="shared" si="0"/>
        <v>12</v>
      </c>
      <c r="G24" s="4"/>
      <c r="H24" s="9">
        <v>12.75</v>
      </c>
      <c r="I24" s="39">
        <v>68459</v>
      </c>
      <c r="J24" s="4"/>
      <c r="K24" s="9">
        <v>12.75</v>
      </c>
      <c r="L24" s="1">
        <f t="shared" si="1"/>
        <v>28.5245833333333</v>
      </c>
      <c r="M24" s="1">
        <f t="shared" si="2"/>
        <v>39.934416666666699</v>
      </c>
      <c r="N24" s="1">
        <f t="shared" si="3"/>
        <v>0</v>
      </c>
      <c r="O24" s="1">
        <f t="shared" si="4"/>
        <v>0</v>
      </c>
      <c r="P24" s="12">
        <f t="shared" si="5"/>
        <v>68.459000000000003</v>
      </c>
      <c r="Q24" s="3"/>
      <c r="R24" s="3"/>
    </row>
    <row r="25" spans="1:18">
      <c r="A25" s="9">
        <v>13.25</v>
      </c>
      <c r="B25" s="35">
        <v>1</v>
      </c>
      <c r="C25">
        <v>11</v>
      </c>
      <c r="E25" s="36"/>
      <c r="F25" s="11">
        <f t="shared" si="0"/>
        <v>12</v>
      </c>
      <c r="G25" s="4"/>
      <c r="H25" s="9">
        <v>13.25</v>
      </c>
      <c r="I25" s="39">
        <v>40451</v>
      </c>
      <c r="J25" s="4"/>
      <c r="K25" s="9">
        <v>13.25</v>
      </c>
      <c r="L25" s="1">
        <f t="shared" si="1"/>
        <v>3.3709166666666701</v>
      </c>
      <c r="M25" s="1">
        <f t="shared" si="2"/>
        <v>37.080083333333299</v>
      </c>
      <c r="N25" s="1">
        <f t="shared" si="3"/>
        <v>0</v>
      </c>
      <c r="O25" s="1">
        <f t="shared" si="4"/>
        <v>0</v>
      </c>
      <c r="P25" s="12">
        <f t="shared" si="5"/>
        <v>40.451000000000001</v>
      </c>
      <c r="Q25" s="3"/>
      <c r="R25" s="3"/>
    </row>
    <row r="26" spans="1:18">
      <c r="A26" s="9">
        <v>13.75</v>
      </c>
      <c r="B26" s="35">
        <v>4</v>
      </c>
      <c r="C26">
        <v>8</v>
      </c>
      <c r="E26" s="36"/>
      <c r="F26" s="11">
        <f t="shared" si="0"/>
        <v>12</v>
      </c>
      <c r="G26" s="4"/>
      <c r="H26" s="9">
        <v>13.75</v>
      </c>
      <c r="I26" s="39">
        <v>28396</v>
      </c>
      <c r="J26" s="4"/>
      <c r="K26" s="9">
        <v>13.75</v>
      </c>
      <c r="L26" s="1">
        <f t="shared" si="1"/>
        <v>9.46533333333333</v>
      </c>
      <c r="M26" s="1">
        <f t="shared" si="2"/>
        <v>18.930666666666699</v>
      </c>
      <c r="N26" s="1">
        <f t="shared" si="3"/>
        <v>0</v>
      </c>
      <c r="O26" s="1">
        <f t="shared" si="4"/>
        <v>0</v>
      </c>
      <c r="P26" s="12">
        <f t="shared" si="5"/>
        <v>28.396000000000001</v>
      </c>
      <c r="Q26" s="3"/>
      <c r="R26" s="3"/>
    </row>
    <row r="27" spans="1:18">
      <c r="A27" s="9">
        <v>14.25</v>
      </c>
      <c r="B27" s="35"/>
      <c r="C27">
        <v>12</v>
      </c>
      <c r="E27" s="36"/>
      <c r="F27" s="11">
        <f t="shared" si="0"/>
        <v>12</v>
      </c>
      <c r="G27" s="4"/>
      <c r="H27" s="9">
        <v>14.25</v>
      </c>
      <c r="I27" s="39">
        <v>0</v>
      </c>
      <c r="J27" s="4"/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B28" s="35"/>
      <c r="C28">
        <v>9</v>
      </c>
      <c r="E28" s="36"/>
      <c r="F28" s="11">
        <f t="shared" si="0"/>
        <v>9</v>
      </c>
      <c r="G28" s="1"/>
      <c r="H28" s="9">
        <v>14.75</v>
      </c>
      <c r="I28" s="39">
        <v>4020</v>
      </c>
      <c r="J28" s="4"/>
      <c r="K28" s="9">
        <v>14.75</v>
      </c>
      <c r="L28" s="1">
        <f t="shared" si="1"/>
        <v>0</v>
      </c>
      <c r="M28" s="1">
        <f t="shared" si="2"/>
        <v>4.0199999999999996</v>
      </c>
      <c r="N28" s="1">
        <f t="shared" si="3"/>
        <v>0</v>
      </c>
      <c r="O28" s="1">
        <f t="shared" si="4"/>
        <v>0</v>
      </c>
      <c r="P28" s="12">
        <f t="shared" si="5"/>
        <v>4.0199999999999996</v>
      </c>
      <c r="Q28" s="3"/>
      <c r="R28" s="3"/>
    </row>
    <row r="29" spans="1:18">
      <c r="A29" s="9">
        <v>15.25</v>
      </c>
      <c r="B29" s="35">
        <v>1</v>
      </c>
      <c r="C29">
        <v>4</v>
      </c>
      <c r="E29" s="36"/>
      <c r="F29" s="11">
        <f t="shared" si="0"/>
        <v>5</v>
      </c>
      <c r="G29" s="1"/>
      <c r="H29" s="9">
        <v>15.25</v>
      </c>
      <c r="I29" s="39">
        <v>4020</v>
      </c>
      <c r="J29" s="4"/>
      <c r="K29" s="9">
        <v>15.25</v>
      </c>
      <c r="L29" s="1">
        <f t="shared" si="1"/>
        <v>0.80400000000000005</v>
      </c>
      <c r="M29" s="1">
        <f t="shared" si="2"/>
        <v>3.2160000000000002</v>
      </c>
      <c r="N29" s="1">
        <f t="shared" si="3"/>
        <v>0</v>
      </c>
      <c r="O29" s="1">
        <f t="shared" si="4"/>
        <v>0</v>
      </c>
      <c r="P29" s="12">
        <f t="shared" si="5"/>
        <v>4.0199999999999996</v>
      </c>
      <c r="Q29" s="3"/>
      <c r="R29" s="3"/>
    </row>
    <row r="30" spans="1:18">
      <c r="A30" s="9">
        <v>15.75</v>
      </c>
      <c r="B30" s="35"/>
      <c r="D30">
        <v>1</v>
      </c>
      <c r="E30" s="36"/>
      <c r="F30" s="11">
        <f t="shared" si="0"/>
        <v>1</v>
      </c>
      <c r="G30" s="1"/>
      <c r="H30" s="9">
        <v>15.75</v>
      </c>
      <c r="I30" s="39"/>
      <c r="J30" s="4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35"/>
      <c r="C31">
        <v>1</v>
      </c>
      <c r="E31" s="36"/>
      <c r="F31" s="11">
        <f t="shared" si="0"/>
        <v>1</v>
      </c>
      <c r="G31" s="1"/>
      <c r="H31" s="9">
        <v>16.25</v>
      </c>
      <c r="J31" s="4"/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35"/>
      <c r="D32">
        <v>2</v>
      </c>
      <c r="E32" s="36"/>
      <c r="F32" s="11">
        <f t="shared" si="0"/>
        <v>2</v>
      </c>
      <c r="G32" s="1"/>
      <c r="H32" s="9">
        <v>16.75</v>
      </c>
      <c r="J32" s="15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33"/>
      <c r="D33" s="30"/>
      <c r="E33" s="36"/>
      <c r="F33" s="11">
        <f t="shared" si="0"/>
        <v>0</v>
      </c>
      <c r="G33" s="1"/>
      <c r="H33" s="9">
        <v>17.25</v>
      </c>
      <c r="J33" s="15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33"/>
      <c r="D34" s="30"/>
      <c r="E34" s="36"/>
      <c r="F34" s="11">
        <f t="shared" si="0"/>
        <v>0</v>
      </c>
      <c r="G34" s="1"/>
      <c r="H34" s="9">
        <v>17.75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30"/>
      <c r="D35" s="30"/>
      <c r="E35" s="31"/>
      <c r="F35" s="11">
        <f t="shared" si="0"/>
        <v>0</v>
      </c>
      <c r="G35" s="1"/>
      <c r="H35" s="9">
        <v>18.25</v>
      </c>
      <c r="I35" s="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30"/>
      <c r="D36" s="30"/>
      <c r="E36" s="31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6">
        <f>SUM(B6:B37)</f>
        <v>184</v>
      </c>
      <c r="C38" s="16">
        <f>SUM(C6:C37)</f>
        <v>63</v>
      </c>
      <c r="D38" s="16">
        <f>SUM(D6:D37)</f>
        <v>3</v>
      </c>
      <c r="E38" s="16">
        <f>SUM(E6:E37)</f>
        <v>0</v>
      </c>
      <c r="F38" s="17">
        <f>SUM(F6:F37)</f>
        <v>250</v>
      </c>
      <c r="G38" s="18"/>
      <c r="H38" s="7" t="s">
        <v>7</v>
      </c>
      <c r="I38" s="4">
        <f>SUM(I6:I37)</f>
        <v>14113841</v>
      </c>
      <c r="J38" s="1"/>
      <c r="K38" s="7" t="s">
        <v>7</v>
      </c>
      <c r="L38" s="16">
        <f>SUM(L6:L37)</f>
        <v>13742.534504761899</v>
      </c>
      <c r="M38" s="16">
        <f>SUM(M6:M37)</f>
        <v>371.30649523809501</v>
      </c>
      <c r="N38" s="16">
        <f>SUM(N6:N37)</f>
        <v>0</v>
      </c>
      <c r="O38" s="16">
        <f>SUM(O6:O37)</f>
        <v>0</v>
      </c>
      <c r="P38" s="19">
        <f>SUM(P6:P37)</f>
        <v>14113.841</v>
      </c>
      <c r="Q38" s="20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1"/>
      <c r="B41" s="1"/>
      <c r="C41" s="1"/>
      <c r="D41" s="1"/>
      <c r="E41" s="1"/>
      <c r="F41" s="21"/>
      <c r="G41" s="1"/>
      <c r="H41" s="1"/>
      <c r="I41" s="1"/>
      <c r="J41" s="21"/>
      <c r="K41" s="1"/>
      <c r="L41" s="1"/>
      <c r="M41" s="1"/>
      <c r="N41" s="21"/>
      <c r="O41" s="1"/>
      <c r="P41" s="3"/>
      <c r="Q41" s="3"/>
      <c r="R41" s="3"/>
    </row>
    <row r="42" spans="1:18">
      <c r="A42" s="1"/>
      <c r="B42" s="41" t="s">
        <v>9</v>
      </c>
      <c r="C42" s="41"/>
      <c r="D42" s="41"/>
      <c r="E42" s="1"/>
      <c r="F42" s="1"/>
      <c r="G42" s="4"/>
      <c r="H42" s="1"/>
      <c r="I42" s="41" t="s">
        <v>10</v>
      </c>
      <c r="J42" s="41"/>
      <c r="K42" s="41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4.0386793429850448E-3</v>
      </c>
      <c r="J44" s="13" t="s">
        <v>12</v>
      </c>
      <c r="K44">
        <v>3.1308479637251736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2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0.25318851336423598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3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0.37465331110448802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3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0.53071844638955501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3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0.72602012894245205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3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0.96525908465143095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3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147.23750000000001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147.23750000000001</v>
      </c>
      <c r="G52" s="1"/>
      <c r="H52" s="9">
        <f t="shared" si="11"/>
        <v>1.25319514798151</v>
      </c>
      <c r="I52" s="1">
        <f t="shared" si="12"/>
        <v>29.522771296148399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3">
        <f t="shared" si="16"/>
        <v>29.522771296148399</v>
      </c>
      <c r="N52" s="3"/>
      <c r="O52" s="3"/>
      <c r="P52" s="3"/>
    </row>
    <row r="53" spans="1:16">
      <c r="A53" s="9">
        <v>6.75</v>
      </c>
      <c r="B53" s="1">
        <f t="shared" si="6"/>
        <v>636.05925000000002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636.05925000000002</v>
      </c>
      <c r="G53" s="1"/>
      <c r="H53" s="9">
        <f t="shared" si="11"/>
        <v>1.5946427457811101</v>
      </c>
      <c r="I53" s="1">
        <f t="shared" si="12"/>
        <v>150.26478057770001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3">
        <f t="shared" si="16"/>
        <v>150.26478057770001</v>
      </c>
      <c r="N53" s="3"/>
      <c r="O53" s="3"/>
      <c r="P53" s="3"/>
    </row>
    <row r="54" spans="1:16">
      <c r="A54" s="9">
        <v>7.25</v>
      </c>
      <c r="B54" s="1">
        <f t="shared" si="6"/>
        <v>1642.4657500000001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1642.4657500000001</v>
      </c>
      <c r="G54" s="1"/>
      <c r="H54" s="9">
        <f t="shared" si="11"/>
        <v>1.9944670647393501</v>
      </c>
      <c r="I54" s="1">
        <f t="shared" si="12"/>
        <v>451.840530115506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3">
        <f t="shared" si="16"/>
        <v>451.840530115506</v>
      </c>
      <c r="N54" s="3"/>
      <c r="O54" s="3"/>
      <c r="P54" s="3"/>
    </row>
    <row r="55" spans="1:16">
      <c r="A55" s="9">
        <v>7.75</v>
      </c>
      <c r="B55" s="1">
        <f t="shared" si="6"/>
        <v>4948.5067499999996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4948.5067499999996</v>
      </c>
      <c r="G55" s="1"/>
      <c r="H55" s="9">
        <f t="shared" si="11"/>
        <v>2.4575807552531002</v>
      </c>
      <c r="I55" s="1">
        <f t="shared" si="12"/>
        <v>1569.20709110194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3">
        <f t="shared" si="16"/>
        <v>1569.20709110194</v>
      </c>
      <c r="N55" s="3"/>
      <c r="O55" s="3"/>
      <c r="P55" s="3"/>
    </row>
    <row r="56" spans="1:16">
      <c r="A56" s="9">
        <v>8.25</v>
      </c>
      <c r="B56" s="1">
        <f t="shared" si="6"/>
        <v>8041.8689999999997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8041.8689999999997</v>
      </c>
      <c r="G56" s="1"/>
      <c r="H56" s="9">
        <f t="shared" si="11"/>
        <v>2.98894106430871</v>
      </c>
      <c r="I56" s="1">
        <f t="shared" si="12"/>
        <v>2913.5360591383301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3">
        <f t="shared" si="16"/>
        <v>2913.5360591383301</v>
      </c>
      <c r="N56" s="3"/>
      <c r="O56" s="3"/>
      <c r="P56" s="3"/>
    </row>
    <row r="57" spans="1:16">
      <c r="A57" s="9">
        <v>8.75</v>
      </c>
      <c r="B57" s="1">
        <f t="shared" si="6"/>
        <v>9652.0375000000004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9652.0375000000004</v>
      </c>
      <c r="G57" s="1"/>
      <c r="H57" s="9">
        <f t="shared" si="11"/>
        <v>3.59354731712765</v>
      </c>
      <c r="I57" s="1">
        <f t="shared" si="12"/>
        <v>3964.0061100503399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3">
        <f t="shared" si="16"/>
        <v>3964.0061100503399</v>
      </c>
      <c r="N57" s="3"/>
      <c r="O57" s="3"/>
      <c r="P57" s="3"/>
    </row>
    <row r="58" spans="1:16">
      <c r="A58" s="9">
        <v>9.25</v>
      </c>
      <c r="B58" s="1">
        <f t="shared" si="6"/>
        <v>25560.90425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25560.90425</v>
      </c>
      <c r="G58" s="1"/>
      <c r="H58" s="9">
        <f t="shared" si="11"/>
        <v>4.2764386863542896</v>
      </c>
      <c r="I58" s="1">
        <f t="shared" si="12"/>
        <v>11817.258355988901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3">
        <f t="shared" si="16"/>
        <v>11817.258355988901</v>
      </c>
      <c r="N58" s="3"/>
      <c r="O58" s="3"/>
      <c r="P58" s="3"/>
    </row>
    <row r="59" spans="1:16">
      <c r="A59" s="9">
        <v>9.75</v>
      </c>
      <c r="B59" s="1">
        <f t="shared" si="6"/>
        <v>33708.957750000001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33708.957750000001</v>
      </c>
      <c r="G59" s="1"/>
      <c r="H59" s="9">
        <f t="shared" si="11"/>
        <v>5.0426922012370197</v>
      </c>
      <c r="I59" s="1">
        <f t="shared" si="12"/>
        <v>17434.245985410598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3">
        <f t="shared" si="16"/>
        <v>17434.245985410598</v>
      </c>
      <c r="N59" s="3"/>
      <c r="O59" s="3"/>
      <c r="P59" s="3"/>
    </row>
    <row r="60" spans="1:16">
      <c r="A60" s="9">
        <v>10.25</v>
      </c>
      <c r="B60" s="1">
        <f t="shared" si="6"/>
        <v>22275.433249999998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22275.433249999998</v>
      </c>
      <c r="G60" s="1"/>
      <c r="H60" s="9">
        <f t="shared" si="11"/>
        <v>5.8974209592891498</v>
      </c>
      <c r="I60" s="1">
        <f t="shared" si="12"/>
        <v>12816.351895199699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3">
        <f t="shared" si="16"/>
        <v>12816.351895199699</v>
      </c>
      <c r="N60" s="3"/>
      <c r="O60" s="3"/>
      <c r="P60" s="3"/>
    </row>
    <row r="61" spans="1:16">
      <c r="A61" s="9">
        <v>10.75</v>
      </c>
      <c r="B61" s="1">
        <f t="shared" si="6"/>
        <v>11798.7188095238</v>
      </c>
      <c r="C61" s="1">
        <f t="shared" si="7"/>
        <v>589.93594047619001</v>
      </c>
      <c r="D61" s="1">
        <f t="shared" si="8"/>
        <v>0</v>
      </c>
      <c r="E61" s="1">
        <f t="shared" si="9"/>
        <v>0</v>
      </c>
      <c r="F61" s="11">
        <f t="shared" si="10"/>
        <v>12388.65475</v>
      </c>
      <c r="G61" s="1"/>
      <c r="H61" s="9">
        <f t="shared" si="11"/>
        <v>6.84577251042246</v>
      </c>
      <c r="I61" s="1">
        <f t="shared" si="12"/>
        <v>7513.6134776225699</v>
      </c>
      <c r="J61" s="1">
        <f t="shared" si="13"/>
        <v>375.68067388112797</v>
      </c>
      <c r="K61" s="1">
        <f t="shared" si="14"/>
        <v>0</v>
      </c>
      <c r="L61" s="1">
        <f t="shared" si="15"/>
        <v>0</v>
      </c>
      <c r="M61" s="23">
        <f t="shared" si="16"/>
        <v>7889.2941515037</v>
      </c>
      <c r="N61" s="3"/>
      <c r="O61" s="3"/>
      <c r="P61" s="3"/>
    </row>
    <row r="62" spans="1:16">
      <c r="A62" s="9">
        <v>11.25</v>
      </c>
      <c r="B62" s="1">
        <f t="shared" si="6"/>
        <v>7668.8268749999997</v>
      </c>
      <c r="C62" s="1">
        <f t="shared" si="7"/>
        <v>852.09187499999996</v>
      </c>
      <c r="D62" s="1">
        <f t="shared" si="8"/>
        <v>0</v>
      </c>
      <c r="E62" s="1">
        <f t="shared" si="9"/>
        <v>0</v>
      </c>
      <c r="F62" s="11">
        <f t="shared" si="10"/>
        <v>8520.9187500000007</v>
      </c>
      <c r="G62" s="1"/>
      <c r="H62" s="9">
        <f t="shared" si="11"/>
        <v>7.8929273892528498</v>
      </c>
      <c r="I62" s="1">
        <f t="shared" si="12"/>
        <v>5380.3994386778504</v>
      </c>
      <c r="J62" s="1">
        <f t="shared" si="13"/>
        <v>597.82215985309494</v>
      </c>
      <c r="K62" s="1">
        <f t="shared" si="14"/>
        <v>0</v>
      </c>
      <c r="L62" s="1">
        <f t="shared" si="15"/>
        <v>0</v>
      </c>
      <c r="M62" s="23">
        <f t="shared" si="16"/>
        <v>5978.2215985309404</v>
      </c>
      <c r="N62" s="3"/>
      <c r="O62" s="3"/>
      <c r="P62" s="3"/>
    </row>
    <row r="63" spans="1:16">
      <c r="A63" s="9">
        <v>11.75</v>
      </c>
      <c r="B63" s="1">
        <f t="shared" si="6"/>
        <v>3323.8870000000002</v>
      </c>
      <c r="C63" s="1">
        <f t="shared" si="7"/>
        <v>830.97175000000004</v>
      </c>
      <c r="D63" s="1">
        <f t="shared" si="8"/>
        <v>0</v>
      </c>
      <c r="E63" s="1">
        <f t="shared" si="9"/>
        <v>0</v>
      </c>
      <c r="F63" s="11">
        <f t="shared" si="10"/>
        <v>4154.8587500000003</v>
      </c>
      <c r="G63" s="1"/>
      <c r="H63" s="9">
        <f t="shared" si="11"/>
        <v>9.04409777568236</v>
      </c>
      <c r="I63" s="1">
        <f t="shared" si="12"/>
        <v>2558.4305551761299</v>
      </c>
      <c r="J63" s="1">
        <f t="shared" si="13"/>
        <v>639.60763879403203</v>
      </c>
      <c r="K63" s="1">
        <f t="shared" si="14"/>
        <v>0</v>
      </c>
      <c r="L63" s="1">
        <f t="shared" si="15"/>
        <v>0</v>
      </c>
      <c r="M63" s="23">
        <f t="shared" si="16"/>
        <v>3198.0381939701601</v>
      </c>
      <c r="N63" s="3"/>
      <c r="O63" s="3"/>
      <c r="P63" s="3"/>
    </row>
    <row r="64" spans="1:16">
      <c r="A64" s="9">
        <v>12.25</v>
      </c>
      <c r="B64" s="1">
        <f t="shared" si="6"/>
        <v>2249.82193333333</v>
      </c>
      <c r="C64" s="1">
        <f t="shared" si="7"/>
        <v>818.11706666666703</v>
      </c>
      <c r="D64" s="1">
        <f t="shared" si="8"/>
        <v>0</v>
      </c>
      <c r="E64" s="1">
        <f t="shared" si="9"/>
        <v>0</v>
      </c>
      <c r="F64" s="11">
        <f t="shared" si="10"/>
        <v>3067.9389999999999</v>
      </c>
      <c r="G64" s="1"/>
      <c r="H64" s="9">
        <f t="shared" si="11"/>
        <v>10.304526267305601</v>
      </c>
      <c r="I64" s="1">
        <f t="shared" si="12"/>
        <v>1892.51830275866</v>
      </c>
      <c r="J64" s="1">
        <f t="shared" si="13"/>
        <v>688.18847373042297</v>
      </c>
      <c r="K64" s="1">
        <f t="shared" si="14"/>
        <v>0</v>
      </c>
      <c r="L64" s="1">
        <f t="shared" si="15"/>
        <v>0</v>
      </c>
      <c r="M64" s="23">
        <f t="shared" si="16"/>
        <v>2580.7067764890799</v>
      </c>
      <c r="N64" s="3"/>
      <c r="O64" s="3"/>
      <c r="P64" s="3"/>
    </row>
    <row r="65" spans="1:16">
      <c r="A65" s="9">
        <v>12.75</v>
      </c>
      <c r="B65" s="1">
        <f t="shared" si="6"/>
        <v>363.68843750000002</v>
      </c>
      <c r="C65" s="1">
        <f t="shared" si="7"/>
        <v>509.16381250000001</v>
      </c>
      <c r="D65" s="1">
        <f t="shared" si="8"/>
        <v>0</v>
      </c>
      <c r="E65" s="1">
        <f t="shared" si="9"/>
        <v>0</v>
      </c>
      <c r="F65" s="11">
        <f t="shared" si="10"/>
        <v>872.85225000000003</v>
      </c>
      <c r="G65" s="1"/>
      <c r="H65" s="9">
        <f t="shared" si="11"/>
        <v>11.6794847499136</v>
      </c>
      <c r="I65" s="1">
        <f t="shared" si="12"/>
        <v>333.152436039306</v>
      </c>
      <c r="J65" s="1">
        <f t="shared" si="13"/>
        <v>466.41341045502901</v>
      </c>
      <c r="K65" s="1">
        <f t="shared" si="14"/>
        <v>0</v>
      </c>
      <c r="L65" s="1">
        <f t="shared" si="15"/>
        <v>0</v>
      </c>
      <c r="M65" s="23">
        <f t="shared" si="16"/>
        <v>799.56584649433501</v>
      </c>
      <c r="N65" s="3"/>
      <c r="O65" s="3"/>
      <c r="P65" s="3"/>
    </row>
    <row r="66" spans="1:16">
      <c r="A66" s="9">
        <v>13.25</v>
      </c>
      <c r="B66" s="1">
        <f t="shared" si="6"/>
        <v>44.664645833333402</v>
      </c>
      <c r="C66" s="1">
        <f t="shared" si="7"/>
        <v>491.31110416666598</v>
      </c>
      <c r="D66" s="1">
        <f t="shared" si="8"/>
        <v>0</v>
      </c>
      <c r="E66" s="1">
        <f t="shared" si="9"/>
        <v>0</v>
      </c>
      <c r="F66" s="11">
        <f t="shared" si="10"/>
        <v>535.97574999999904</v>
      </c>
      <c r="G66" s="1"/>
      <c r="H66" s="9">
        <f t="shared" si="11"/>
        <v>13.1742733545496</v>
      </c>
      <c r="I66" s="1">
        <f t="shared" si="12"/>
        <v>44.409377622073897</v>
      </c>
      <c r="J66" s="1">
        <f t="shared" si="13"/>
        <v>488.50315384281203</v>
      </c>
      <c r="K66" s="1">
        <f t="shared" si="14"/>
        <v>0</v>
      </c>
      <c r="L66" s="1">
        <f t="shared" si="15"/>
        <v>0</v>
      </c>
      <c r="M66" s="23">
        <f t="shared" si="16"/>
        <v>532.912531464886</v>
      </c>
      <c r="N66" s="3"/>
      <c r="O66" s="3"/>
      <c r="P66" s="3"/>
    </row>
    <row r="67" spans="1:16">
      <c r="A67" s="9">
        <v>13.75</v>
      </c>
      <c r="B67" s="1">
        <f t="shared" si="6"/>
        <v>130.148333333333</v>
      </c>
      <c r="C67" s="1">
        <f t="shared" si="7"/>
        <v>260.29666666666702</v>
      </c>
      <c r="D67" s="1">
        <f t="shared" si="8"/>
        <v>0</v>
      </c>
      <c r="E67" s="1">
        <f t="shared" si="9"/>
        <v>0</v>
      </c>
      <c r="F67" s="11">
        <f t="shared" si="10"/>
        <v>390.44499999999999</v>
      </c>
      <c r="G67" s="1"/>
      <c r="H67" s="9">
        <f t="shared" si="11"/>
        <v>14.7942194913312</v>
      </c>
      <c r="I67" s="1">
        <f t="shared" si="12"/>
        <v>140.032218891947</v>
      </c>
      <c r="J67" s="1">
        <f t="shared" si="13"/>
        <v>280.06443778389399</v>
      </c>
      <c r="K67" s="1">
        <f t="shared" si="14"/>
        <v>0</v>
      </c>
      <c r="L67" s="1">
        <f t="shared" si="15"/>
        <v>0</v>
      </c>
      <c r="M67" s="23">
        <f t="shared" si="16"/>
        <v>420.09665667584102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0</v>
      </c>
      <c r="D68" s="1">
        <f t="shared" si="8"/>
        <v>0</v>
      </c>
      <c r="E68" s="1">
        <f t="shared" si="9"/>
        <v>0</v>
      </c>
      <c r="F68" s="11">
        <f t="shared" si="10"/>
        <v>0</v>
      </c>
      <c r="G68" s="1"/>
      <c r="H68" s="9">
        <f t="shared" si="11"/>
        <v>16.544676951689599</v>
      </c>
      <c r="I68" s="1">
        <f t="shared" si="12"/>
        <v>0</v>
      </c>
      <c r="J68" s="1">
        <f t="shared" si="13"/>
        <v>0</v>
      </c>
      <c r="K68" s="1">
        <f t="shared" si="14"/>
        <v>0</v>
      </c>
      <c r="L68" s="1">
        <f t="shared" si="15"/>
        <v>0</v>
      </c>
      <c r="M68" s="23">
        <f t="shared" si="16"/>
        <v>0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59.295000000000002</v>
      </c>
      <c r="D69" s="1">
        <f t="shared" si="8"/>
        <v>0</v>
      </c>
      <c r="E69" s="1">
        <f t="shared" si="9"/>
        <v>0</v>
      </c>
      <c r="F69" s="11">
        <f t="shared" si="10"/>
        <v>59.295000000000002</v>
      </c>
      <c r="G69" s="1"/>
      <c r="H69" s="9">
        <f t="shared" si="11"/>
        <v>18.431025071858599</v>
      </c>
      <c r="I69" s="1">
        <f t="shared" si="12"/>
        <v>0</v>
      </c>
      <c r="J69" s="1">
        <f t="shared" si="13"/>
        <v>74.092720788871603</v>
      </c>
      <c r="K69" s="1">
        <f t="shared" si="14"/>
        <v>0</v>
      </c>
      <c r="L69" s="1">
        <f t="shared" si="15"/>
        <v>0</v>
      </c>
      <c r="M69" s="23">
        <f t="shared" si="16"/>
        <v>74.092720788871603</v>
      </c>
      <c r="N69" s="3"/>
      <c r="O69" s="3"/>
      <c r="P69" s="3"/>
    </row>
    <row r="70" spans="1:16">
      <c r="A70" s="9">
        <v>15.25</v>
      </c>
      <c r="B70" s="1">
        <f t="shared" si="6"/>
        <v>12.260999999999999</v>
      </c>
      <c r="C70" s="1">
        <f t="shared" si="7"/>
        <v>49.043999999999997</v>
      </c>
      <c r="D70" s="1">
        <f t="shared" si="8"/>
        <v>0</v>
      </c>
      <c r="E70" s="1">
        <f t="shared" si="9"/>
        <v>0</v>
      </c>
      <c r="F70" s="11">
        <f t="shared" si="10"/>
        <v>61.305</v>
      </c>
      <c r="G70" s="1"/>
      <c r="H70" s="9">
        <f t="shared" si="11"/>
        <v>20.458667951420999</v>
      </c>
      <c r="I70" s="1">
        <f t="shared" si="12"/>
        <v>16.448769032942501</v>
      </c>
      <c r="J70" s="1">
        <f t="shared" si="13"/>
        <v>65.795076131769903</v>
      </c>
      <c r="K70" s="1">
        <f t="shared" si="14"/>
        <v>0</v>
      </c>
      <c r="L70" s="1">
        <f t="shared" si="15"/>
        <v>0</v>
      </c>
      <c r="M70" s="23">
        <f t="shared" si="16"/>
        <v>82.243845164712397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22.6330337215377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3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0</v>
      </c>
      <c r="D72" s="1">
        <f t="shared" si="8"/>
        <v>0</v>
      </c>
      <c r="E72" s="1">
        <f t="shared" si="9"/>
        <v>0</v>
      </c>
      <c r="F72" s="11">
        <f t="shared" si="10"/>
        <v>0</v>
      </c>
      <c r="G72" s="1"/>
      <c r="H72" s="9">
        <f t="shared" si="11"/>
        <v>24.959573858168</v>
      </c>
      <c r="I72" s="1">
        <f t="shared" si="12"/>
        <v>0</v>
      </c>
      <c r="J72" s="1">
        <f t="shared" si="13"/>
        <v>0</v>
      </c>
      <c r="K72" s="1">
        <f t="shared" si="14"/>
        <v>0</v>
      </c>
      <c r="L72" s="1">
        <f t="shared" si="15"/>
        <v>0</v>
      </c>
      <c r="M72" s="23">
        <f t="shared" si="16"/>
        <v>0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27.443762536169501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3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30.091096020656099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3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32.907092092413301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3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35.8972895045288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3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39.067247467709102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3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42.422545162020903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3">
        <f t="shared" si="16"/>
        <v>0</v>
      </c>
      <c r="N78" s="3"/>
      <c r="O78" s="3"/>
      <c r="P78" s="3"/>
    </row>
    <row r="79" spans="1:16">
      <c r="A79" s="7" t="s">
        <v>7</v>
      </c>
      <c r="B79" s="16">
        <f>SUM(B47:B78)</f>
        <v>132205.48803452399</v>
      </c>
      <c r="C79" s="16">
        <f>SUM(C47:C78)</f>
        <v>4460.2272154761904</v>
      </c>
      <c r="D79" s="16">
        <f>SUM(D47:D78)</f>
        <v>0</v>
      </c>
      <c r="E79" s="16">
        <f>SUM(E47:E78)</f>
        <v>0</v>
      </c>
      <c r="F79" s="16">
        <f>SUM(F47:F78)</f>
        <v>136665.71525000001</v>
      </c>
      <c r="G79" s="11"/>
      <c r="H79" s="7" t="s">
        <v>7</v>
      </c>
      <c r="I79" s="16">
        <f>SUM(I47:I78)</f>
        <v>69025.238154700695</v>
      </c>
      <c r="J79" s="16">
        <f>SUM(J47:J78)</f>
        <v>3676.1677452610502</v>
      </c>
      <c r="K79" s="16">
        <f>SUM(K47:K78)</f>
        <v>0</v>
      </c>
      <c r="L79" s="16">
        <f>SUM(L47:L78)</f>
        <v>0</v>
      </c>
      <c r="M79" s="16">
        <f>SUM(M47:M78)</f>
        <v>72701.405899961697</v>
      </c>
      <c r="N79" s="3"/>
      <c r="O79" s="3"/>
      <c r="P79" s="3"/>
    </row>
    <row r="80" spans="1:16">
      <c r="A80" s="5" t="s">
        <v>13</v>
      </c>
      <c r="B80" s="17">
        <f>IF(L38&gt;0,B79/L38,0)</f>
        <v>9.6201678073803407</v>
      </c>
      <c r="C80" s="17">
        <f>IF(M38&gt;0,C79/M38,0)</f>
        <v>12.012252068513201</v>
      </c>
      <c r="D80" s="17">
        <f>IF(N38&gt;0,D79/N38,0)</f>
        <v>0</v>
      </c>
      <c r="E80" s="17">
        <f>IF(O38&gt;0,E79/O38,0)</f>
        <v>0</v>
      </c>
      <c r="F80" s="17">
        <f>IF(P38&gt;0,F79/P38,0)</f>
        <v>9.6830986866013298</v>
      </c>
      <c r="G80" s="11"/>
      <c r="H80" s="5" t="s">
        <v>13</v>
      </c>
      <c r="I80" s="17">
        <f>IF(L38&gt;0,I79/L38,0)</f>
        <v>5.0227443948409096</v>
      </c>
      <c r="J80" s="17">
        <f>IF(M38&gt;0,J79/M38,0)</f>
        <v>9.9006287054142703</v>
      </c>
      <c r="K80" s="17">
        <f>IF(N38&gt;0,K79/N38,0)</f>
        <v>0</v>
      </c>
      <c r="L80" s="17">
        <f>IF(O38&gt;0,L79/O38,0)</f>
        <v>0</v>
      </c>
      <c r="M80" s="17">
        <f>IF(P38&gt;0,M79/P38,0)</f>
        <v>5.1510716253613502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4"/>
      <c r="B87" s="2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5">
        <v>0</v>
      </c>
      <c r="B92" s="26">
        <f>L$38</f>
        <v>13742.5345</v>
      </c>
      <c r="C92" s="27">
        <f>$B$80</f>
        <v>9.6</v>
      </c>
      <c r="D92" s="27">
        <f>$I$80</f>
        <v>5</v>
      </c>
      <c r="E92" s="26">
        <f>B92*D92</f>
        <v>68712.672500000001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5">
        <v>1</v>
      </c>
      <c r="B93" s="26">
        <f>M$38</f>
        <v>371.30650000000003</v>
      </c>
      <c r="C93" s="27">
        <f>$C$80</f>
        <v>12</v>
      </c>
      <c r="D93" s="27">
        <f>$J$80</f>
        <v>9.9</v>
      </c>
      <c r="E93" s="26">
        <f>B93*D93</f>
        <v>3675.93435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5">
        <v>2</v>
      </c>
      <c r="B94" s="26">
        <f>N$38</f>
        <v>0</v>
      </c>
      <c r="C94" s="27">
        <f>$D$80</f>
        <v>0</v>
      </c>
      <c r="D94" s="27">
        <f>$K$80</f>
        <v>0</v>
      </c>
      <c r="E94" s="26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5">
        <v>3</v>
      </c>
      <c r="B95" s="26">
        <f>O$38</f>
        <v>0</v>
      </c>
      <c r="C95" s="27">
        <f>$E$80</f>
        <v>0</v>
      </c>
      <c r="D95" s="27">
        <f>$L$80</f>
        <v>0</v>
      </c>
      <c r="E95" s="26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5" t="s">
        <v>7</v>
      </c>
      <c r="B96" s="26">
        <f>SUM(B92:B95)</f>
        <v>14113.841</v>
      </c>
      <c r="C96" s="27">
        <f>$F$80</f>
        <v>9.6999999999999993</v>
      </c>
      <c r="D96" s="27">
        <f>$M$80</f>
        <v>5.2</v>
      </c>
      <c r="E96" s="26">
        <f>SUM(E92:E95)</f>
        <v>72388.606849999996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5" t="s">
        <v>2</v>
      </c>
      <c r="B97" s="28">
        <f>$I$2</f>
        <v>77077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9" t="s">
        <v>20</v>
      </c>
      <c r="B98" s="26">
        <f>IF(E96&gt;0,$I$2/E96,"")</f>
        <v>1.06477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1Q</vt:lpstr>
      <vt:lpstr>2Q</vt:lpstr>
      <vt:lpstr>3Q</vt:lpstr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2023-09-19T12:34:01Z</dcterms:created>
  <dcterms:modified xsi:type="dcterms:W3CDTF">2024-02-13T14:13:08Z</dcterms:modified>
</cp:coreProperties>
</file>