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mariajosezunigabasualto/MJZ/BOQUERON/BENCHMARK_2024/Surveys_consistency/DATOS/Taledas_allfleets_1988_2016/"/>
    </mc:Choice>
  </mc:AlternateContent>
  <xr:revisionPtr revIDLastSave="0" documentId="13_ncr:1_{36855FBE-6594-E642-A2CE-0461C2A6EFB8}" xr6:coauthVersionLast="47" xr6:coauthVersionMax="47" xr10:uidLastSave="{00000000-0000-0000-0000-000000000000}"/>
  <bookViews>
    <workbookView xWindow="0" yWindow="740" windowWidth="29400" windowHeight="18380" tabRatio="383" activeTab="3" xr2:uid="{00000000-000D-0000-FFFF-FFFF00000000}"/>
  </bookViews>
  <sheets>
    <sheet name="1Q" sheetId="1" r:id="rId1"/>
    <sheet name="2Q" sheetId="2" r:id="rId2"/>
    <sheet name="3Q" sheetId="3" r:id="rId3"/>
    <sheet name="4Q" sheetId="4" r:id="rId4"/>
  </sheet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9" i="4" l="1"/>
  <c r="B79" i="3"/>
  <c r="B79" i="2"/>
  <c r="B79" i="1"/>
  <c r="F7" i="4"/>
  <c r="F8" i="4"/>
  <c r="F9" i="4"/>
  <c r="F10" i="4"/>
  <c r="F11" i="4"/>
  <c r="L11" i="4" s="1"/>
  <c r="I52" i="4" s="1"/>
  <c r="F12" i="4"/>
  <c r="F13" i="4"/>
  <c r="F14" i="4"/>
  <c r="F15" i="4"/>
  <c r="F16" i="4"/>
  <c r="F17" i="4"/>
  <c r="F18" i="4"/>
  <c r="F19" i="4"/>
  <c r="F20" i="4"/>
  <c r="F21" i="4"/>
  <c r="F22" i="4"/>
  <c r="F23" i="4"/>
  <c r="N23" i="4" s="1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O37" i="4"/>
  <c r="F6" i="4"/>
  <c r="C38" i="4"/>
  <c r="D38" i="4"/>
  <c r="E38" i="4"/>
  <c r="B38" i="4"/>
  <c r="N37" i="4"/>
  <c r="M37" i="4"/>
  <c r="O36" i="4"/>
  <c r="N36" i="4"/>
  <c r="M36" i="4"/>
  <c r="L36" i="4"/>
  <c r="L37" i="3"/>
  <c r="N35" i="3"/>
  <c r="O34" i="3"/>
  <c r="N34" i="3"/>
  <c r="M34" i="3"/>
  <c r="L34" i="3"/>
  <c r="M33" i="3"/>
  <c r="L33" i="3"/>
  <c r="N32" i="3"/>
  <c r="L31" i="3"/>
  <c r="I72" i="3" s="1"/>
  <c r="N29" i="3"/>
  <c r="O28" i="3"/>
  <c r="N28" i="3"/>
  <c r="M28" i="3"/>
  <c r="L28" i="3"/>
  <c r="M27" i="3"/>
  <c r="L27" i="3"/>
  <c r="L25" i="3"/>
  <c r="B66" i="3" s="1"/>
  <c r="N23" i="3"/>
  <c r="D64" i="3" s="1"/>
  <c r="O22" i="3"/>
  <c r="N22" i="3"/>
  <c r="M22" i="3"/>
  <c r="L22" i="3"/>
  <c r="M21" i="3"/>
  <c r="L21" i="3"/>
  <c r="N20" i="3"/>
  <c r="L19" i="3"/>
  <c r="N17" i="3"/>
  <c r="O16" i="3"/>
  <c r="N16" i="3"/>
  <c r="M16" i="3"/>
  <c r="L16" i="3"/>
  <c r="B57" i="3" s="1"/>
  <c r="M15" i="3"/>
  <c r="L15" i="3"/>
  <c r="L13" i="3"/>
  <c r="N11" i="3"/>
  <c r="O10" i="3"/>
  <c r="N10" i="3"/>
  <c r="M10" i="3"/>
  <c r="L10" i="3"/>
  <c r="M9" i="3"/>
  <c r="L9" i="3"/>
  <c r="N8" i="3"/>
  <c r="N7" i="3"/>
  <c r="D48" i="3" s="1"/>
  <c r="L6" i="3"/>
  <c r="B47" i="3" s="1"/>
  <c r="F7" i="3"/>
  <c r="M7" i="3" s="1"/>
  <c r="F8" i="3"/>
  <c r="F9" i="3"/>
  <c r="O9" i="3" s="1"/>
  <c r="F10" i="3"/>
  <c r="F11" i="3"/>
  <c r="M11" i="3" s="1"/>
  <c r="F12" i="3"/>
  <c r="O12" i="3" s="1"/>
  <c r="L53" i="3" s="1"/>
  <c r="F13" i="3"/>
  <c r="O13" i="3" s="1"/>
  <c r="F14" i="3"/>
  <c r="F15" i="3"/>
  <c r="O15" i="3" s="1"/>
  <c r="F16" i="3"/>
  <c r="F17" i="3"/>
  <c r="M17" i="3" s="1"/>
  <c r="F18" i="3"/>
  <c r="O18" i="3" s="1"/>
  <c r="F19" i="3"/>
  <c r="O19" i="3" s="1"/>
  <c r="F20" i="3"/>
  <c r="F21" i="3"/>
  <c r="O21" i="3" s="1"/>
  <c r="L62" i="3" s="1"/>
  <c r="F22" i="3"/>
  <c r="F23" i="3"/>
  <c r="M23" i="3" s="1"/>
  <c r="F24" i="3"/>
  <c r="O24" i="3" s="1"/>
  <c r="F25" i="3"/>
  <c r="O25" i="3" s="1"/>
  <c r="F26" i="3"/>
  <c r="F27" i="3"/>
  <c r="O27" i="3" s="1"/>
  <c r="F28" i="3"/>
  <c r="F29" i="3"/>
  <c r="M29" i="3" s="1"/>
  <c r="F30" i="3"/>
  <c r="O30" i="3" s="1"/>
  <c r="F31" i="3"/>
  <c r="O31" i="3" s="1"/>
  <c r="F32" i="3"/>
  <c r="F33" i="3"/>
  <c r="O33" i="3" s="1"/>
  <c r="E74" i="3" s="1"/>
  <c r="F34" i="3"/>
  <c r="F35" i="3"/>
  <c r="M35" i="3" s="1"/>
  <c r="F36" i="3"/>
  <c r="O36" i="3" s="1"/>
  <c r="E77" i="3" s="1"/>
  <c r="F37" i="3"/>
  <c r="O37" i="3" s="1"/>
  <c r="L78" i="3" s="1"/>
  <c r="F6" i="3"/>
  <c r="C38" i="3"/>
  <c r="D38" i="3"/>
  <c r="E38" i="3"/>
  <c r="B38" i="3"/>
  <c r="F6" i="1"/>
  <c r="F7" i="1"/>
  <c r="L7" i="1" s="1"/>
  <c r="F8" i="1"/>
  <c r="N8" i="1" s="1"/>
  <c r="D49" i="1" s="1"/>
  <c r="F9" i="1"/>
  <c r="L9" i="1"/>
  <c r="F10" i="1"/>
  <c r="N10" i="1"/>
  <c r="F11" i="1"/>
  <c r="L11" i="1"/>
  <c r="F12" i="1"/>
  <c r="N12" i="1"/>
  <c r="D53" i="1" s="1"/>
  <c r="F13" i="1"/>
  <c r="L13" i="1" s="1"/>
  <c r="F14" i="1"/>
  <c r="N14" i="1"/>
  <c r="F15" i="1"/>
  <c r="L15" i="1" s="1"/>
  <c r="M15" i="1"/>
  <c r="C56" i="1" s="1"/>
  <c r="F16" i="1"/>
  <c r="N16" i="1"/>
  <c r="D57" i="1"/>
  <c r="F17" i="1"/>
  <c r="L17" i="1"/>
  <c r="F18" i="1"/>
  <c r="N18" i="1"/>
  <c r="F19" i="1"/>
  <c r="L19" i="1"/>
  <c r="F20" i="1"/>
  <c r="L20" i="1" s="1"/>
  <c r="N20" i="1"/>
  <c r="F21" i="1"/>
  <c r="L21" i="1"/>
  <c r="F22" i="1"/>
  <c r="N22" i="1"/>
  <c r="F23" i="1"/>
  <c r="L23" i="1"/>
  <c r="M23" i="1"/>
  <c r="C64" i="1"/>
  <c r="N23" i="1"/>
  <c r="F24" i="1"/>
  <c r="F25" i="1"/>
  <c r="L25" i="1"/>
  <c r="F26" i="1"/>
  <c r="N26" i="1"/>
  <c r="F27" i="1"/>
  <c r="L27" i="1"/>
  <c r="F28" i="1"/>
  <c r="N28" i="1"/>
  <c r="D69" i="1" s="1"/>
  <c r="F29" i="1"/>
  <c r="L29" i="1"/>
  <c r="F30" i="1"/>
  <c r="O30" i="1" s="1"/>
  <c r="E71" i="1" s="1"/>
  <c r="L30" i="1"/>
  <c r="F31" i="1"/>
  <c r="N31" i="1" s="1"/>
  <c r="L31" i="1"/>
  <c r="F32" i="1"/>
  <c r="L32" i="1" s="1"/>
  <c r="F33" i="1"/>
  <c r="O33" i="1" s="1"/>
  <c r="L33" i="1"/>
  <c r="N33" i="1"/>
  <c r="F34" i="1"/>
  <c r="N34" i="1"/>
  <c r="D75" i="1" s="1"/>
  <c r="L34" i="1"/>
  <c r="O34" i="1"/>
  <c r="F35" i="1"/>
  <c r="F36" i="1"/>
  <c r="F37" i="1"/>
  <c r="M37" i="1" s="1"/>
  <c r="C78" i="1" s="1"/>
  <c r="L37" i="1"/>
  <c r="O37" i="1"/>
  <c r="E78" i="1" s="1"/>
  <c r="B38" i="1"/>
  <c r="C38" i="1"/>
  <c r="D38" i="1"/>
  <c r="E38" i="1"/>
  <c r="I38" i="1"/>
  <c r="H47" i="1"/>
  <c r="H48" i="1"/>
  <c r="H49" i="1"/>
  <c r="H50" i="1"/>
  <c r="H51" i="1"/>
  <c r="H52" i="1"/>
  <c r="H53" i="1"/>
  <c r="H54" i="1"/>
  <c r="H55" i="1"/>
  <c r="H56" i="1"/>
  <c r="H57" i="1"/>
  <c r="K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E75" i="1"/>
  <c r="H75" i="1"/>
  <c r="L75" i="1" s="1"/>
  <c r="H76" i="1"/>
  <c r="H77" i="1"/>
  <c r="H78" i="1"/>
  <c r="L78" i="1"/>
  <c r="B97" i="1"/>
  <c r="F6" i="2"/>
  <c r="F7" i="2"/>
  <c r="L7" i="2"/>
  <c r="B48" i="2" s="1"/>
  <c r="F8" i="2"/>
  <c r="O8" i="2" s="1"/>
  <c r="E49" i="2" s="1"/>
  <c r="F9" i="2"/>
  <c r="M9" i="2"/>
  <c r="F10" i="2"/>
  <c r="F11" i="2"/>
  <c r="M11" i="2" s="1"/>
  <c r="L11" i="2"/>
  <c r="B52" i="2" s="1"/>
  <c r="F12" i="2"/>
  <c r="F13" i="2"/>
  <c r="M13" i="2"/>
  <c r="F14" i="2"/>
  <c r="O14" i="2" s="1"/>
  <c r="F15" i="2"/>
  <c r="L15" i="2" s="1"/>
  <c r="N15" i="2"/>
  <c r="D56" i="2" s="1"/>
  <c r="F16" i="2"/>
  <c r="O16" i="2" s="1"/>
  <c r="F17" i="2"/>
  <c r="L17" i="2"/>
  <c r="B58" i="2"/>
  <c r="M17" i="2"/>
  <c r="J58" i="2" s="1"/>
  <c r="N17" i="2"/>
  <c r="K58" i="2" s="1"/>
  <c r="M58" i="2" s="1"/>
  <c r="F18" i="2"/>
  <c r="F19" i="2"/>
  <c r="M19" i="2"/>
  <c r="C60" i="2"/>
  <c r="F20" i="2"/>
  <c r="F21" i="2"/>
  <c r="O21" i="2"/>
  <c r="L62" i="2" s="1"/>
  <c r="F22" i="2"/>
  <c r="N22" i="2" s="1"/>
  <c r="F23" i="2"/>
  <c r="L23" i="2"/>
  <c r="B64" i="2" s="1"/>
  <c r="F24" i="2"/>
  <c r="O24" i="2" s="1"/>
  <c r="F25" i="2"/>
  <c r="N25" i="2" s="1"/>
  <c r="K66" i="2" s="1"/>
  <c r="F26" i="2"/>
  <c r="O26" i="2"/>
  <c r="E67" i="2" s="1"/>
  <c r="F27" i="2"/>
  <c r="F28" i="2"/>
  <c r="N28" i="2"/>
  <c r="F29" i="2"/>
  <c r="L29" i="2" s="1"/>
  <c r="B70" i="2" s="1"/>
  <c r="M29" i="2"/>
  <c r="C70" i="2"/>
  <c r="N29" i="2"/>
  <c r="K70" i="2" s="1"/>
  <c r="D70" i="2"/>
  <c r="O29" i="2"/>
  <c r="F30" i="2"/>
  <c r="N30" i="2"/>
  <c r="D71" i="2"/>
  <c r="F31" i="2"/>
  <c r="L31" i="2"/>
  <c r="B72" i="2" s="1"/>
  <c r="F32" i="2"/>
  <c r="F33" i="2"/>
  <c r="N33" i="2"/>
  <c r="D74" i="2" s="1"/>
  <c r="F34" i="2"/>
  <c r="O34" i="2" s="1"/>
  <c r="E75" i="2" s="1"/>
  <c r="F35" i="2"/>
  <c r="N35" i="2" s="1"/>
  <c r="L35" i="2"/>
  <c r="M35" i="2"/>
  <c r="C76" i="2" s="1"/>
  <c r="F36" i="2"/>
  <c r="N36" i="2" s="1"/>
  <c r="O36" i="2"/>
  <c r="F37" i="2"/>
  <c r="L37" i="2" s="1"/>
  <c r="M37" i="2"/>
  <c r="N37" i="2"/>
  <c r="O37" i="2"/>
  <c r="B38" i="2"/>
  <c r="C38" i="2"/>
  <c r="D38" i="2"/>
  <c r="E38" i="2"/>
  <c r="I38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E70" i="2"/>
  <c r="H70" i="2"/>
  <c r="L70" i="2"/>
  <c r="H71" i="2"/>
  <c r="H72" i="2"/>
  <c r="H73" i="2"/>
  <c r="H74" i="2"/>
  <c r="H75" i="2"/>
  <c r="H76" i="2"/>
  <c r="H77" i="2"/>
  <c r="D78" i="2"/>
  <c r="H78" i="2"/>
  <c r="J78" i="2"/>
  <c r="K78" i="2"/>
  <c r="B97" i="2"/>
  <c r="C57" i="3"/>
  <c r="L77" i="3"/>
  <c r="I38" i="3"/>
  <c r="H47" i="3"/>
  <c r="H48" i="3"/>
  <c r="D49" i="3"/>
  <c r="H49" i="3"/>
  <c r="K49" i="3"/>
  <c r="B50" i="3"/>
  <c r="C50" i="3"/>
  <c r="H50" i="3"/>
  <c r="J50" i="3" s="1"/>
  <c r="H51" i="3"/>
  <c r="H52" i="3"/>
  <c r="E53" i="3"/>
  <c r="H53" i="3"/>
  <c r="H54" i="3"/>
  <c r="H55" i="3"/>
  <c r="B56" i="3"/>
  <c r="H56" i="3"/>
  <c r="I56" i="3"/>
  <c r="D57" i="3"/>
  <c r="H57" i="3"/>
  <c r="J57" i="3"/>
  <c r="K57" i="3"/>
  <c r="H58" i="3"/>
  <c r="H59" i="3"/>
  <c r="H60" i="3"/>
  <c r="H61" i="3"/>
  <c r="B62" i="3"/>
  <c r="E62" i="3"/>
  <c r="H62" i="3"/>
  <c r="I62" i="3" s="1"/>
  <c r="H63" i="3"/>
  <c r="H64" i="3"/>
  <c r="K64" i="3"/>
  <c r="H65" i="3"/>
  <c r="E66" i="3"/>
  <c r="H66" i="3"/>
  <c r="L66" i="3"/>
  <c r="H67" i="3"/>
  <c r="B68" i="3"/>
  <c r="H68" i="3"/>
  <c r="I68" i="3"/>
  <c r="H69" i="3"/>
  <c r="L69" i="3" s="1"/>
  <c r="H70" i="3"/>
  <c r="H71" i="3"/>
  <c r="B72" i="3"/>
  <c r="E72" i="3"/>
  <c r="H72" i="3"/>
  <c r="L72" i="3"/>
  <c r="H73" i="3"/>
  <c r="B74" i="3"/>
  <c r="H74" i="3"/>
  <c r="I74" i="3" s="1"/>
  <c r="H75" i="3"/>
  <c r="D76" i="3"/>
  <c r="H76" i="3"/>
  <c r="K76" i="3" s="1"/>
  <c r="H77" i="3"/>
  <c r="E78" i="3"/>
  <c r="H78" i="3"/>
  <c r="B97" i="3"/>
  <c r="L6" i="4"/>
  <c r="B47" i="4" s="1"/>
  <c r="L7" i="4"/>
  <c r="L8" i="4"/>
  <c r="O9" i="4"/>
  <c r="L10" i="4"/>
  <c r="B51" i="4" s="1"/>
  <c r="L12" i="4"/>
  <c r="I53" i="4" s="1"/>
  <c r="M13" i="4"/>
  <c r="L14" i="4"/>
  <c r="B55" i="4" s="1"/>
  <c r="L15" i="4"/>
  <c r="L16" i="4"/>
  <c r="I57" i="4" s="1"/>
  <c r="L18" i="4"/>
  <c r="L19" i="4"/>
  <c r="B60" i="4" s="1"/>
  <c r="L20" i="4"/>
  <c r="N21" i="4"/>
  <c r="L22" i="4"/>
  <c r="L24" i="4"/>
  <c r="M25" i="4"/>
  <c r="C66" i="4"/>
  <c r="L26" i="4"/>
  <c r="L27" i="4"/>
  <c r="L28" i="4"/>
  <c r="L30" i="4"/>
  <c r="L31" i="4"/>
  <c r="B72" i="4"/>
  <c r="L32" i="4"/>
  <c r="N33" i="4"/>
  <c r="L34" i="4"/>
  <c r="L35" i="4"/>
  <c r="I76" i="4" s="1"/>
  <c r="K77" i="4"/>
  <c r="D78" i="4"/>
  <c r="C78" i="4"/>
  <c r="I38" i="4"/>
  <c r="H47" i="4"/>
  <c r="H48" i="4"/>
  <c r="H49" i="4"/>
  <c r="H50" i="4"/>
  <c r="H51" i="4"/>
  <c r="H52" i="4"/>
  <c r="H53" i="4"/>
  <c r="H54" i="4"/>
  <c r="H55" i="4"/>
  <c r="H56" i="4"/>
  <c r="L56" i="4" s="1"/>
  <c r="H57" i="4"/>
  <c r="H58" i="4"/>
  <c r="H59" i="4"/>
  <c r="H60" i="4"/>
  <c r="H61" i="4"/>
  <c r="H62" i="4"/>
  <c r="K62" i="4" s="1"/>
  <c r="H63" i="4"/>
  <c r="H64" i="4"/>
  <c r="H65" i="4"/>
  <c r="H66" i="4"/>
  <c r="H67" i="4"/>
  <c r="H68" i="4"/>
  <c r="J68" i="4" s="1"/>
  <c r="H69" i="4"/>
  <c r="K69" i="4" s="1"/>
  <c r="H70" i="4"/>
  <c r="H71" i="4"/>
  <c r="H72" i="4"/>
  <c r="H73" i="4"/>
  <c r="H74" i="4"/>
  <c r="H75" i="4"/>
  <c r="H76" i="4"/>
  <c r="H77" i="4"/>
  <c r="H78" i="4"/>
  <c r="L78" i="4" s="1"/>
  <c r="J78" i="4"/>
  <c r="K78" i="4"/>
  <c r="B97" i="4"/>
  <c r="E78" i="4"/>
  <c r="L37" i="4"/>
  <c r="C54" i="4"/>
  <c r="E50" i="4"/>
  <c r="B68" i="4"/>
  <c r="I60" i="4"/>
  <c r="B56" i="4"/>
  <c r="B52" i="4"/>
  <c r="B48" i="4"/>
  <c r="O6" i="4"/>
  <c r="L47" i="4"/>
  <c r="O7" i="4"/>
  <c r="L48" i="4" s="1"/>
  <c r="O8" i="4"/>
  <c r="O10" i="4"/>
  <c r="E51" i="4" s="1"/>
  <c r="O11" i="4"/>
  <c r="O12" i="4"/>
  <c r="O13" i="4"/>
  <c r="O14" i="4"/>
  <c r="O15" i="4"/>
  <c r="E56" i="4" s="1"/>
  <c r="O16" i="4"/>
  <c r="O17" i="4"/>
  <c r="O18" i="4"/>
  <c r="O19" i="4"/>
  <c r="O20" i="4"/>
  <c r="O21" i="4"/>
  <c r="O22" i="4"/>
  <c r="O23" i="4"/>
  <c r="E64" i="4"/>
  <c r="O24" i="4"/>
  <c r="O25" i="4"/>
  <c r="O26" i="4"/>
  <c r="O27" i="4"/>
  <c r="O28" i="4"/>
  <c r="O30" i="4"/>
  <c r="O31" i="4"/>
  <c r="E72" i="4" s="1"/>
  <c r="O32" i="4"/>
  <c r="O33" i="4"/>
  <c r="O34" i="4"/>
  <c r="O35" i="4"/>
  <c r="N6" i="4"/>
  <c r="D47" i="4" s="1"/>
  <c r="N7" i="4"/>
  <c r="D48" i="4" s="1"/>
  <c r="N8" i="4"/>
  <c r="N9" i="4"/>
  <c r="N10" i="4"/>
  <c r="D51" i="4" s="1"/>
  <c r="N11" i="4"/>
  <c r="D52" i="4"/>
  <c r="N12" i="4"/>
  <c r="K53" i="4" s="1"/>
  <c r="N13" i="4"/>
  <c r="K54" i="4"/>
  <c r="N14" i="4"/>
  <c r="D55" i="4" s="1"/>
  <c r="N15" i="4"/>
  <c r="D56" i="4" s="1"/>
  <c r="N16" i="4"/>
  <c r="N17" i="4"/>
  <c r="K58" i="4"/>
  <c r="N18" i="4"/>
  <c r="D59" i="4" s="1"/>
  <c r="N19" i="4"/>
  <c r="D60" i="4"/>
  <c r="N20" i="4"/>
  <c r="K61" i="4"/>
  <c r="N22" i="4"/>
  <c r="D63" i="4" s="1"/>
  <c r="D64" i="4"/>
  <c r="N24" i="4"/>
  <c r="N25" i="4"/>
  <c r="K66" i="4"/>
  <c r="N26" i="4"/>
  <c r="D67" i="4"/>
  <c r="N27" i="4"/>
  <c r="D68" i="4" s="1"/>
  <c r="N28" i="4"/>
  <c r="N30" i="4"/>
  <c r="D71" i="4" s="1"/>
  <c r="N31" i="4"/>
  <c r="D72" i="4"/>
  <c r="N32" i="4"/>
  <c r="N34" i="4"/>
  <c r="D75" i="4"/>
  <c r="N35" i="4"/>
  <c r="D76" i="4" s="1"/>
  <c r="D74" i="4"/>
  <c r="D62" i="4"/>
  <c r="M6" i="4"/>
  <c r="M7" i="4"/>
  <c r="C48" i="4" s="1"/>
  <c r="M8" i="4"/>
  <c r="M9" i="4"/>
  <c r="M10" i="4"/>
  <c r="P10" i="4"/>
  <c r="M11" i="4"/>
  <c r="M12" i="4"/>
  <c r="M14" i="4"/>
  <c r="M15" i="4"/>
  <c r="C56" i="4"/>
  <c r="F56" i="4"/>
  <c r="M16" i="4"/>
  <c r="M17" i="4"/>
  <c r="C58" i="4"/>
  <c r="M18" i="4"/>
  <c r="M19" i="4"/>
  <c r="J60" i="4"/>
  <c r="M20" i="4"/>
  <c r="M21" i="4"/>
  <c r="M22" i="4"/>
  <c r="M23" i="4"/>
  <c r="M24" i="4"/>
  <c r="M26" i="4"/>
  <c r="M27" i="4"/>
  <c r="M28" i="4"/>
  <c r="M29" i="4"/>
  <c r="M30" i="4"/>
  <c r="M31" i="4"/>
  <c r="J72" i="4" s="1"/>
  <c r="M32" i="4"/>
  <c r="M33" i="4"/>
  <c r="C74" i="4"/>
  <c r="M34" i="4"/>
  <c r="M35" i="4"/>
  <c r="J76" i="4" s="1"/>
  <c r="L9" i="4"/>
  <c r="L13" i="4"/>
  <c r="L17" i="4"/>
  <c r="P17" i="4" s="1"/>
  <c r="L21" i="4"/>
  <c r="L25" i="4"/>
  <c r="P25" i="4"/>
  <c r="L29" i="4"/>
  <c r="L33" i="4"/>
  <c r="I66" i="3"/>
  <c r="K48" i="3"/>
  <c r="N27" i="2"/>
  <c r="D68" i="2"/>
  <c r="O31" i="2"/>
  <c r="E72" i="2"/>
  <c r="L27" i="2"/>
  <c r="M25" i="2"/>
  <c r="O19" i="2"/>
  <c r="E60" i="2"/>
  <c r="O15" i="2"/>
  <c r="O9" i="2"/>
  <c r="P9" i="2" s="1"/>
  <c r="O7" i="2"/>
  <c r="E48" i="2" s="1"/>
  <c r="K68" i="2"/>
  <c r="O25" i="2"/>
  <c r="O23" i="2"/>
  <c r="E64" i="2"/>
  <c r="O17" i="2"/>
  <c r="E58" i="2" s="1"/>
  <c r="O28" i="2"/>
  <c r="B56" i="2"/>
  <c r="C52" i="2"/>
  <c r="L33" i="2"/>
  <c r="B74" i="2" s="1"/>
  <c r="N31" i="2"/>
  <c r="D72" i="2" s="1"/>
  <c r="L25" i="2"/>
  <c r="N23" i="2"/>
  <c r="D64" i="2"/>
  <c r="M15" i="2"/>
  <c r="J56" i="2" s="1"/>
  <c r="O13" i="2"/>
  <c r="E54" i="2" s="1"/>
  <c r="N11" i="2"/>
  <c r="D52" i="2"/>
  <c r="M33" i="2"/>
  <c r="J74" i="2" s="1"/>
  <c r="C74" i="2"/>
  <c r="K52" i="2"/>
  <c r="O33" i="2"/>
  <c r="E74" i="2"/>
  <c r="N7" i="2"/>
  <c r="D48" i="2"/>
  <c r="D66" i="2"/>
  <c r="K71" i="2"/>
  <c r="M31" i="2"/>
  <c r="M23" i="2"/>
  <c r="J64" i="2" s="1"/>
  <c r="C64" i="2"/>
  <c r="N19" i="2"/>
  <c r="D60" i="2" s="1"/>
  <c r="N13" i="2"/>
  <c r="D54" i="2"/>
  <c r="N9" i="2"/>
  <c r="D50" i="2"/>
  <c r="M7" i="2"/>
  <c r="C48" i="2" s="1"/>
  <c r="L19" i="2"/>
  <c r="B60" i="2"/>
  <c r="L13" i="2"/>
  <c r="P13" i="2" s="1"/>
  <c r="B54" i="2"/>
  <c r="L9" i="2"/>
  <c r="B50" i="2" s="1"/>
  <c r="F70" i="2"/>
  <c r="K56" i="2"/>
  <c r="K54" i="2"/>
  <c r="P25" i="2"/>
  <c r="I76" i="2"/>
  <c r="J70" i="2"/>
  <c r="L64" i="2"/>
  <c r="I52" i="2"/>
  <c r="J50" i="2"/>
  <c r="I58" i="2"/>
  <c r="J76" i="2"/>
  <c r="K74" i="2"/>
  <c r="L58" i="2"/>
  <c r="L57" i="2"/>
  <c r="I64" i="2"/>
  <c r="K69" i="2"/>
  <c r="J78" i="1"/>
  <c r="K55" i="1"/>
  <c r="K59" i="1"/>
  <c r="K75" i="1"/>
  <c r="K51" i="1"/>
  <c r="K67" i="1"/>
  <c r="K63" i="1"/>
  <c r="D55" i="1"/>
  <c r="K53" i="1"/>
  <c r="D51" i="1"/>
  <c r="J64" i="1"/>
  <c r="D59" i="1"/>
  <c r="L28" i="1"/>
  <c r="B69" i="1" s="1"/>
  <c r="N13" i="1"/>
  <c r="L22" i="1"/>
  <c r="B63" i="1"/>
  <c r="L16" i="1"/>
  <c r="O7" i="1"/>
  <c r="L71" i="1"/>
  <c r="J56" i="1"/>
  <c r="N29" i="1"/>
  <c r="K70" i="1" s="1"/>
  <c r="O23" i="1"/>
  <c r="P23" i="1"/>
  <c r="O22" i="1"/>
  <c r="M21" i="1"/>
  <c r="C62" i="1" s="1"/>
  <c r="J62" i="1"/>
  <c r="M19" i="1"/>
  <c r="P19" i="1" s="1"/>
  <c r="O16" i="1"/>
  <c r="N15" i="1"/>
  <c r="L14" i="1"/>
  <c r="L8" i="1"/>
  <c r="M7" i="1"/>
  <c r="P7" i="1" s="1"/>
  <c r="D63" i="1"/>
  <c r="N21" i="1"/>
  <c r="O15" i="1"/>
  <c r="P15" i="1"/>
  <c r="O14" i="1"/>
  <c r="M11" i="1"/>
  <c r="O8" i="1"/>
  <c r="N7" i="1"/>
  <c r="K48" i="1" s="1"/>
  <c r="L6" i="1"/>
  <c r="I47" i="1" s="1"/>
  <c r="M29" i="1"/>
  <c r="M27" i="1"/>
  <c r="L12" i="1"/>
  <c r="F38" i="1"/>
  <c r="O27" i="1"/>
  <c r="O26" i="1"/>
  <c r="N25" i="1"/>
  <c r="O19" i="1"/>
  <c r="O18" i="1"/>
  <c r="N17" i="1"/>
  <c r="O11" i="1"/>
  <c r="O10" i="1"/>
  <c r="N9" i="1"/>
  <c r="O25" i="1"/>
  <c r="P25" i="1"/>
  <c r="O17" i="1"/>
  <c r="O9" i="1"/>
  <c r="D67" i="1"/>
  <c r="O29" i="1"/>
  <c r="O28" i="1"/>
  <c r="N27" i="1"/>
  <c r="L26" i="1"/>
  <c r="B67" i="1" s="1"/>
  <c r="M25" i="1"/>
  <c r="O21" i="1"/>
  <c r="E62" i="1"/>
  <c r="O20" i="1"/>
  <c r="N19" i="1"/>
  <c r="K60" i="1" s="1"/>
  <c r="L18" i="1"/>
  <c r="M17" i="1"/>
  <c r="O13" i="1"/>
  <c r="E54" i="1"/>
  <c r="O12" i="1"/>
  <c r="N11" i="1"/>
  <c r="L10" i="1"/>
  <c r="M9" i="1"/>
  <c r="E71" i="3"/>
  <c r="L71" i="3"/>
  <c r="E75" i="3"/>
  <c r="L75" i="3"/>
  <c r="E63" i="3"/>
  <c r="L63" i="3"/>
  <c r="B57" i="4"/>
  <c r="I55" i="4"/>
  <c r="B53" i="4"/>
  <c r="B49" i="4"/>
  <c r="I47" i="4"/>
  <c r="C70" i="3"/>
  <c r="J70" i="3"/>
  <c r="C62" i="3"/>
  <c r="J62" i="3"/>
  <c r="J48" i="3"/>
  <c r="C48" i="3"/>
  <c r="M32" i="2"/>
  <c r="L32" i="2"/>
  <c r="O32" i="2"/>
  <c r="N32" i="2"/>
  <c r="I66" i="2"/>
  <c r="B66" i="2"/>
  <c r="D63" i="2"/>
  <c r="K63" i="2"/>
  <c r="I73" i="1"/>
  <c r="B73" i="1"/>
  <c r="I57" i="1"/>
  <c r="B57" i="1"/>
  <c r="I49" i="1"/>
  <c r="B49" i="1"/>
  <c r="C76" i="4"/>
  <c r="K71" i="4"/>
  <c r="K55" i="4"/>
  <c r="K47" i="4"/>
  <c r="K48" i="2"/>
  <c r="J76" i="3"/>
  <c r="C76" i="3"/>
  <c r="L77" i="2"/>
  <c r="E77" i="2"/>
  <c r="B47" i="1"/>
  <c r="C74" i="3"/>
  <c r="J74" i="3"/>
  <c r="L54" i="3"/>
  <c r="E54" i="3"/>
  <c r="I50" i="3"/>
  <c r="L48" i="2"/>
  <c r="I48" i="2"/>
  <c r="I74" i="2"/>
  <c r="F74" i="2"/>
  <c r="M24" i="2"/>
  <c r="L24" i="2"/>
  <c r="N24" i="2"/>
  <c r="E55" i="2"/>
  <c r="L55" i="2"/>
  <c r="C54" i="2"/>
  <c r="F54" i="2"/>
  <c r="J54" i="2"/>
  <c r="I69" i="1"/>
  <c r="I61" i="1"/>
  <c r="B61" i="1"/>
  <c r="I53" i="1"/>
  <c r="B53" i="1"/>
  <c r="J64" i="4"/>
  <c r="K75" i="4"/>
  <c r="I72" i="4"/>
  <c r="C72" i="4"/>
  <c r="F72" i="4"/>
  <c r="K67" i="4"/>
  <c r="K59" i="4"/>
  <c r="I56" i="4"/>
  <c r="K51" i="4"/>
  <c r="I48" i="4"/>
  <c r="E69" i="3"/>
  <c r="I47" i="3"/>
  <c r="J68" i="3"/>
  <c r="C68" i="3"/>
  <c r="J56" i="3"/>
  <c r="C56" i="3"/>
  <c r="J72" i="2"/>
  <c r="C72" i="2"/>
  <c r="P31" i="2"/>
  <c r="M20" i="2"/>
  <c r="L20" i="2"/>
  <c r="B61" i="2" s="1"/>
  <c r="F61" i="2" s="1"/>
  <c r="N20" i="2"/>
  <c r="O20" i="2"/>
  <c r="B71" i="1"/>
  <c r="I71" i="1"/>
  <c r="B55" i="1"/>
  <c r="I55" i="1"/>
  <c r="J64" i="3"/>
  <c r="C64" i="3"/>
  <c r="K60" i="2"/>
  <c r="L60" i="2"/>
  <c r="I60" i="2"/>
  <c r="L69" i="2"/>
  <c r="E69" i="2"/>
  <c r="P23" i="2"/>
  <c r="M12" i="2"/>
  <c r="L12" i="2"/>
  <c r="N12" i="2"/>
  <c r="O12" i="2"/>
  <c r="F38" i="2"/>
  <c r="B75" i="1"/>
  <c r="I75" i="1"/>
  <c r="I67" i="1"/>
  <c r="B59" i="1"/>
  <c r="I59" i="1"/>
  <c r="B51" i="1"/>
  <c r="I51" i="1"/>
  <c r="J56" i="4"/>
  <c r="J48" i="4"/>
  <c r="D77" i="4"/>
  <c r="J74" i="4"/>
  <c r="D69" i="4"/>
  <c r="J66" i="4"/>
  <c r="D61" i="4"/>
  <c r="J58" i="4"/>
  <c r="P37" i="4"/>
  <c r="P35" i="4"/>
  <c r="K76" i="4"/>
  <c r="P33" i="4"/>
  <c r="P31" i="4"/>
  <c r="K72" i="4"/>
  <c r="K68" i="4"/>
  <c r="K64" i="4"/>
  <c r="P21" i="4"/>
  <c r="P19" i="4"/>
  <c r="K60" i="4"/>
  <c r="K56" i="4"/>
  <c r="K52" i="4"/>
  <c r="K48" i="4"/>
  <c r="M30" i="2"/>
  <c r="L30" i="2"/>
  <c r="M22" i="2"/>
  <c r="L22" i="2"/>
  <c r="P15" i="2"/>
  <c r="M14" i="2"/>
  <c r="N14" i="2"/>
  <c r="J48" i="2"/>
  <c r="P7" i="2"/>
  <c r="M6" i="2"/>
  <c r="N6" i="2"/>
  <c r="I78" i="1"/>
  <c r="B78" i="1"/>
  <c r="I74" i="1"/>
  <c r="B74" i="1"/>
  <c r="B72" i="1"/>
  <c r="I72" i="1"/>
  <c r="P29" i="1"/>
  <c r="I70" i="1"/>
  <c r="B70" i="1"/>
  <c r="P27" i="1"/>
  <c r="B68" i="1"/>
  <c r="I68" i="1"/>
  <c r="M68" i="1" s="1"/>
  <c r="I66" i="1"/>
  <c r="B66" i="1"/>
  <c r="B64" i="1"/>
  <c r="F64" i="1" s="1"/>
  <c r="I64" i="1"/>
  <c r="P21" i="1"/>
  <c r="I62" i="1"/>
  <c r="M62" i="1" s="1"/>
  <c r="B62" i="1"/>
  <c r="B60" i="1"/>
  <c r="F60" i="1" s="1"/>
  <c r="I60" i="1"/>
  <c r="I58" i="1"/>
  <c r="B58" i="1"/>
  <c r="B56" i="1"/>
  <c r="I56" i="1"/>
  <c r="I54" i="1"/>
  <c r="B54" i="1"/>
  <c r="P11" i="1"/>
  <c r="B52" i="1"/>
  <c r="I52" i="1"/>
  <c r="P9" i="1"/>
  <c r="I50" i="1"/>
  <c r="B50" i="1"/>
  <c r="F50" i="1" s="1"/>
  <c r="B48" i="1"/>
  <c r="I48" i="1"/>
  <c r="M48" i="1" s="1"/>
  <c r="E47" i="4"/>
  <c r="L72" i="2"/>
  <c r="F72" i="2"/>
  <c r="F64" i="2"/>
  <c r="M34" i="2"/>
  <c r="L34" i="2"/>
  <c r="M26" i="2"/>
  <c r="L26" i="2"/>
  <c r="J60" i="2"/>
  <c r="P19" i="2"/>
  <c r="M18" i="2"/>
  <c r="L18" i="2"/>
  <c r="N18" i="2"/>
  <c r="J52" i="2"/>
  <c r="M10" i="2"/>
  <c r="L10" i="2"/>
  <c r="N10" i="2"/>
  <c r="D74" i="1"/>
  <c r="K74" i="1"/>
  <c r="K72" i="1"/>
  <c r="D72" i="1"/>
  <c r="D70" i="1"/>
  <c r="K68" i="1"/>
  <c r="D68" i="1"/>
  <c r="D66" i="1"/>
  <c r="K66" i="1"/>
  <c r="K64" i="1"/>
  <c r="D64" i="1"/>
  <c r="D62" i="1"/>
  <c r="K62" i="1"/>
  <c r="D58" i="1"/>
  <c r="K56" i="1"/>
  <c r="D56" i="1"/>
  <c r="D54" i="1"/>
  <c r="K54" i="1"/>
  <c r="K52" i="1"/>
  <c r="D52" i="1"/>
  <c r="D50" i="1"/>
  <c r="K50" i="1"/>
  <c r="D48" i="1"/>
  <c r="O30" i="2"/>
  <c r="O22" i="2"/>
  <c r="M36" i="2"/>
  <c r="L36" i="2"/>
  <c r="B77" i="2" s="1"/>
  <c r="M28" i="2"/>
  <c r="L28" i="2"/>
  <c r="C58" i="2"/>
  <c r="P17" i="2"/>
  <c r="M16" i="2"/>
  <c r="L16" i="2"/>
  <c r="N16" i="2"/>
  <c r="C50" i="2"/>
  <c r="F50" i="2" s="1"/>
  <c r="M8" i="2"/>
  <c r="L8" i="2"/>
  <c r="N8" i="2"/>
  <c r="K49" i="2" s="1"/>
  <c r="C78" i="2"/>
  <c r="L75" i="2"/>
  <c r="I72" i="2"/>
  <c r="D69" i="2"/>
  <c r="L67" i="2"/>
  <c r="E57" i="2"/>
  <c r="I56" i="2"/>
  <c r="M56" i="2" s="1"/>
  <c r="C56" i="2"/>
  <c r="F56" i="2" s="1"/>
  <c r="I78" i="2"/>
  <c r="N34" i="2"/>
  <c r="P29" i="2"/>
  <c r="N26" i="2"/>
  <c r="O18" i="2"/>
  <c r="P18" i="2" s="1"/>
  <c r="O10" i="2"/>
  <c r="F48" i="2"/>
  <c r="K69" i="1"/>
  <c r="M36" i="1"/>
  <c r="C77" i="1" s="1"/>
  <c r="M34" i="1"/>
  <c r="M32" i="1"/>
  <c r="J73" i="1" s="1"/>
  <c r="M30" i="1"/>
  <c r="M28" i="1"/>
  <c r="M26" i="1"/>
  <c r="P26" i="1" s="1"/>
  <c r="M24" i="1"/>
  <c r="M22" i="1"/>
  <c r="C63" i="1" s="1"/>
  <c r="F63" i="1" s="1"/>
  <c r="M20" i="1"/>
  <c r="P20" i="1"/>
  <c r="M18" i="1"/>
  <c r="P18" i="1"/>
  <c r="M16" i="1"/>
  <c r="M14" i="1"/>
  <c r="M12" i="1"/>
  <c r="M10" i="1"/>
  <c r="M8" i="1"/>
  <c r="M6" i="1"/>
  <c r="J47" i="1" s="1"/>
  <c r="C68" i="4"/>
  <c r="P27" i="4"/>
  <c r="C64" i="4"/>
  <c r="C60" i="4"/>
  <c r="D54" i="4"/>
  <c r="P12" i="4"/>
  <c r="D53" i="4"/>
  <c r="K63" i="4"/>
  <c r="D66" i="4"/>
  <c r="B78" i="4"/>
  <c r="F78" i="4"/>
  <c r="I78" i="4"/>
  <c r="M78" i="4"/>
  <c r="D58" i="4"/>
  <c r="I70" i="4"/>
  <c r="B70" i="4"/>
  <c r="P13" i="4"/>
  <c r="B54" i="4"/>
  <c r="I54" i="4"/>
  <c r="E66" i="4"/>
  <c r="L66" i="4"/>
  <c r="E62" i="4"/>
  <c r="L62" i="4"/>
  <c r="L58" i="4"/>
  <c r="E58" i="4"/>
  <c r="E54" i="4"/>
  <c r="L54" i="4"/>
  <c r="E49" i="4"/>
  <c r="L49" i="4"/>
  <c r="D50" i="4"/>
  <c r="L51" i="4"/>
  <c r="I74" i="4"/>
  <c r="B74" i="4"/>
  <c r="F74" i="4" s="1"/>
  <c r="B58" i="4"/>
  <c r="I58" i="4"/>
  <c r="C70" i="4"/>
  <c r="J70" i="4"/>
  <c r="J52" i="4"/>
  <c r="C52" i="4"/>
  <c r="E76" i="4"/>
  <c r="L76" i="4"/>
  <c r="L55" i="4"/>
  <c r="E55" i="4"/>
  <c r="P7" i="4"/>
  <c r="P15" i="4"/>
  <c r="I62" i="4"/>
  <c r="B62" i="4"/>
  <c r="J62" i="4"/>
  <c r="C62" i="4"/>
  <c r="D73" i="4"/>
  <c r="K73" i="4"/>
  <c r="K65" i="4"/>
  <c r="D65" i="4"/>
  <c r="E68" i="4"/>
  <c r="F68" i="4" s="1"/>
  <c r="L68" i="4"/>
  <c r="E60" i="4"/>
  <c r="F60" i="4"/>
  <c r="L60" i="4"/>
  <c r="M60" i="4"/>
  <c r="E52" i="4"/>
  <c r="L52" i="4"/>
  <c r="L72" i="4"/>
  <c r="P11" i="4"/>
  <c r="B66" i="4"/>
  <c r="F66" i="4" s="1"/>
  <c r="I66" i="4"/>
  <c r="I50" i="4"/>
  <c r="P9" i="4"/>
  <c r="B50" i="4"/>
  <c r="F50" i="4"/>
  <c r="C50" i="4"/>
  <c r="J50" i="4"/>
  <c r="D57" i="4"/>
  <c r="K57" i="4"/>
  <c r="K49" i="4"/>
  <c r="D49" i="4"/>
  <c r="E74" i="4"/>
  <c r="L74" i="4"/>
  <c r="L57" i="4"/>
  <c r="E57" i="4"/>
  <c r="E53" i="4"/>
  <c r="L53" i="4"/>
  <c r="M66" i="4"/>
  <c r="L64" i="4"/>
  <c r="E66" i="2"/>
  <c r="L66" i="2"/>
  <c r="L56" i="2"/>
  <c r="E56" i="2"/>
  <c r="E50" i="2"/>
  <c r="L50" i="2"/>
  <c r="C66" i="2"/>
  <c r="F66" i="2"/>
  <c r="J66" i="2"/>
  <c r="M66" i="2"/>
  <c r="P33" i="2"/>
  <c r="K64" i="2"/>
  <c r="M64" i="2"/>
  <c r="L74" i="2"/>
  <c r="M74" i="2"/>
  <c r="I50" i="2"/>
  <c r="K50" i="2"/>
  <c r="D60" i="1"/>
  <c r="P17" i="1"/>
  <c r="I63" i="1"/>
  <c r="K58" i="1"/>
  <c r="L48" i="1"/>
  <c r="E48" i="1"/>
  <c r="P16" i="1"/>
  <c r="J70" i="1"/>
  <c r="C70" i="1"/>
  <c r="C52" i="1"/>
  <c r="J52" i="1"/>
  <c r="C60" i="1"/>
  <c r="J60" i="1"/>
  <c r="C68" i="1"/>
  <c r="J68" i="1"/>
  <c r="E49" i="1"/>
  <c r="L49" i="1"/>
  <c r="L56" i="1"/>
  <c r="E56" i="1"/>
  <c r="C48" i="1"/>
  <c r="J48" i="1"/>
  <c r="E57" i="1"/>
  <c r="L57" i="1"/>
  <c r="L64" i="1"/>
  <c r="E64" i="1"/>
  <c r="E55" i="1"/>
  <c r="L55" i="1"/>
  <c r="E63" i="1"/>
  <c r="L63" i="1"/>
  <c r="L53" i="1"/>
  <c r="E53" i="1"/>
  <c r="E66" i="1"/>
  <c r="L66" i="1"/>
  <c r="L52" i="1"/>
  <c r="E52" i="1"/>
  <c r="L62" i="1"/>
  <c r="J66" i="1"/>
  <c r="M66" i="1"/>
  <c r="C66" i="1"/>
  <c r="E70" i="1"/>
  <c r="L70" i="1"/>
  <c r="E58" i="1"/>
  <c r="L58" i="1"/>
  <c r="E51" i="1"/>
  <c r="L51" i="1"/>
  <c r="L60" i="1"/>
  <c r="E60" i="1"/>
  <c r="F66" i="1"/>
  <c r="J58" i="1"/>
  <c r="C58" i="1"/>
  <c r="E69" i="1"/>
  <c r="L69" i="1"/>
  <c r="E50" i="1"/>
  <c r="L50" i="1"/>
  <c r="L59" i="1"/>
  <c r="E59" i="1"/>
  <c r="E68" i="1"/>
  <c r="L68" i="1"/>
  <c r="J50" i="1"/>
  <c r="C50" i="1"/>
  <c r="E61" i="1"/>
  <c r="L61" i="1"/>
  <c r="L67" i="1"/>
  <c r="E67" i="1"/>
  <c r="F62" i="1"/>
  <c r="L54" i="1"/>
  <c r="C53" i="1"/>
  <c r="J53" i="1"/>
  <c r="J77" i="1"/>
  <c r="E59" i="2"/>
  <c r="L59" i="2"/>
  <c r="I54" i="3"/>
  <c r="B54" i="3"/>
  <c r="C69" i="2"/>
  <c r="J69" i="2"/>
  <c r="D51" i="2"/>
  <c r="K51" i="2"/>
  <c r="J47" i="4"/>
  <c r="M38" i="4"/>
  <c r="C47" i="4"/>
  <c r="J63" i="2"/>
  <c r="C63" i="2"/>
  <c r="P20" i="2"/>
  <c r="J75" i="3"/>
  <c r="C75" i="3"/>
  <c r="L65" i="4"/>
  <c r="E65" i="4"/>
  <c r="K73" i="3"/>
  <c r="D73" i="3"/>
  <c r="C73" i="2"/>
  <c r="J73" i="2"/>
  <c r="D51" i="3"/>
  <c r="K51" i="3"/>
  <c r="C61" i="4"/>
  <c r="J61" i="4"/>
  <c r="C69" i="4"/>
  <c r="J69" i="4"/>
  <c r="C77" i="4"/>
  <c r="J77" i="4"/>
  <c r="C49" i="1"/>
  <c r="F49" i="1" s="1"/>
  <c r="J49" i="1"/>
  <c r="C57" i="1"/>
  <c r="J57" i="1"/>
  <c r="C73" i="1"/>
  <c r="E51" i="2"/>
  <c r="L51" i="2"/>
  <c r="L57" i="3"/>
  <c r="E57" i="3"/>
  <c r="F57" i="3"/>
  <c r="K57" i="2"/>
  <c r="D57" i="2"/>
  <c r="C77" i="2"/>
  <c r="J77" i="2"/>
  <c r="I59" i="2"/>
  <c r="B59" i="2"/>
  <c r="C47" i="1"/>
  <c r="J55" i="1"/>
  <c r="M55" i="1"/>
  <c r="C55" i="1"/>
  <c r="F55" i="1" s="1"/>
  <c r="J63" i="1"/>
  <c r="J71" i="1"/>
  <c r="C71" i="1"/>
  <c r="D67" i="2"/>
  <c r="K67" i="2"/>
  <c r="D75" i="2"/>
  <c r="K75" i="2"/>
  <c r="D49" i="2"/>
  <c r="P36" i="2"/>
  <c r="I77" i="2"/>
  <c r="E63" i="2"/>
  <c r="L63" i="2"/>
  <c r="P10" i="2"/>
  <c r="I51" i="2"/>
  <c r="B51" i="2"/>
  <c r="D59" i="2"/>
  <c r="K59" i="2"/>
  <c r="J75" i="2"/>
  <c r="C75" i="2"/>
  <c r="C49" i="4"/>
  <c r="F49" i="4" s="1"/>
  <c r="J49" i="4"/>
  <c r="C57" i="4"/>
  <c r="F57" i="4" s="1"/>
  <c r="J57" i="4"/>
  <c r="M57" i="4" s="1"/>
  <c r="D47" i="2"/>
  <c r="K47" i="2"/>
  <c r="P30" i="2"/>
  <c r="I71" i="2"/>
  <c r="B71" i="2"/>
  <c r="C53" i="2"/>
  <c r="J53" i="2"/>
  <c r="J63" i="3"/>
  <c r="C63" i="3"/>
  <c r="C61" i="2"/>
  <c r="J61" i="2"/>
  <c r="E59" i="4"/>
  <c r="L59" i="4"/>
  <c r="E67" i="4"/>
  <c r="L67" i="4"/>
  <c r="E75" i="4"/>
  <c r="L75" i="4"/>
  <c r="K65" i="2"/>
  <c r="D65" i="2"/>
  <c r="K73" i="2"/>
  <c r="D73" i="2"/>
  <c r="P10" i="3"/>
  <c r="I51" i="3"/>
  <c r="B51" i="3"/>
  <c r="K69" i="3"/>
  <c r="D69" i="3"/>
  <c r="P20" i="4"/>
  <c r="B61" i="4"/>
  <c r="I61" i="4"/>
  <c r="P24" i="4"/>
  <c r="B65" i="4"/>
  <c r="I65" i="4"/>
  <c r="P28" i="4"/>
  <c r="B69" i="4"/>
  <c r="I69" i="4"/>
  <c r="P32" i="4"/>
  <c r="B73" i="4"/>
  <c r="I73" i="4"/>
  <c r="P36" i="4"/>
  <c r="B77" i="4"/>
  <c r="I77" i="4"/>
  <c r="M56" i="1"/>
  <c r="M58" i="1"/>
  <c r="M64" i="1"/>
  <c r="M56" i="4"/>
  <c r="P12" i="1"/>
  <c r="P8" i="1"/>
  <c r="M57" i="1"/>
  <c r="P8" i="4"/>
  <c r="P16" i="4"/>
  <c r="C69" i="1"/>
  <c r="J69" i="1"/>
  <c r="C57" i="2"/>
  <c r="J57" i="2"/>
  <c r="J55" i="4"/>
  <c r="C55" i="4"/>
  <c r="F55" i="4" s="1"/>
  <c r="J55" i="2"/>
  <c r="C55" i="2"/>
  <c r="K52" i="3"/>
  <c r="D52" i="3"/>
  <c r="L73" i="4"/>
  <c r="E73" i="4"/>
  <c r="C65" i="2"/>
  <c r="J65" i="2"/>
  <c r="C65" i="4"/>
  <c r="J65" i="4"/>
  <c r="C73" i="4"/>
  <c r="J73" i="4"/>
  <c r="J51" i="1"/>
  <c r="M51" i="1" s="1"/>
  <c r="C51" i="1"/>
  <c r="F51" i="1"/>
  <c r="J59" i="1"/>
  <c r="C59" i="1"/>
  <c r="J67" i="1"/>
  <c r="M67" i="1" s="1"/>
  <c r="C67" i="1"/>
  <c r="F67" i="1"/>
  <c r="J75" i="1"/>
  <c r="C75" i="1"/>
  <c r="C49" i="2"/>
  <c r="J49" i="2"/>
  <c r="P16" i="2"/>
  <c r="B57" i="2"/>
  <c r="I57" i="2"/>
  <c r="P28" i="2"/>
  <c r="B69" i="2"/>
  <c r="F69" i="2" s="1"/>
  <c r="I69" i="2"/>
  <c r="M69" i="2"/>
  <c r="E71" i="2"/>
  <c r="L71" i="2"/>
  <c r="J59" i="2"/>
  <c r="C59" i="2"/>
  <c r="J67" i="2"/>
  <c r="C67" i="2"/>
  <c r="K61" i="3"/>
  <c r="D61" i="3"/>
  <c r="C53" i="4"/>
  <c r="F53" i="4" s="1"/>
  <c r="J53" i="4"/>
  <c r="M53" i="4"/>
  <c r="J47" i="2"/>
  <c r="C47" i="2"/>
  <c r="P22" i="2"/>
  <c r="I63" i="2"/>
  <c r="M63" i="2"/>
  <c r="B63" i="2"/>
  <c r="F63" i="2" s="1"/>
  <c r="K53" i="2"/>
  <c r="D53" i="2"/>
  <c r="D63" i="3"/>
  <c r="K63" i="3"/>
  <c r="K61" i="2"/>
  <c r="D61" i="2"/>
  <c r="J52" i="3"/>
  <c r="C52" i="3"/>
  <c r="P34" i="3"/>
  <c r="I75" i="3"/>
  <c r="B75" i="3"/>
  <c r="E63" i="4"/>
  <c r="L63" i="4"/>
  <c r="E71" i="4"/>
  <c r="L71" i="4"/>
  <c r="P24" i="2"/>
  <c r="B65" i="2"/>
  <c r="I65" i="2"/>
  <c r="B60" i="3"/>
  <c r="I60" i="3"/>
  <c r="P32" i="2"/>
  <c r="B73" i="2"/>
  <c r="I73" i="2"/>
  <c r="J51" i="3"/>
  <c r="C51" i="3"/>
  <c r="C69" i="3"/>
  <c r="J69" i="3"/>
  <c r="P18" i="4"/>
  <c r="I59" i="4"/>
  <c r="B59" i="4"/>
  <c r="P22" i="4"/>
  <c r="I63" i="4"/>
  <c r="B63" i="4"/>
  <c r="P26" i="4"/>
  <c r="I67" i="4"/>
  <c r="M67" i="4" s="1"/>
  <c r="B67" i="4"/>
  <c r="P30" i="4"/>
  <c r="I71" i="4"/>
  <c r="M71" i="4" s="1"/>
  <c r="B71" i="4"/>
  <c r="P34" i="4"/>
  <c r="I75" i="4"/>
  <c r="B75" i="4"/>
  <c r="F75" i="1"/>
  <c r="M52" i="1"/>
  <c r="M60" i="1"/>
  <c r="M70" i="1"/>
  <c r="P34" i="1"/>
  <c r="M48" i="4"/>
  <c r="M72" i="4"/>
  <c r="P28" i="1"/>
  <c r="M48" i="2"/>
  <c r="F57" i="1"/>
  <c r="P6" i="4"/>
  <c r="P14" i="4"/>
  <c r="C61" i="1"/>
  <c r="J61" i="1"/>
  <c r="P34" i="2"/>
  <c r="B75" i="2"/>
  <c r="F75" i="2"/>
  <c r="I75" i="2"/>
  <c r="P12" i="2"/>
  <c r="B53" i="2"/>
  <c r="I53" i="2"/>
  <c r="M53" i="2" s="1"/>
  <c r="P22" i="3"/>
  <c r="I63" i="3"/>
  <c r="B63" i="3"/>
  <c r="C65" i="1"/>
  <c r="J65" i="1"/>
  <c r="L50" i="3"/>
  <c r="E50" i="3"/>
  <c r="P8" i="2"/>
  <c r="B49" i="2"/>
  <c r="I49" i="2"/>
  <c r="J51" i="2"/>
  <c r="C51" i="2"/>
  <c r="P26" i="2"/>
  <c r="I67" i="2"/>
  <c r="B67" i="2"/>
  <c r="F67" i="2"/>
  <c r="J51" i="4"/>
  <c r="C51" i="4"/>
  <c r="F51" i="4"/>
  <c r="D55" i="2"/>
  <c r="K55" i="2"/>
  <c r="J71" i="2"/>
  <c r="C71" i="2"/>
  <c r="F71" i="2" s="1"/>
  <c r="L53" i="2"/>
  <c r="E53" i="2"/>
  <c r="L61" i="2"/>
  <c r="E61" i="2"/>
  <c r="D75" i="3"/>
  <c r="K75" i="3"/>
  <c r="L61" i="4"/>
  <c r="E61" i="4"/>
  <c r="F61" i="4" s="1"/>
  <c r="L69" i="4"/>
  <c r="E69" i="4"/>
  <c r="L77" i="4"/>
  <c r="E77" i="4"/>
  <c r="F77" i="4" s="1"/>
  <c r="L65" i="2"/>
  <c r="E65" i="2"/>
  <c r="F65" i="2" s="1"/>
  <c r="E60" i="3"/>
  <c r="L60" i="3"/>
  <c r="E59" i="3"/>
  <c r="L59" i="3"/>
  <c r="L73" i="2"/>
  <c r="E73" i="2"/>
  <c r="E51" i="3"/>
  <c r="L51" i="3"/>
  <c r="P28" i="3"/>
  <c r="B69" i="3"/>
  <c r="F69" i="3" s="1"/>
  <c r="I69" i="3"/>
  <c r="M69" i="3"/>
  <c r="M47" i="4"/>
  <c r="J59" i="4"/>
  <c r="C59" i="4"/>
  <c r="J63" i="4"/>
  <c r="M63" i="4" s="1"/>
  <c r="C63" i="4"/>
  <c r="J67" i="4"/>
  <c r="C67" i="4"/>
  <c r="J71" i="4"/>
  <c r="C71" i="4"/>
  <c r="J75" i="4"/>
  <c r="M75" i="4" s="1"/>
  <c r="C75" i="4"/>
  <c r="P16" i="3"/>
  <c r="F48" i="1"/>
  <c r="F56" i="1"/>
  <c r="P10" i="1"/>
  <c r="F59" i="1"/>
  <c r="M75" i="1"/>
  <c r="M60" i="2"/>
  <c r="P14" i="1"/>
  <c r="M53" i="1"/>
  <c r="M55" i="4"/>
  <c r="M58" i="4"/>
  <c r="M52" i="4"/>
  <c r="F58" i="4"/>
  <c r="F62" i="4"/>
  <c r="F52" i="4"/>
  <c r="M62" i="4"/>
  <c r="M73" i="4"/>
  <c r="F54" i="4"/>
  <c r="F67" i="4"/>
  <c r="M65" i="4"/>
  <c r="F63" i="3"/>
  <c r="F75" i="3"/>
  <c r="F53" i="2"/>
  <c r="M50" i="2"/>
  <c r="M57" i="2"/>
  <c r="M51" i="2"/>
  <c r="M50" i="1"/>
  <c r="M63" i="1"/>
  <c r="F58" i="1"/>
  <c r="F68" i="1"/>
  <c r="M59" i="1"/>
  <c r="M69" i="1"/>
  <c r="F70" i="1"/>
  <c r="F52" i="1"/>
  <c r="F53" i="1"/>
  <c r="F69" i="1"/>
  <c r="B93" i="4"/>
  <c r="M67" i="2"/>
  <c r="M75" i="2"/>
  <c r="F73" i="2"/>
  <c r="M63" i="3"/>
  <c r="F71" i="4"/>
  <c r="M73" i="2"/>
  <c r="F57" i="2"/>
  <c r="M69" i="4"/>
  <c r="F65" i="4"/>
  <c r="F59" i="2"/>
  <c r="C79" i="4"/>
  <c r="C80" i="4"/>
  <c r="C93" i="4" s="1"/>
  <c r="F47" i="4"/>
  <c r="M71" i="2"/>
  <c r="F49" i="2"/>
  <c r="F63" i="4"/>
  <c r="M59" i="4"/>
  <c r="M65" i="2"/>
  <c r="M75" i="3"/>
  <c r="M77" i="4"/>
  <c r="F73" i="4"/>
  <c r="M61" i="4"/>
  <c r="M51" i="3"/>
  <c r="F51" i="2"/>
  <c r="F51" i="3"/>
  <c r="F75" i="4"/>
  <c r="F59" i="4"/>
  <c r="F69" i="4"/>
  <c r="M59" i="2"/>
  <c r="P30" i="1" l="1"/>
  <c r="M49" i="2"/>
  <c r="F60" i="2"/>
  <c r="I61" i="2"/>
  <c r="M61" i="2" s="1"/>
  <c r="P22" i="1"/>
  <c r="M76" i="4"/>
  <c r="B68" i="2"/>
  <c r="E48" i="4"/>
  <c r="P37" i="2"/>
  <c r="B78" i="2"/>
  <c r="L65" i="3"/>
  <c r="E65" i="3"/>
  <c r="D58" i="3"/>
  <c r="K58" i="3"/>
  <c r="K70" i="3"/>
  <c r="C58" i="3"/>
  <c r="J58" i="3"/>
  <c r="O29" i="4"/>
  <c r="N29" i="4"/>
  <c r="I68" i="2"/>
  <c r="K50" i="4"/>
  <c r="L50" i="4"/>
  <c r="D77" i="2"/>
  <c r="F77" i="2" s="1"/>
  <c r="K77" i="2"/>
  <c r="M77" i="2" s="1"/>
  <c r="N21" i="2"/>
  <c r="L21" i="2"/>
  <c r="M21" i="2"/>
  <c r="I54" i="2"/>
  <c r="I49" i="4"/>
  <c r="E78" i="2"/>
  <c r="L78" i="2"/>
  <c r="M78" i="2" s="1"/>
  <c r="N36" i="1"/>
  <c r="L36" i="1"/>
  <c r="O36" i="1"/>
  <c r="D61" i="1"/>
  <c r="F61" i="1" s="1"/>
  <c r="K61" i="1"/>
  <c r="M61" i="1" s="1"/>
  <c r="L68" i="3"/>
  <c r="E68" i="3"/>
  <c r="L56" i="3"/>
  <c r="E56" i="3"/>
  <c r="F38" i="4"/>
  <c r="L54" i="2"/>
  <c r="K72" i="2"/>
  <c r="M72" i="2" s="1"/>
  <c r="B76" i="4"/>
  <c r="F76" i="4" s="1"/>
  <c r="J54" i="4"/>
  <c r="L74" i="3"/>
  <c r="D70" i="3"/>
  <c r="D58" i="2"/>
  <c r="F58" i="2" s="1"/>
  <c r="O6" i="2"/>
  <c r="L6" i="2"/>
  <c r="L35" i="1"/>
  <c r="M35" i="1"/>
  <c r="N35" i="1"/>
  <c r="O35" i="1"/>
  <c r="F38" i="3"/>
  <c r="O6" i="3"/>
  <c r="N6" i="3"/>
  <c r="M6" i="3"/>
  <c r="M32" i="3"/>
  <c r="L32" i="3"/>
  <c r="O32" i="3"/>
  <c r="M26" i="3"/>
  <c r="L26" i="3"/>
  <c r="O26" i="3"/>
  <c r="M20" i="3"/>
  <c r="L20" i="3"/>
  <c r="O20" i="3"/>
  <c r="M14" i="3"/>
  <c r="L14" i="3"/>
  <c r="O14" i="3"/>
  <c r="M8" i="3"/>
  <c r="L8" i="3"/>
  <c r="O8" i="3"/>
  <c r="I78" i="3"/>
  <c r="B78" i="3"/>
  <c r="I51" i="4"/>
  <c r="M51" i="4" s="1"/>
  <c r="M13" i="1"/>
  <c r="K49" i="1"/>
  <c r="M49" i="1" s="1"/>
  <c r="I70" i="2"/>
  <c r="M70" i="2" s="1"/>
  <c r="L49" i="2"/>
  <c r="K74" i="4"/>
  <c r="M74" i="4" s="1"/>
  <c r="I68" i="4"/>
  <c r="M68" i="4" s="1"/>
  <c r="L23" i="4"/>
  <c r="I57" i="3"/>
  <c r="M57" i="3" s="1"/>
  <c r="E62" i="2"/>
  <c r="K76" i="2"/>
  <c r="D76" i="2"/>
  <c r="M27" i="2"/>
  <c r="P27" i="2" s="1"/>
  <c r="O27" i="2"/>
  <c r="L74" i="1"/>
  <c r="E74" i="1"/>
  <c r="N24" i="1"/>
  <c r="L24" i="1"/>
  <c r="O24" i="1"/>
  <c r="N6" i="1"/>
  <c r="O6" i="1"/>
  <c r="N14" i="3"/>
  <c r="N26" i="3"/>
  <c r="B76" i="2"/>
  <c r="M33" i="1"/>
  <c r="N32" i="1"/>
  <c r="M31" i="1"/>
  <c r="N30" i="1"/>
  <c r="O7" i="3"/>
  <c r="O11" i="3"/>
  <c r="M13" i="3"/>
  <c r="O17" i="3"/>
  <c r="M19" i="3"/>
  <c r="O23" i="3"/>
  <c r="M25" i="3"/>
  <c r="O29" i="3"/>
  <c r="M31" i="3"/>
  <c r="O35" i="3"/>
  <c r="M37" i="3"/>
  <c r="L14" i="2"/>
  <c r="L12" i="3"/>
  <c r="N13" i="3"/>
  <c r="L18" i="3"/>
  <c r="N19" i="3"/>
  <c r="L24" i="3"/>
  <c r="N25" i="3"/>
  <c r="L30" i="3"/>
  <c r="N31" i="3"/>
  <c r="L36" i="3"/>
  <c r="N37" i="3"/>
  <c r="M12" i="3"/>
  <c r="M18" i="3"/>
  <c r="M24" i="3"/>
  <c r="M30" i="3"/>
  <c r="M36" i="3"/>
  <c r="O35" i="2"/>
  <c r="P35" i="2" s="1"/>
  <c r="O11" i="2"/>
  <c r="N37" i="1"/>
  <c r="O32" i="1"/>
  <c r="O31" i="1"/>
  <c r="L7" i="3"/>
  <c r="N9" i="3"/>
  <c r="L11" i="3"/>
  <c r="N12" i="3"/>
  <c r="N15" i="3"/>
  <c r="L17" i="3"/>
  <c r="N18" i="3"/>
  <c r="N21" i="3"/>
  <c r="L23" i="3"/>
  <c r="N24" i="3"/>
  <c r="N27" i="3"/>
  <c r="L29" i="3"/>
  <c r="N30" i="3"/>
  <c r="N33" i="3"/>
  <c r="L35" i="3"/>
  <c r="N36" i="3"/>
  <c r="D78" i="3" l="1"/>
  <c r="K78" i="3"/>
  <c r="I76" i="3"/>
  <c r="B76" i="3"/>
  <c r="P35" i="3"/>
  <c r="I64" i="3"/>
  <c r="B64" i="3"/>
  <c r="P23" i="3"/>
  <c r="B52" i="3"/>
  <c r="P11" i="3"/>
  <c r="I52" i="3"/>
  <c r="E52" i="2"/>
  <c r="F52" i="2" s="1"/>
  <c r="L52" i="2"/>
  <c r="M52" i="2" s="1"/>
  <c r="P11" i="2"/>
  <c r="J53" i="3"/>
  <c r="C53" i="3"/>
  <c r="I65" i="3"/>
  <c r="P24" i="3"/>
  <c r="B65" i="3"/>
  <c r="J78" i="3"/>
  <c r="C78" i="3"/>
  <c r="P37" i="3"/>
  <c r="J60" i="3"/>
  <c r="C60" i="3"/>
  <c r="F60" i="3" s="1"/>
  <c r="P19" i="3"/>
  <c r="J72" i="1"/>
  <c r="C72" i="1"/>
  <c r="P31" i="1"/>
  <c r="E47" i="1"/>
  <c r="L47" i="1"/>
  <c r="O38" i="1"/>
  <c r="I49" i="3"/>
  <c r="B49" i="3"/>
  <c r="F49" i="3" s="1"/>
  <c r="P8" i="3"/>
  <c r="I61" i="3"/>
  <c r="B61" i="3"/>
  <c r="P20" i="3"/>
  <c r="P32" i="3"/>
  <c r="B73" i="3"/>
  <c r="I73" i="3"/>
  <c r="L76" i="1"/>
  <c r="E76" i="1"/>
  <c r="J62" i="2"/>
  <c r="C62" i="2"/>
  <c r="M38" i="2"/>
  <c r="M50" i="4"/>
  <c r="B62" i="2"/>
  <c r="F62" i="2" s="1"/>
  <c r="P21" i="2"/>
  <c r="I62" i="2"/>
  <c r="M68" i="2"/>
  <c r="D79" i="2"/>
  <c r="K60" i="3"/>
  <c r="D60" i="3"/>
  <c r="D47" i="1"/>
  <c r="K47" i="1"/>
  <c r="P6" i="1"/>
  <c r="N38" i="1"/>
  <c r="E68" i="2"/>
  <c r="L68" i="2"/>
  <c r="K71" i="3"/>
  <c r="D71" i="3"/>
  <c r="D59" i="3"/>
  <c r="K59" i="3"/>
  <c r="B48" i="3"/>
  <c r="I48" i="3"/>
  <c r="L38" i="3"/>
  <c r="P7" i="3"/>
  <c r="C77" i="3"/>
  <c r="J77" i="3"/>
  <c r="B59" i="3"/>
  <c r="P18" i="3"/>
  <c r="I59" i="3"/>
  <c r="J72" i="3"/>
  <c r="M72" i="3" s="1"/>
  <c r="P31" i="3"/>
  <c r="C72" i="3"/>
  <c r="F72" i="3" s="1"/>
  <c r="P13" i="3"/>
  <c r="C54" i="3"/>
  <c r="J54" i="3"/>
  <c r="C74" i="1"/>
  <c r="F74" i="1" s="1"/>
  <c r="J74" i="1"/>
  <c r="M74" i="1" s="1"/>
  <c r="P33" i="1"/>
  <c r="L65" i="1"/>
  <c r="E65" i="1"/>
  <c r="C47" i="3"/>
  <c r="J47" i="3"/>
  <c r="P6" i="3"/>
  <c r="M38" i="3"/>
  <c r="M49" i="4"/>
  <c r="D62" i="2"/>
  <c r="K62" i="2"/>
  <c r="K79" i="2" s="1"/>
  <c r="N38" i="2"/>
  <c r="K70" i="4"/>
  <c r="P29" i="4"/>
  <c r="D70" i="4"/>
  <c r="D74" i="3"/>
  <c r="F74" i="3" s="1"/>
  <c r="K74" i="3"/>
  <c r="M74" i="3" s="1"/>
  <c r="P33" i="3"/>
  <c r="E76" i="2"/>
  <c r="L76" i="2"/>
  <c r="L58" i="3"/>
  <c r="E58" i="3"/>
  <c r="C54" i="1"/>
  <c r="J54" i="1"/>
  <c r="P13" i="1"/>
  <c r="M38" i="1"/>
  <c r="C49" i="3"/>
  <c r="J49" i="3"/>
  <c r="C61" i="3"/>
  <c r="J61" i="3"/>
  <c r="C73" i="3"/>
  <c r="J73" i="3"/>
  <c r="L70" i="3"/>
  <c r="E70" i="3"/>
  <c r="F48" i="4"/>
  <c r="I64" i="4"/>
  <c r="M64" i="4" s="1"/>
  <c r="B64" i="4"/>
  <c r="P23" i="4"/>
  <c r="E67" i="3"/>
  <c r="L67" i="3"/>
  <c r="J76" i="1"/>
  <c r="C76" i="1"/>
  <c r="B58" i="3"/>
  <c r="I58" i="3"/>
  <c r="P17" i="3"/>
  <c r="E72" i="1"/>
  <c r="L72" i="1"/>
  <c r="J71" i="3"/>
  <c r="C71" i="3"/>
  <c r="K72" i="3"/>
  <c r="D72" i="3"/>
  <c r="D54" i="3"/>
  <c r="K54" i="3"/>
  <c r="F76" i="2"/>
  <c r="I65" i="1"/>
  <c r="B65" i="1"/>
  <c r="L38" i="1"/>
  <c r="P24" i="1"/>
  <c r="F78" i="3"/>
  <c r="B55" i="3"/>
  <c r="I55" i="3"/>
  <c r="M55" i="3" s="1"/>
  <c r="P14" i="3"/>
  <c r="P26" i="3"/>
  <c r="I67" i="3"/>
  <c r="B67" i="3"/>
  <c r="D47" i="3"/>
  <c r="K47" i="3"/>
  <c r="N38" i="3"/>
  <c r="P35" i="1"/>
  <c r="B76" i="1"/>
  <c r="F76" i="1" s="1"/>
  <c r="I76" i="1"/>
  <c r="M76" i="1" s="1"/>
  <c r="E77" i="1"/>
  <c r="L77" i="1"/>
  <c r="N38" i="4"/>
  <c r="D56" i="3"/>
  <c r="F56" i="3" s="1"/>
  <c r="P15" i="3"/>
  <c r="K56" i="3"/>
  <c r="M56" i="3" s="1"/>
  <c r="B53" i="3"/>
  <c r="F53" i="3" s="1"/>
  <c r="I53" i="3"/>
  <c r="P12" i="3"/>
  <c r="D65" i="1"/>
  <c r="K65" i="1"/>
  <c r="C55" i="3"/>
  <c r="J55" i="3"/>
  <c r="E47" i="3"/>
  <c r="E79" i="3" s="1"/>
  <c r="L47" i="3"/>
  <c r="O38" i="3"/>
  <c r="M54" i="4"/>
  <c r="J79" i="4"/>
  <c r="J80" i="4" s="1"/>
  <c r="D93" i="4" s="1"/>
  <c r="E93" i="4" s="1"/>
  <c r="P36" i="1"/>
  <c r="I77" i="1"/>
  <c r="M77" i="1" s="1"/>
  <c r="B77" i="1"/>
  <c r="D62" i="3"/>
  <c r="F62" i="3" s="1"/>
  <c r="P21" i="3"/>
  <c r="K62" i="3"/>
  <c r="M62" i="3" s="1"/>
  <c r="K50" i="3"/>
  <c r="M50" i="3" s="1"/>
  <c r="P9" i="3"/>
  <c r="D50" i="3"/>
  <c r="F50" i="3" s="1"/>
  <c r="L76" i="3"/>
  <c r="E76" i="3"/>
  <c r="D73" i="1"/>
  <c r="K73" i="1"/>
  <c r="M73" i="1" s="1"/>
  <c r="P32" i="1"/>
  <c r="D76" i="1"/>
  <c r="K76" i="1"/>
  <c r="I77" i="3"/>
  <c r="M77" i="3" s="1"/>
  <c r="P36" i="3"/>
  <c r="B77" i="3"/>
  <c r="F77" i="3" s="1"/>
  <c r="C68" i="2"/>
  <c r="F68" i="2" s="1"/>
  <c r="J68" i="2"/>
  <c r="L55" i="3"/>
  <c r="E55" i="3"/>
  <c r="I70" i="3"/>
  <c r="M70" i="3" s="1"/>
  <c r="P29" i="3"/>
  <c r="B70" i="3"/>
  <c r="F70" i="3" s="1"/>
  <c r="E52" i="3"/>
  <c r="L52" i="3"/>
  <c r="E70" i="4"/>
  <c r="E79" i="4" s="1"/>
  <c r="L70" i="4"/>
  <c r="O38" i="4"/>
  <c r="P27" i="3"/>
  <c r="D68" i="3"/>
  <c r="F68" i="3" s="1"/>
  <c r="K68" i="3"/>
  <c r="M68" i="3" s="1"/>
  <c r="L73" i="1"/>
  <c r="E73" i="1"/>
  <c r="C65" i="3"/>
  <c r="J65" i="3"/>
  <c r="P30" i="3"/>
  <c r="I71" i="3"/>
  <c r="B71" i="3"/>
  <c r="F71" i="3" s="1"/>
  <c r="P25" i="3"/>
  <c r="J66" i="3"/>
  <c r="M66" i="3" s="1"/>
  <c r="C66" i="3"/>
  <c r="F66" i="3" s="1"/>
  <c r="E48" i="3"/>
  <c r="L48" i="3"/>
  <c r="D67" i="3"/>
  <c r="K67" i="3"/>
  <c r="M76" i="2"/>
  <c r="M78" i="3"/>
  <c r="J67" i="3"/>
  <c r="C67" i="3"/>
  <c r="I47" i="2"/>
  <c r="B47" i="2"/>
  <c r="L38" i="2"/>
  <c r="P6" i="2"/>
  <c r="P38" i="2" s="1"/>
  <c r="L38" i="4"/>
  <c r="K77" i="3"/>
  <c r="D77" i="3"/>
  <c r="K65" i="3"/>
  <c r="D65" i="3"/>
  <c r="K53" i="3"/>
  <c r="D53" i="3"/>
  <c r="D78" i="1"/>
  <c r="F78" i="1" s="1"/>
  <c r="K78" i="1"/>
  <c r="M78" i="1" s="1"/>
  <c r="P37" i="1"/>
  <c r="J59" i="3"/>
  <c r="C59" i="3"/>
  <c r="D66" i="3"/>
  <c r="K66" i="3"/>
  <c r="P14" i="2"/>
  <c r="I55" i="2"/>
  <c r="M55" i="2" s="1"/>
  <c r="B55" i="2"/>
  <c r="F55" i="2" s="1"/>
  <c r="L64" i="3"/>
  <c r="E64" i="3"/>
  <c r="K71" i="1"/>
  <c r="M71" i="1" s="1"/>
  <c r="D71" i="1"/>
  <c r="F71" i="1" s="1"/>
  <c r="D55" i="3"/>
  <c r="K55" i="3"/>
  <c r="L49" i="3"/>
  <c r="E49" i="3"/>
  <c r="E61" i="3"/>
  <c r="L61" i="3"/>
  <c r="E73" i="3"/>
  <c r="L73" i="3"/>
  <c r="L47" i="2"/>
  <c r="L79" i="2" s="1"/>
  <c r="E47" i="2"/>
  <c r="O38" i="2"/>
  <c r="D77" i="1"/>
  <c r="K77" i="1"/>
  <c r="M54" i="2"/>
  <c r="L79" i="4"/>
  <c r="F78" i="2"/>
  <c r="I79" i="1" l="1"/>
  <c r="M65" i="1"/>
  <c r="F58" i="3"/>
  <c r="F64" i="4"/>
  <c r="F59" i="3"/>
  <c r="F48" i="3"/>
  <c r="F61" i="3"/>
  <c r="L79" i="1"/>
  <c r="M64" i="3"/>
  <c r="B80" i="2"/>
  <c r="C92" i="2" s="1"/>
  <c r="B92" i="2"/>
  <c r="I80" i="2"/>
  <c r="D92" i="2" s="1"/>
  <c r="B95" i="4"/>
  <c r="L80" i="4"/>
  <c r="D95" i="4" s="1"/>
  <c r="E80" i="4"/>
  <c r="C95" i="4" s="1"/>
  <c r="D79" i="3"/>
  <c r="F55" i="3"/>
  <c r="M54" i="1"/>
  <c r="J79" i="1"/>
  <c r="M70" i="4"/>
  <c r="M79" i="4" s="1"/>
  <c r="B93" i="3"/>
  <c r="B94" i="1"/>
  <c r="M61" i="3"/>
  <c r="E79" i="1"/>
  <c r="M60" i="3"/>
  <c r="M65" i="3"/>
  <c r="M52" i="3"/>
  <c r="M53" i="3"/>
  <c r="F47" i="2"/>
  <c r="F79" i="2" s="1"/>
  <c r="F73" i="1"/>
  <c r="F67" i="3"/>
  <c r="C79" i="1"/>
  <c r="F54" i="1"/>
  <c r="B94" i="2"/>
  <c r="D80" i="2"/>
  <c r="C94" i="2" s="1"/>
  <c r="K80" i="2"/>
  <c r="D94" i="2" s="1"/>
  <c r="P38" i="3"/>
  <c r="P38" i="1"/>
  <c r="K79" i="4"/>
  <c r="M73" i="3"/>
  <c r="F76" i="3"/>
  <c r="K79" i="3"/>
  <c r="J79" i="3"/>
  <c r="J80" i="3" s="1"/>
  <c r="D93" i="3" s="1"/>
  <c r="M47" i="3"/>
  <c r="F72" i="1"/>
  <c r="F52" i="3"/>
  <c r="M76" i="3"/>
  <c r="M67" i="3"/>
  <c r="K79" i="1"/>
  <c r="K80" i="1" s="1"/>
  <c r="D94" i="1" s="1"/>
  <c r="M47" i="1"/>
  <c r="M79" i="1" s="1"/>
  <c r="B93" i="2"/>
  <c r="L80" i="3"/>
  <c r="D95" i="3" s="1"/>
  <c r="B95" i="3"/>
  <c r="E95" i="3" s="1"/>
  <c r="E80" i="3"/>
  <c r="C95" i="3" s="1"/>
  <c r="B80" i="1"/>
  <c r="C92" i="1" s="1"/>
  <c r="B92" i="1"/>
  <c r="I80" i="1"/>
  <c r="D92" i="1" s="1"/>
  <c r="F47" i="3"/>
  <c r="C79" i="3"/>
  <c r="C80" i="3" s="1"/>
  <c r="C93" i="3" s="1"/>
  <c r="M54" i="3"/>
  <c r="M59" i="3"/>
  <c r="B92" i="3"/>
  <c r="B80" i="3"/>
  <c r="C92" i="3" s="1"/>
  <c r="D79" i="1"/>
  <c r="D80" i="1" s="1"/>
  <c r="C94" i="1" s="1"/>
  <c r="F47" i="1"/>
  <c r="M62" i="2"/>
  <c r="C79" i="2"/>
  <c r="C80" i="2" s="1"/>
  <c r="C93" i="2" s="1"/>
  <c r="M49" i="3"/>
  <c r="M72" i="1"/>
  <c r="F80" i="2"/>
  <c r="C96" i="2" s="1"/>
  <c r="I79" i="2"/>
  <c r="M47" i="2"/>
  <c r="F73" i="3"/>
  <c r="B95" i="2"/>
  <c r="L80" i="2"/>
  <c r="D95" i="2" s="1"/>
  <c r="E80" i="2"/>
  <c r="C95" i="2" s="1"/>
  <c r="M71" i="3"/>
  <c r="E79" i="2"/>
  <c r="B80" i="4"/>
  <c r="C92" i="4" s="1"/>
  <c r="B92" i="4"/>
  <c r="F77" i="1"/>
  <c r="L79" i="3"/>
  <c r="K80" i="4"/>
  <c r="D94" i="4" s="1"/>
  <c r="D80" i="4"/>
  <c r="C94" i="4" s="1"/>
  <c r="B94" i="4"/>
  <c r="E94" i="4" s="1"/>
  <c r="B94" i="3"/>
  <c r="K80" i="3"/>
  <c r="D94" i="3" s="1"/>
  <c r="D80" i="3"/>
  <c r="C94" i="3" s="1"/>
  <c r="F65" i="1"/>
  <c r="M58" i="3"/>
  <c r="P38" i="4"/>
  <c r="J80" i="1"/>
  <c r="D93" i="1" s="1"/>
  <c r="C80" i="1"/>
  <c r="C93" i="1" s="1"/>
  <c r="B93" i="1"/>
  <c r="D79" i="4"/>
  <c r="F70" i="4"/>
  <c r="F79" i="4" s="1"/>
  <c r="I79" i="4"/>
  <c r="I80" i="4" s="1"/>
  <c r="D92" i="4" s="1"/>
  <c r="F54" i="3"/>
  <c r="I79" i="3"/>
  <c r="I80" i="3" s="1"/>
  <c r="D92" i="3" s="1"/>
  <c r="M48" i="3"/>
  <c r="J79" i="2"/>
  <c r="J80" i="2" s="1"/>
  <c r="D93" i="2" s="1"/>
  <c r="B95" i="1"/>
  <c r="L80" i="1"/>
  <c r="D95" i="1" s="1"/>
  <c r="E80" i="1"/>
  <c r="C95" i="1" s="1"/>
  <c r="F65" i="3"/>
  <c r="F64" i="3"/>
  <c r="F79" i="1" l="1"/>
  <c r="M79" i="3"/>
  <c r="M80" i="3" s="1"/>
  <c r="D96" i="3" s="1"/>
  <c r="F80" i="1"/>
  <c r="C96" i="1" s="1"/>
  <c r="M80" i="1"/>
  <c r="D96" i="1" s="1"/>
  <c r="E94" i="1"/>
  <c r="F80" i="3"/>
  <c r="C96" i="3" s="1"/>
  <c r="E95" i="4"/>
  <c r="E93" i="2"/>
  <c r="E95" i="2"/>
  <c r="F79" i="3"/>
  <c r="M80" i="4"/>
  <c r="D96" i="4" s="1"/>
  <c r="F80" i="4"/>
  <c r="C96" i="4" s="1"/>
  <c r="E95" i="1"/>
  <c r="E93" i="3"/>
  <c r="E92" i="2"/>
  <c r="B96" i="2"/>
  <c r="E94" i="3"/>
  <c r="E92" i="4"/>
  <c r="B96" i="4"/>
  <c r="E93" i="1"/>
  <c r="M79" i="2"/>
  <c r="M80" i="2" s="1"/>
  <c r="D96" i="2" s="1"/>
  <c r="B96" i="3"/>
  <c r="E92" i="3"/>
  <c r="E96" i="3" s="1"/>
  <c r="B98" i="3" s="1"/>
  <c r="E92" i="1"/>
  <c r="B96" i="1"/>
  <c r="E94" i="2"/>
  <c r="E96" i="2" l="1"/>
  <c r="B98" i="2" s="1"/>
  <c r="E96" i="1"/>
  <c r="B98" i="1" s="1"/>
  <c r="E96" i="4"/>
  <c r="B98" i="4" s="1"/>
</calcChain>
</file>

<file path=xl/sharedStrings.xml><?xml version="1.0" encoding="utf-8"?>
<sst xmlns="http://schemas.openxmlformats.org/spreadsheetml/2006/main" count="161" uniqueCount="25">
  <si>
    <t>PRIMER TRIMESTRE</t>
  </si>
  <si>
    <t>DISTRIBUCION TALLAS</t>
  </si>
  <si>
    <t>CAPTURA</t>
  </si>
  <si>
    <t>TALLA</t>
  </si>
  <si>
    <t>CLAVE TALLA- EDAD (Nº)</t>
  </si>
  <si>
    <t>CAPTURAS POR TALLA Y EDAD</t>
  </si>
  <si>
    <t>(cm)</t>
  </si>
  <si>
    <t>TOTAL</t>
  </si>
  <si>
    <t>Nº</t>
  </si>
  <si>
    <t>CALCULO DE LAS TALLAS MEDIAS</t>
  </si>
  <si>
    <t>CALCULO DE LOS PESOS MEDIOS</t>
  </si>
  <si>
    <t>a=</t>
  </si>
  <si>
    <t>b=</t>
  </si>
  <si>
    <t>MEDIA</t>
  </si>
  <si>
    <t xml:space="preserve"> CAPTURAS POR EDAD</t>
  </si>
  <si>
    <t>EDAD</t>
  </si>
  <si>
    <r>
      <t>C (N) x10</t>
    </r>
    <r>
      <rPr>
        <b/>
        <vertAlign val="superscript"/>
        <sz val="11"/>
        <rFont val="MS Sans"/>
        <family val="2"/>
      </rPr>
      <t>3</t>
    </r>
  </si>
  <si>
    <t>L (cm)</t>
  </si>
  <si>
    <t>W (g)</t>
  </si>
  <si>
    <t>SOP</t>
  </si>
  <si>
    <t>FACTOR
SOP</t>
  </si>
  <si>
    <t>SEGUNDO TRIMESTRE</t>
  </si>
  <si>
    <t>TERCER TRIMESTRE</t>
  </si>
  <si>
    <r>
      <t xml:space="preserve">OJO </t>
    </r>
    <r>
      <rPr>
        <b/>
        <sz val="8"/>
        <rFont val="MS Sans"/>
        <family val="2"/>
      </rPr>
      <t>FACTOR SOP</t>
    </r>
    <r>
      <rPr>
        <sz val="8"/>
        <rFont val="MS Sans"/>
        <family val="2"/>
      </rPr>
      <t xml:space="preserve"> TAN DESVIADO PUEDE OBEDECER A LA COBERTURA DE TALLAS DE LA RTP</t>
    </r>
  </si>
  <si>
    <t>CUARTO TRIMESTRE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</si>
</sst>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6" formatCode="0.000"/>
  </numFmts>
  <fonts count="15">
    <font>
      <sz val="10"/>
      <name val="Arial"/>
      <family val="2"/>
    </font>
    <font>
      <b/>
      <sz val="10"/>
      <name val="Arial"/>
      <family val="2"/>
    </font>
    <font>
      <sz val="16"/>
      <name val="MS Sans"/>
      <family val="2"/>
    </font>
    <font>
      <sz val="8"/>
      <name val="Arial"/>
      <family val="2"/>
    </font>
    <font>
      <sz val="8"/>
      <name val="MS Sans"/>
      <family val="2"/>
    </font>
    <font>
      <sz val="10"/>
      <name val="MS Sans"/>
      <family val="2"/>
    </font>
    <font>
      <sz val="10"/>
      <color indexed="10"/>
      <name val="MS Sans"/>
      <family val="2"/>
    </font>
    <font>
      <b/>
      <sz val="12"/>
      <name val="MS Sans"/>
      <family val="2"/>
    </font>
    <font>
      <b/>
      <sz val="8"/>
      <name val="MS Sans"/>
      <family val="2"/>
    </font>
    <font>
      <b/>
      <sz val="8"/>
      <name val="Arial"/>
      <family val="2"/>
    </font>
    <font>
      <b/>
      <vertAlign val="superscript"/>
      <sz val="11"/>
      <name val="MS Sans"/>
      <family val="2"/>
    </font>
    <font>
      <sz val="8"/>
      <color indexed="8"/>
      <name val="Arial"/>
      <family val="2"/>
      <charset val="1"/>
    </font>
    <font>
      <sz val="10"/>
      <name val="Arial"/>
      <family val="2"/>
    </font>
    <font>
      <sz val="10"/>
      <color indexed="10"/>
      <name val="MS Sans"/>
    </font>
    <font>
      <sz val="10"/>
      <name val="MS Sans"/>
    </font>
  </fonts>
  <fills count="3">
    <fill>
      <patternFill patternType="none"/>
    </fill>
    <fill>
      <patternFill patternType="gray125"/>
    </fill>
    <fill>
      <patternFill patternType="solid">
        <fgColor indexed="53"/>
        <bgColor indexed="29"/>
      </patternFill>
    </fill>
  </fills>
  <borders count="9">
    <border>
      <left/>
      <right/>
      <top/>
      <bottom/>
      <diagonal/>
    </border>
    <border>
      <left style="thin">
        <color indexed="58"/>
      </left>
      <right/>
      <top style="thin">
        <color indexed="58"/>
      </top>
      <bottom style="thin">
        <color indexed="58"/>
      </bottom>
      <diagonal/>
    </border>
    <border>
      <left/>
      <right/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/>
      <diagonal/>
    </border>
    <border>
      <left style="thin">
        <color indexed="58"/>
      </left>
      <right style="thin">
        <color indexed="58"/>
      </right>
      <top/>
      <bottom/>
      <diagonal/>
    </border>
    <border>
      <left/>
      <right style="thin">
        <color indexed="58"/>
      </right>
      <top/>
      <bottom/>
      <diagonal/>
    </border>
    <border>
      <left style="thin">
        <color indexed="58"/>
      </left>
      <right/>
      <top/>
      <bottom/>
      <diagonal/>
    </border>
    <border>
      <left/>
      <right style="thin">
        <color indexed="58"/>
      </right>
      <top style="thin">
        <color indexed="58"/>
      </top>
      <bottom style="thin">
        <color indexed="58"/>
      </bottom>
      <diagonal/>
    </border>
  </borders>
  <cellStyleXfs count="13">
    <xf numFmtId="0" fontId="0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Protection="0">
      <alignment horizontal="left"/>
    </xf>
    <xf numFmtId="0" fontId="12" fillId="0" borderId="0" applyNumberFormat="0" applyFill="0" applyBorder="0" applyProtection="0">
      <alignment horizontal="left"/>
    </xf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Protection="0">
      <alignment horizontal="left"/>
    </xf>
    <xf numFmtId="0" fontId="1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Protection="0">
      <alignment horizontal="left"/>
    </xf>
    <xf numFmtId="0" fontId="12" fillId="0" borderId="0" applyNumberFormat="0" applyFill="0" applyBorder="0" applyAlignment="0" applyProtection="0"/>
  </cellStyleXfs>
  <cellXfs count="51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" fontId="3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center"/>
    </xf>
    <xf numFmtId="1" fontId="3" fillId="0" borderId="6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1" fontId="6" fillId="0" borderId="0" xfId="0" applyNumberFormat="1" applyFont="1" applyAlignment="1">
      <alignment horizontal="right"/>
    </xf>
    <xf numFmtId="1" fontId="5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0" fontId="11" fillId="0" borderId="0" xfId="0" applyFont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1" fontId="0" fillId="0" borderId="0" xfId="0" applyNumberFormat="1"/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1" fontId="14" fillId="0" borderId="0" xfId="0" applyNumberFormat="1" applyFont="1" applyAlignment="1">
      <alignment horizontal="right"/>
    </xf>
    <xf numFmtId="1" fontId="13" fillId="0" borderId="0" xfId="0" applyNumberFormat="1" applyFont="1" applyAlignment="1">
      <alignment horizontal="right"/>
    </xf>
    <xf numFmtId="0" fontId="14" fillId="0" borderId="0" xfId="0" applyFont="1" applyAlignment="1">
      <alignment horizontal="right"/>
    </xf>
    <xf numFmtId="1" fontId="1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</cellXfs>
  <cellStyles count="13">
    <cellStyle name="Campo de la tabla dinámica" xfId="1" xr:uid="{00000000-0005-0000-0000-000000000000}"/>
    <cellStyle name="Categoría de la tabla dinámica" xfId="2" xr:uid="{00000000-0005-0000-0000-000001000000}"/>
    <cellStyle name="Categoría del Piloto de Datos" xfId="3" xr:uid="{00000000-0005-0000-0000-000002000000}"/>
    <cellStyle name="Esquina de la tabla dinámica" xfId="4" xr:uid="{00000000-0005-0000-0000-000003000000}"/>
    <cellStyle name="Normal" xfId="0" builtinId="0"/>
    <cellStyle name="Piloto de Datos Ángulo" xfId="5" xr:uid="{00000000-0005-0000-0000-000005000000}"/>
    <cellStyle name="Piloto de Datos Campo" xfId="6" xr:uid="{00000000-0005-0000-0000-000006000000}"/>
    <cellStyle name="Piloto de Datos Resultado" xfId="7" xr:uid="{00000000-0005-0000-0000-000007000000}"/>
    <cellStyle name="Piloto de Datos Título" xfId="8" xr:uid="{00000000-0005-0000-0000-000008000000}"/>
    <cellStyle name="Piloto de Datos Valor" xfId="9" xr:uid="{00000000-0005-0000-0000-000009000000}"/>
    <cellStyle name="Resultado de la tabla dinámica" xfId="10" xr:uid="{00000000-0005-0000-0000-00000A000000}"/>
    <cellStyle name="Título de la tabla dinámica" xfId="11" xr:uid="{00000000-0005-0000-0000-00000B000000}"/>
    <cellStyle name="Valor de la tabla dinámica" xfId="12" xr:uid="{00000000-0005-0000-0000-00000C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33"/>
      <rgbColor rgb="00666699"/>
      <rgbColor rgb="00969696"/>
      <rgbColor rgb="00003366"/>
      <rgbColor rgb="00339966"/>
      <rgbColor rgb="00141312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8"/>
  <sheetViews>
    <sheetView topLeftCell="A25" zoomScale="80" zoomScaleNormal="80" workbookViewId="0">
      <selection activeCell="B80" sqref="B80"/>
    </sheetView>
  </sheetViews>
  <sheetFormatPr baseColWidth="10" defaultColWidth="11.5" defaultRowHeight="13"/>
  <cols>
    <col min="1" max="1" width="9" customWidth="1"/>
    <col min="2" max="2" width="12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0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1">
      <c r="A1" s="44" t="s">
        <v>0</v>
      </c>
      <c r="B1" s="44"/>
      <c r="C1" s="44"/>
      <c r="D1" s="44"/>
      <c r="E1" s="44"/>
      <c r="F1" s="44"/>
      <c r="G1" s="1"/>
      <c r="H1" s="45" t="s">
        <v>1</v>
      </c>
      <c r="I1" s="45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 s="37">
        <v>1288815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2" t="s">
        <v>3</v>
      </c>
      <c r="B4" s="46" t="s">
        <v>4</v>
      </c>
      <c r="C4" s="46"/>
      <c r="D4" s="46"/>
      <c r="E4" s="46"/>
      <c r="F4" s="46"/>
      <c r="G4" s="1"/>
      <c r="H4" s="2" t="s">
        <v>3</v>
      </c>
      <c r="J4" s="1"/>
      <c r="K4" s="2" t="s">
        <v>3</v>
      </c>
      <c r="L4" s="45" t="s">
        <v>5</v>
      </c>
      <c r="M4" s="45"/>
      <c r="N4" s="45"/>
      <c r="O4" s="45"/>
      <c r="P4" s="45"/>
      <c r="Q4" s="3"/>
      <c r="R4" s="3"/>
    </row>
    <row r="5" spans="1:18">
      <c r="A5" s="2" t="s">
        <v>6</v>
      </c>
      <c r="B5" s="5">
        <v>0</v>
      </c>
      <c r="C5" s="6">
        <v>1</v>
      </c>
      <c r="D5" s="6">
        <v>2</v>
      </c>
      <c r="E5" s="6">
        <v>3</v>
      </c>
      <c r="F5" s="7" t="s">
        <v>7</v>
      </c>
      <c r="G5" s="1"/>
      <c r="H5" s="2" t="s">
        <v>6</v>
      </c>
      <c r="I5" s="10" t="s">
        <v>8</v>
      </c>
      <c r="J5" s="1"/>
      <c r="K5" s="2" t="s">
        <v>6</v>
      </c>
      <c r="L5" s="5">
        <v>0</v>
      </c>
      <c r="M5" s="6">
        <v>1</v>
      </c>
      <c r="N5" s="6">
        <v>2</v>
      </c>
      <c r="O5" s="6">
        <v>3</v>
      </c>
      <c r="P5" s="8" t="s">
        <v>7</v>
      </c>
      <c r="Q5" s="3"/>
      <c r="R5" s="3"/>
    </row>
    <row r="6" spans="1:18">
      <c r="A6" s="9">
        <v>3.75</v>
      </c>
      <c r="B6" s="10"/>
      <c r="C6" s="10"/>
      <c r="D6" s="10"/>
      <c r="E6" s="10"/>
      <c r="F6" s="11">
        <f t="shared" ref="F6:F37" si="0">SUM(B6:E6)</f>
        <v>0</v>
      </c>
      <c r="G6" s="1"/>
      <c r="H6" s="9">
        <v>3.75</v>
      </c>
      <c r="J6" s="1"/>
      <c r="K6" s="9">
        <v>3.75</v>
      </c>
      <c r="L6" s="1">
        <f t="shared" ref="L6:L37" si="1">IF($F6&gt;0,($I6/1000)*(B6/$F6),0)</f>
        <v>0</v>
      </c>
      <c r="M6" s="1">
        <f t="shared" ref="M6:M37" si="2">IF($F6&gt;0,($I6/1000)*(C6/$F6),0)</f>
        <v>0</v>
      </c>
      <c r="N6" s="1">
        <f t="shared" ref="N6:N37" si="3">IF($F6&gt;0,($I6/1000)*(D6/$F6),0)</f>
        <v>0</v>
      </c>
      <c r="O6" s="1">
        <f t="shared" ref="O6:O37" si="4">IF($F6&gt;0,($I6/1000)*(E6/$F6),0)</f>
        <v>0</v>
      </c>
      <c r="P6" s="12">
        <f t="shared" ref="P6:P37" si="5">SUM(L6:O6)</f>
        <v>0</v>
      </c>
      <c r="Q6" s="3"/>
      <c r="R6" s="3"/>
    </row>
    <row r="7" spans="1:18">
      <c r="A7" s="9">
        <v>4.25</v>
      </c>
      <c r="B7" s="10"/>
      <c r="C7" s="13"/>
      <c r="D7" s="10"/>
      <c r="E7" s="10"/>
      <c r="F7" s="11">
        <f t="shared" si="0"/>
        <v>0</v>
      </c>
      <c r="G7" s="1"/>
      <c r="H7" s="9">
        <v>4.25</v>
      </c>
      <c r="J7" s="1"/>
      <c r="K7" s="9">
        <v>4.25</v>
      </c>
      <c r="L7" s="1">
        <f t="shared" si="1"/>
        <v>0</v>
      </c>
      <c r="M7" s="1">
        <f t="shared" si="2"/>
        <v>0</v>
      </c>
      <c r="N7" s="1">
        <f t="shared" si="3"/>
        <v>0</v>
      </c>
      <c r="O7" s="1">
        <f t="shared" si="4"/>
        <v>0</v>
      </c>
      <c r="P7" s="12">
        <f t="shared" si="5"/>
        <v>0</v>
      </c>
      <c r="Q7" s="3"/>
      <c r="R7" s="3"/>
    </row>
    <row r="8" spans="1:18">
      <c r="A8" s="9">
        <v>4.75</v>
      </c>
      <c r="B8" s="10"/>
      <c r="C8" s="13"/>
      <c r="D8" s="10"/>
      <c r="E8" s="10"/>
      <c r="F8" s="11">
        <f t="shared" si="0"/>
        <v>0</v>
      </c>
      <c r="G8" s="1"/>
      <c r="H8" s="9">
        <v>4.75</v>
      </c>
      <c r="J8" s="1"/>
      <c r="K8" s="9">
        <v>4.75</v>
      </c>
      <c r="L8" s="1">
        <f t="shared" si="1"/>
        <v>0</v>
      </c>
      <c r="M8" s="1">
        <f t="shared" si="2"/>
        <v>0</v>
      </c>
      <c r="N8" s="1">
        <f t="shared" si="3"/>
        <v>0</v>
      </c>
      <c r="O8" s="1">
        <f t="shared" si="4"/>
        <v>0</v>
      </c>
      <c r="P8" s="12">
        <f t="shared" si="5"/>
        <v>0</v>
      </c>
      <c r="Q8" s="3"/>
      <c r="R8" s="3"/>
    </row>
    <row r="9" spans="1:18">
      <c r="A9" s="9">
        <v>5.25</v>
      </c>
      <c r="B9" s="10"/>
      <c r="C9" s="36"/>
      <c r="D9" s="10"/>
      <c r="E9" s="10"/>
      <c r="F9" s="11">
        <f t="shared" si="0"/>
        <v>0</v>
      </c>
      <c r="G9" s="1"/>
      <c r="H9" s="9">
        <v>5.25</v>
      </c>
      <c r="J9" s="1"/>
      <c r="K9" s="9">
        <v>5.25</v>
      </c>
      <c r="L9" s="1">
        <f t="shared" si="1"/>
        <v>0</v>
      </c>
      <c r="M9" s="1">
        <f t="shared" si="2"/>
        <v>0</v>
      </c>
      <c r="N9" s="1">
        <f t="shared" si="3"/>
        <v>0</v>
      </c>
      <c r="O9" s="1">
        <f t="shared" si="4"/>
        <v>0</v>
      </c>
      <c r="P9" s="12">
        <f t="shared" si="5"/>
        <v>0</v>
      </c>
      <c r="Q9" s="3"/>
      <c r="R9" s="3"/>
    </row>
    <row r="10" spans="1:18">
      <c r="A10" s="9">
        <v>5.75</v>
      </c>
      <c r="B10" s="10"/>
      <c r="D10" s="10"/>
      <c r="E10" s="10"/>
      <c r="F10" s="11">
        <f t="shared" si="0"/>
        <v>0</v>
      </c>
      <c r="G10" s="1"/>
      <c r="H10" s="9">
        <v>5.75</v>
      </c>
      <c r="J10" s="1"/>
      <c r="K10" s="9">
        <v>5.75</v>
      </c>
      <c r="L10" s="1">
        <f t="shared" si="1"/>
        <v>0</v>
      </c>
      <c r="M10" s="1">
        <f t="shared" si="2"/>
        <v>0</v>
      </c>
      <c r="N10" s="1">
        <f t="shared" si="3"/>
        <v>0</v>
      </c>
      <c r="O10" s="1">
        <f t="shared" si="4"/>
        <v>0</v>
      </c>
      <c r="P10" s="12">
        <f t="shared" si="5"/>
        <v>0</v>
      </c>
      <c r="Q10" s="3"/>
      <c r="R10" s="3"/>
    </row>
    <row r="11" spans="1:18">
      <c r="A11" s="9">
        <v>6.25</v>
      </c>
      <c r="B11" s="10"/>
      <c r="C11" s="38">
        <v>1</v>
      </c>
      <c r="D11" s="10"/>
      <c r="E11" s="10"/>
      <c r="F11" s="11">
        <f t="shared" si="0"/>
        <v>1</v>
      </c>
      <c r="G11" s="1"/>
      <c r="H11" s="9">
        <v>6.25</v>
      </c>
      <c r="I11">
        <v>39622</v>
      </c>
      <c r="J11" s="1"/>
      <c r="K11" s="9">
        <v>6.25</v>
      </c>
      <c r="L11" s="1">
        <f t="shared" si="1"/>
        <v>0</v>
      </c>
      <c r="M11" s="1">
        <f t="shared" si="2"/>
        <v>39.622</v>
      </c>
      <c r="N11" s="1">
        <f t="shared" si="3"/>
        <v>0</v>
      </c>
      <c r="O11" s="1">
        <f t="shared" si="4"/>
        <v>0</v>
      </c>
      <c r="P11" s="12">
        <f t="shared" si="5"/>
        <v>39.622</v>
      </c>
      <c r="Q11" s="3"/>
      <c r="R11" s="3"/>
    </row>
    <row r="12" spans="1:18">
      <c r="A12" s="9">
        <v>6.75</v>
      </c>
      <c r="B12" s="13"/>
      <c r="C12" s="38">
        <v>1</v>
      </c>
      <c r="D12" s="10"/>
      <c r="E12" s="14"/>
      <c r="F12" s="11">
        <f t="shared" si="0"/>
        <v>1</v>
      </c>
      <c r="G12" s="1"/>
      <c r="H12" s="9">
        <v>6.75</v>
      </c>
      <c r="I12">
        <v>79246</v>
      </c>
      <c r="J12" s="1"/>
      <c r="K12" s="9">
        <v>6.75</v>
      </c>
      <c r="L12" s="1">
        <f t="shared" si="1"/>
        <v>0</v>
      </c>
      <c r="M12" s="1">
        <f t="shared" si="2"/>
        <v>79.245999999999995</v>
      </c>
      <c r="N12" s="1">
        <f t="shared" si="3"/>
        <v>0</v>
      </c>
      <c r="O12" s="1">
        <f t="shared" si="4"/>
        <v>0</v>
      </c>
      <c r="P12" s="12">
        <f t="shared" si="5"/>
        <v>79.245999999999995</v>
      </c>
      <c r="Q12" s="3"/>
      <c r="R12" s="3"/>
    </row>
    <row r="13" spans="1:18">
      <c r="A13" s="9">
        <v>7.25</v>
      </c>
      <c r="C13" s="38">
        <v>1</v>
      </c>
      <c r="F13" s="11">
        <f t="shared" si="0"/>
        <v>1</v>
      </c>
      <c r="G13" s="1"/>
      <c r="H13" s="9">
        <v>7.25</v>
      </c>
      <c r="I13">
        <v>134099</v>
      </c>
      <c r="J13" s="1"/>
      <c r="K13" s="9">
        <v>7.25</v>
      </c>
      <c r="L13" s="1">
        <f t="shared" si="1"/>
        <v>0</v>
      </c>
      <c r="M13" s="1">
        <f t="shared" si="2"/>
        <v>134.09899999999999</v>
      </c>
      <c r="N13" s="1">
        <f t="shared" si="3"/>
        <v>0</v>
      </c>
      <c r="O13" s="1">
        <f t="shared" si="4"/>
        <v>0</v>
      </c>
      <c r="P13" s="12">
        <f t="shared" si="5"/>
        <v>134.09899999999999</v>
      </c>
      <c r="Q13" s="3"/>
      <c r="R13" s="3"/>
    </row>
    <row r="14" spans="1:18">
      <c r="A14" s="9">
        <v>7.75</v>
      </c>
      <c r="C14">
        <v>1</v>
      </c>
      <c r="F14" s="11">
        <f t="shared" si="0"/>
        <v>1</v>
      </c>
      <c r="G14" s="1"/>
      <c r="H14" s="9">
        <v>7.75</v>
      </c>
      <c r="I14">
        <v>592844</v>
      </c>
      <c r="J14" s="4"/>
      <c r="K14" s="9">
        <v>7.75</v>
      </c>
      <c r="L14" s="1">
        <f t="shared" si="1"/>
        <v>0</v>
      </c>
      <c r="M14" s="1">
        <f t="shared" si="2"/>
        <v>592.84400000000005</v>
      </c>
      <c r="N14" s="1">
        <f t="shared" si="3"/>
        <v>0</v>
      </c>
      <c r="O14" s="1">
        <f t="shared" si="4"/>
        <v>0</v>
      </c>
      <c r="P14" s="12">
        <f t="shared" si="5"/>
        <v>592.84400000000005</v>
      </c>
      <c r="Q14" s="3"/>
      <c r="R14" s="3"/>
    </row>
    <row r="15" spans="1:18">
      <c r="A15" s="9">
        <v>8.25</v>
      </c>
      <c r="C15">
        <v>4</v>
      </c>
      <c r="F15" s="11">
        <f t="shared" si="0"/>
        <v>4</v>
      </c>
      <c r="G15" s="1"/>
      <c r="H15" s="9">
        <v>8.25</v>
      </c>
      <c r="I15">
        <v>1116074</v>
      </c>
      <c r="J15" s="4"/>
      <c r="K15" s="9">
        <v>8.25</v>
      </c>
      <c r="L15" s="1">
        <f t="shared" si="1"/>
        <v>0</v>
      </c>
      <c r="M15" s="1">
        <f t="shared" si="2"/>
        <v>1116.0740000000001</v>
      </c>
      <c r="N15" s="1">
        <f t="shared" si="3"/>
        <v>0</v>
      </c>
      <c r="O15" s="1">
        <f t="shared" si="4"/>
        <v>0</v>
      </c>
      <c r="P15" s="12">
        <f t="shared" si="5"/>
        <v>1116.0740000000001</v>
      </c>
      <c r="Q15" s="3"/>
      <c r="R15" s="3"/>
    </row>
    <row r="16" spans="1:18">
      <c r="A16" s="9">
        <v>8.75</v>
      </c>
      <c r="C16">
        <v>16</v>
      </c>
      <c r="F16" s="11">
        <f t="shared" si="0"/>
        <v>16</v>
      </c>
      <c r="G16" s="1"/>
      <c r="H16" s="9">
        <v>8.75</v>
      </c>
      <c r="I16">
        <v>3750830</v>
      </c>
      <c r="J16" s="4"/>
      <c r="K16" s="9">
        <v>8.75</v>
      </c>
      <c r="L16" s="1">
        <f t="shared" si="1"/>
        <v>0</v>
      </c>
      <c r="M16" s="1">
        <f t="shared" si="2"/>
        <v>3750.83</v>
      </c>
      <c r="N16" s="1">
        <f t="shared" si="3"/>
        <v>0</v>
      </c>
      <c r="O16" s="1">
        <f t="shared" si="4"/>
        <v>0</v>
      </c>
      <c r="P16" s="12">
        <f t="shared" si="5"/>
        <v>3750.83</v>
      </c>
      <c r="Q16" s="3"/>
      <c r="R16" s="3"/>
    </row>
    <row r="17" spans="1:18">
      <c r="A17" s="9">
        <v>9.25</v>
      </c>
      <c r="C17">
        <v>34</v>
      </c>
      <c r="F17" s="11">
        <f t="shared" si="0"/>
        <v>34</v>
      </c>
      <c r="G17" s="1"/>
      <c r="H17" s="9">
        <v>9.25</v>
      </c>
      <c r="I17">
        <v>13781862</v>
      </c>
      <c r="J17" s="4"/>
      <c r="K17" s="9">
        <v>9.25</v>
      </c>
      <c r="L17" s="1">
        <f t="shared" si="1"/>
        <v>0</v>
      </c>
      <c r="M17" s="1">
        <f t="shared" si="2"/>
        <v>13781.861999999999</v>
      </c>
      <c r="N17" s="1">
        <f t="shared" si="3"/>
        <v>0</v>
      </c>
      <c r="O17" s="1">
        <f t="shared" si="4"/>
        <v>0</v>
      </c>
      <c r="P17" s="12">
        <f t="shared" si="5"/>
        <v>13781.861999999999</v>
      </c>
      <c r="Q17" s="3"/>
      <c r="R17" s="3"/>
    </row>
    <row r="18" spans="1:18">
      <c r="A18" s="9">
        <v>9.75</v>
      </c>
      <c r="C18">
        <v>32</v>
      </c>
      <c r="F18" s="11">
        <f t="shared" si="0"/>
        <v>32</v>
      </c>
      <c r="G18" s="1"/>
      <c r="H18" s="9">
        <v>9.75</v>
      </c>
      <c r="I18">
        <v>20145672</v>
      </c>
      <c r="J18" s="4"/>
      <c r="K18" s="9">
        <v>9.75</v>
      </c>
      <c r="L18" s="1">
        <f t="shared" si="1"/>
        <v>0</v>
      </c>
      <c r="M18" s="1">
        <f t="shared" si="2"/>
        <v>20145.671999999999</v>
      </c>
      <c r="N18" s="1">
        <f t="shared" si="3"/>
        <v>0</v>
      </c>
      <c r="O18" s="1">
        <f t="shared" si="4"/>
        <v>0</v>
      </c>
      <c r="P18" s="12">
        <f t="shared" si="5"/>
        <v>20145.671999999999</v>
      </c>
      <c r="Q18" s="3"/>
      <c r="R18" s="3"/>
    </row>
    <row r="19" spans="1:18">
      <c r="A19" s="9">
        <v>10.25</v>
      </c>
      <c r="C19">
        <v>31</v>
      </c>
      <c r="F19" s="11">
        <f t="shared" si="0"/>
        <v>31</v>
      </c>
      <c r="G19" s="1"/>
      <c r="H19" s="9">
        <v>10.25</v>
      </c>
      <c r="I19">
        <v>17768155</v>
      </c>
      <c r="J19" s="4"/>
      <c r="K19" s="9">
        <v>10.25</v>
      </c>
      <c r="L19" s="1">
        <f t="shared" si="1"/>
        <v>0</v>
      </c>
      <c r="M19" s="1">
        <f t="shared" si="2"/>
        <v>17768.154999999999</v>
      </c>
      <c r="N19" s="1">
        <f t="shared" si="3"/>
        <v>0</v>
      </c>
      <c r="O19" s="1">
        <f t="shared" si="4"/>
        <v>0</v>
      </c>
      <c r="P19" s="12">
        <f t="shared" si="5"/>
        <v>17768.154999999999</v>
      </c>
      <c r="Q19" s="3"/>
      <c r="R19" s="3"/>
    </row>
    <row r="20" spans="1:18">
      <c r="A20" s="9">
        <v>10.75</v>
      </c>
      <c r="C20">
        <v>31</v>
      </c>
      <c r="F20" s="11">
        <f t="shared" si="0"/>
        <v>31</v>
      </c>
      <c r="G20" s="1"/>
      <c r="H20" s="9">
        <v>10.75</v>
      </c>
      <c r="I20">
        <v>20144837</v>
      </c>
      <c r="J20" s="4"/>
      <c r="K20" s="9">
        <v>10.75</v>
      </c>
      <c r="L20" s="1">
        <f t="shared" si="1"/>
        <v>0</v>
      </c>
      <c r="M20" s="1">
        <f t="shared" si="2"/>
        <v>20144.837</v>
      </c>
      <c r="N20" s="1">
        <f t="shared" si="3"/>
        <v>0</v>
      </c>
      <c r="O20" s="1">
        <f t="shared" si="4"/>
        <v>0</v>
      </c>
      <c r="P20" s="12">
        <f t="shared" si="5"/>
        <v>20144.837</v>
      </c>
      <c r="Q20" s="3"/>
      <c r="R20" s="3"/>
    </row>
    <row r="21" spans="1:18">
      <c r="A21" s="9">
        <v>11.25</v>
      </c>
      <c r="C21">
        <v>47</v>
      </c>
      <c r="F21" s="11">
        <f t="shared" si="0"/>
        <v>47</v>
      </c>
      <c r="G21" s="1"/>
      <c r="H21" s="9">
        <v>11.25</v>
      </c>
      <c r="I21">
        <v>19832175</v>
      </c>
      <c r="J21" s="4"/>
      <c r="K21" s="9">
        <v>11.25</v>
      </c>
      <c r="L21" s="1">
        <f t="shared" si="1"/>
        <v>0</v>
      </c>
      <c r="M21" s="1">
        <f t="shared" si="2"/>
        <v>19832.174999999999</v>
      </c>
      <c r="N21" s="1">
        <f t="shared" si="3"/>
        <v>0</v>
      </c>
      <c r="O21" s="1">
        <f t="shared" si="4"/>
        <v>0</v>
      </c>
      <c r="P21" s="12">
        <f t="shared" si="5"/>
        <v>19832.174999999999</v>
      </c>
      <c r="Q21" s="3"/>
      <c r="R21" s="3"/>
    </row>
    <row r="22" spans="1:18">
      <c r="A22" s="9">
        <v>11.75</v>
      </c>
      <c r="C22">
        <v>37</v>
      </c>
      <c r="F22" s="11">
        <f t="shared" si="0"/>
        <v>37</v>
      </c>
      <c r="G22" s="4"/>
      <c r="H22" s="9">
        <v>11.75</v>
      </c>
      <c r="I22">
        <v>17791465</v>
      </c>
      <c r="J22" s="4"/>
      <c r="K22" s="9">
        <v>11.75</v>
      </c>
      <c r="L22" s="1">
        <f t="shared" si="1"/>
        <v>0</v>
      </c>
      <c r="M22" s="1">
        <f t="shared" si="2"/>
        <v>17791.465</v>
      </c>
      <c r="N22" s="1">
        <f t="shared" si="3"/>
        <v>0</v>
      </c>
      <c r="O22" s="1">
        <f t="shared" si="4"/>
        <v>0</v>
      </c>
      <c r="P22" s="12">
        <f t="shared" si="5"/>
        <v>17791.465</v>
      </c>
      <c r="Q22" s="3"/>
      <c r="R22" s="3"/>
    </row>
    <row r="23" spans="1:18">
      <c r="A23" s="9">
        <v>12.25</v>
      </c>
      <c r="C23">
        <v>32</v>
      </c>
      <c r="F23" s="11">
        <f t="shared" si="0"/>
        <v>32</v>
      </c>
      <c r="G23" s="4"/>
      <c r="H23" s="9">
        <v>12.25</v>
      </c>
      <c r="I23">
        <v>17974538</v>
      </c>
      <c r="J23" s="4"/>
      <c r="K23" s="9">
        <v>12.25</v>
      </c>
      <c r="L23" s="1">
        <f t="shared" si="1"/>
        <v>0</v>
      </c>
      <c r="M23" s="1">
        <f t="shared" si="2"/>
        <v>17974.538</v>
      </c>
      <c r="N23" s="1">
        <f t="shared" si="3"/>
        <v>0</v>
      </c>
      <c r="O23" s="1">
        <f t="shared" si="4"/>
        <v>0</v>
      </c>
      <c r="P23" s="12">
        <f t="shared" si="5"/>
        <v>17974.538</v>
      </c>
      <c r="Q23" s="3"/>
      <c r="R23" s="3"/>
    </row>
    <row r="24" spans="1:18">
      <c r="A24" s="9">
        <v>12.75</v>
      </c>
      <c r="C24">
        <v>33</v>
      </c>
      <c r="F24" s="11">
        <f t="shared" si="0"/>
        <v>33</v>
      </c>
      <c r="G24" s="4"/>
      <c r="H24" s="9">
        <v>12.75</v>
      </c>
      <c r="I24">
        <v>11515039</v>
      </c>
      <c r="J24" s="4"/>
      <c r="K24" s="9">
        <v>12.75</v>
      </c>
      <c r="L24" s="1">
        <f t="shared" si="1"/>
        <v>0</v>
      </c>
      <c r="M24" s="1">
        <f t="shared" si="2"/>
        <v>11515.039000000001</v>
      </c>
      <c r="N24" s="1">
        <f t="shared" si="3"/>
        <v>0</v>
      </c>
      <c r="O24" s="1">
        <f t="shared" si="4"/>
        <v>0</v>
      </c>
      <c r="P24" s="12">
        <f t="shared" si="5"/>
        <v>11515.039000000001</v>
      </c>
      <c r="Q24" s="3"/>
      <c r="R24" s="3"/>
    </row>
    <row r="25" spans="1:18">
      <c r="A25" s="9">
        <v>13.25</v>
      </c>
      <c r="C25">
        <v>13</v>
      </c>
      <c r="D25">
        <v>3</v>
      </c>
      <c r="F25" s="11">
        <f t="shared" si="0"/>
        <v>16</v>
      </c>
      <c r="G25" s="4"/>
      <c r="H25" s="9">
        <v>13.25</v>
      </c>
      <c r="I25">
        <v>7742943</v>
      </c>
      <c r="J25" s="4"/>
      <c r="K25" s="9">
        <v>13.25</v>
      </c>
      <c r="L25" s="1">
        <f t="shared" si="1"/>
        <v>0</v>
      </c>
      <c r="M25" s="1">
        <f t="shared" si="2"/>
        <v>6291.1411875000003</v>
      </c>
      <c r="N25" s="1">
        <f t="shared" si="3"/>
        <v>1451.8018125000001</v>
      </c>
      <c r="O25" s="1">
        <f t="shared" si="4"/>
        <v>0</v>
      </c>
      <c r="P25" s="12">
        <f t="shared" si="5"/>
        <v>7742.9430000000002</v>
      </c>
      <c r="Q25" s="3"/>
      <c r="R25" s="3"/>
    </row>
    <row r="26" spans="1:18">
      <c r="A26" s="9">
        <v>13.75</v>
      </c>
      <c r="C26">
        <v>6</v>
      </c>
      <c r="D26">
        <v>2</v>
      </c>
      <c r="F26" s="11">
        <f t="shared" si="0"/>
        <v>8</v>
      </c>
      <c r="G26" s="4"/>
      <c r="H26" s="9">
        <v>13.75</v>
      </c>
      <c r="I26">
        <v>1907971</v>
      </c>
      <c r="J26" s="4"/>
      <c r="K26" s="9">
        <v>13.75</v>
      </c>
      <c r="L26" s="1">
        <f t="shared" si="1"/>
        <v>0</v>
      </c>
      <c r="M26" s="1">
        <f t="shared" si="2"/>
        <v>1430.9782499999999</v>
      </c>
      <c r="N26" s="1">
        <f t="shared" si="3"/>
        <v>476.99275</v>
      </c>
      <c r="O26" s="1">
        <f t="shared" si="4"/>
        <v>0</v>
      </c>
      <c r="P26" s="12">
        <f t="shared" si="5"/>
        <v>1907.971</v>
      </c>
      <c r="Q26" s="3"/>
      <c r="R26" s="3"/>
    </row>
    <row r="27" spans="1:18">
      <c r="A27" s="9">
        <v>14.25</v>
      </c>
      <c r="C27">
        <v>3</v>
      </c>
      <c r="D27">
        <v>5</v>
      </c>
      <c r="F27" s="11">
        <f t="shared" si="0"/>
        <v>8</v>
      </c>
      <c r="G27" s="4"/>
      <c r="H27" s="9">
        <v>14.25</v>
      </c>
      <c r="I27">
        <v>1169120</v>
      </c>
      <c r="J27" s="4"/>
      <c r="K27" s="9">
        <v>14.25</v>
      </c>
      <c r="L27" s="1">
        <f t="shared" si="1"/>
        <v>0</v>
      </c>
      <c r="M27" s="1">
        <f t="shared" si="2"/>
        <v>438.42</v>
      </c>
      <c r="N27" s="1">
        <f t="shared" si="3"/>
        <v>730.7</v>
      </c>
      <c r="O27" s="1">
        <f t="shared" si="4"/>
        <v>0</v>
      </c>
      <c r="P27" s="12">
        <f t="shared" si="5"/>
        <v>1169.1199999999999</v>
      </c>
      <c r="Q27" s="3"/>
      <c r="R27" s="3"/>
    </row>
    <row r="28" spans="1:18">
      <c r="A28" s="9">
        <v>14.75</v>
      </c>
      <c r="C28">
        <v>2</v>
      </c>
      <c r="D28">
        <v>4</v>
      </c>
      <c r="F28" s="11">
        <f t="shared" si="0"/>
        <v>6</v>
      </c>
      <c r="G28" s="1"/>
      <c r="H28" s="9">
        <v>14.75</v>
      </c>
      <c r="I28">
        <v>348237</v>
      </c>
      <c r="J28" s="4"/>
      <c r="K28" s="9">
        <v>14.75</v>
      </c>
      <c r="L28" s="1">
        <f t="shared" si="1"/>
        <v>0</v>
      </c>
      <c r="M28" s="1">
        <f t="shared" si="2"/>
        <v>116.07899999999999</v>
      </c>
      <c r="N28" s="1">
        <f t="shared" si="3"/>
        <v>232.15799999999999</v>
      </c>
      <c r="O28" s="1">
        <f t="shared" si="4"/>
        <v>0</v>
      </c>
      <c r="P28" s="12">
        <f t="shared" si="5"/>
        <v>348.23700000000002</v>
      </c>
      <c r="Q28" s="3"/>
      <c r="R28" s="3"/>
    </row>
    <row r="29" spans="1:18">
      <c r="A29" s="9">
        <v>15.25</v>
      </c>
      <c r="C29">
        <v>2</v>
      </c>
      <c r="D29">
        <v>3</v>
      </c>
      <c r="F29" s="11">
        <f t="shared" si="0"/>
        <v>5</v>
      </c>
      <c r="G29" s="1"/>
      <c r="H29" s="9">
        <v>15.25</v>
      </c>
      <c r="I29">
        <v>87059</v>
      </c>
      <c r="J29" s="4"/>
      <c r="K29" s="9">
        <v>15.25</v>
      </c>
      <c r="L29" s="1">
        <f t="shared" si="1"/>
        <v>0</v>
      </c>
      <c r="M29" s="1">
        <f t="shared" si="2"/>
        <v>34.823599999999999</v>
      </c>
      <c r="N29" s="1">
        <f t="shared" si="3"/>
        <v>52.235399999999998</v>
      </c>
      <c r="O29" s="1">
        <f t="shared" si="4"/>
        <v>0</v>
      </c>
      <c r="P29" s="12">
        <f t="shared" si="5"/>
        <v>87.058999999999997</v>
      </c>
      <c r="Q29" s="3"/>
      <c r="R29" s="3"/>
    </row>
    <row r="30" spans="1:18">
      <c r="A30" s="9">
        <v>15.75</v>
      </c>
      <c r="D30">
        <v>1</v>
      </c>
      <c r="F30" s="11">
        <f t="shared" si="0"/>
        <v>1</v>
      </c>
      <c r="G30" s="1"/>
      <c r="H30" s="9">
        <v>15.75</v>
      </c>
      <c r="J30" s="4"/>
      <c r="K30" s="9">
        <v>15.75</v>
      </c>
      <c r="L30" s="1">
        <f t="shared" si="1"/>
        <v>0</v>
      </c>
      <c r="M30" s="1">
        <f t="shared" si="2"/>
        <v>0</v>
      </c>
      <c r="N30" s="1">
        <f t="shared" si="3"/>
        <v>0</v>
      </c>
      <c r="O30" s="1">
        <f t="shared" si="4"/>
        <v>0</v>
      </c>
      <c r="P30" s="12">
        <f t="shared" si="5"/>
        <v>0</v>
      </c>
      <c r="Q30" s="3"/>
      <c r="R30" s="3"/>
    </row>
    <row r="31" spans="1:18">
      <c r="A31" s="9">
        <v>16.25</v>
      </c>
      <c r="F31" s="11">
        <f t="shared" si="0"/>
        <v>0</v>
      </c>
      <c r="G31" s="1"/>
      <c r="H31" s="9">
        <v>16.25</v>
      </c>
      <c r="J31" s="4"/>
      <c r="K31" s="9">
        <v>16.25</v>
      </c>
      <c r="L31" s="1">
        <f t="shared" si="1"/>
        <v>0</v>
      </c>
      <c r="M31" s="1">
        <f t="shared" si="2"/>
        <v>0</v>
      </c>
      <c r="N31" s="1">
        <f t="shared" si="3"/>
        <v>0</v>
      </c>
      <c r="O31" s="1">
        <f t="shared" si="4"/>
        <v>0</v>
      </c>
      <c r="P31" s="12">
        <f t="shared" si="5"/>
        <v>0</v>
      </c>
      <c r="Q31" s="3"/>
      <c r="R31" s="3"/>
    </row>
    <row r="32" spans="1:18">
      <c r="A32" s="9">
        <v>16.75</v>
      </c>
      <c r="F32" s="11">
        <f t="shared" si="0"/>
        <v>0</v>
      </c>
      <c r="G32" s="1"/>
      <c r="H32" s="9">
        <v>16.75</v>
      </c>
      <c r="J32" s="15"/>
      <c r="K32" s="9">
        <v>16.75</v>
      </c>
      <c r="L32" s="1">
        <f t="shared" si="1"/>
        <v>0</v>
      </c>
      <c r="M32" s="1">
        <f t="shared" si="2"/>
        <v>0</v>
      </c>
      <c r="N32" s="1">
        <f t="shared" si="3"/>
        <v>0</v>
      </c>
      <c r="O32" s="1">
        <f t="shared" si="4"/>
        <v>0</v>
      </c>
      <c r="P32" s="12">
        <f t="shared" si="5"/>
        <v>0</v>
      </c>
      <c r="Q32" s="3"/>
      <c r="R32" s="3"/>
    </row>
    <row r="33" spans="1:18">
      <c r="A33" s="9">
        <v>17.25</v>
      </c>
      <c r="B33" s="10"/>
      <c r="C33" s="10"/>
      <c r="D33" s="10"/>
      <c r="E33" s="10"/>
      <c r="F33" s="11">
        <f t="shared" si="0"/>
        <v>0</v>
      </c>
      <c r="G33" s="1"/>
      <c r="H33" s="9">
        <v>17.25</v>
      </c>
      <c r="J33" s="15"/>
      <c r="K33" s="9">
        <v>17.25</v>
      </c>
      <c r="L33" s="1">
        <f t="shared" si="1"/>
        <v>0</v>
      </c>
      <c r="M33" s="1">
        <f t="shared" si="2"/>
        <v>0</v>
      </c>
      <c r="N33" s="1">
        <f t="shared" si="3"/>
        <v>0</v>
      </c>
      <c r="O33" s="1">
        <f t="shared" si="4"/>
        <v>0</v>
      </c>
      <c r="P33" s="12">
        <f t="shared" si="5"/>
        <v>0</v>
      </c>
      <c r="Q33" s="3"/>
      <c r="R33" s="3"/>
    </row>
    <row r="34" spans="1:18">
      <c r="A34" s="9">
        <v>17.75</v>
      </c>
      <c r="B34" s="10"/>
      <c r="C34" s="10"/>
      <c r="D34" s="10"/>
      <c r="E34" s="10"/>
      <c r="F34" s="11">
        <f t="shared" si="0"/>
        <v>0</v>
      </c>
      <c r="G34" s="1"/>
      <c r="H34" s="9">
        <v>17.75</v>
      </c>
      <c r="J34" s="15"/>
      <c r="K34" s="9">
        <v>17.75</v>
      </c>
      <c r="L34" s="1">
        <f t="shared" si="1"/>
        <v>0</v>
      </c>
      <c r="M34" s="1">
        <f t="shared" si="2"/>
        <v>0</v>
      </c>
      <c r="N34" s="1">
        <f t="shared" si="3"/>
        <v>0</v>
      </c>
      <c r="O34" s="1">
        <f t="shared" si="4"/>
        <v>0</v>
      </c>
      <c r="P34" s="12">
        <f t="shared" si="5"/>
        <v>0</v>
      </c>
      <c r="Q34" s="3"/>
      <c r="R34" s="3"/>
    </row>
    <row r="35" spans="1:18">
      <c r="A35" s="9">
        <v>18.25</v>
      </c>
      <c r="B35" s="10"/>
      <c r="C35" s="10"/>
      <c r="D35" s="10"/>
      <c r="E35" s="10"/>
      <c r="F35" s="11">
        <f t="shared" si="0"/>
        <v>0</v>
      </c>
      <c r="G35" s="1"/>
      <c r="H35" s="9">
        <v>18.25</v>
      </c>
      <c r="I35" s="4"/>
      <c r="J35" s="1"/>
      <c r="K35" s="9">
        <v>18.25</v>
      </c>
      <c r="L35" s="1">
        <f t="shared" si="1"/>
        <v>0</v>
      </c>
      <c r="M35" s="1">
        <f t="shared" si="2"/>
        <v>0</v>
      </c>
      <c r="N35" s="1">
        <f t="shared" si="3"/>
        <v>0</v>
      </c>
      <c r="O35" s="1">
        <f t="shared" si="4"/>
        <v>0</v>
      </c>
      <c r="P35" s="12">
        <f t="shared" si="5"/>
        <v>0</v>
      </c>
      <c r="Q35" s="3"/>
      <c r="R35" s="3"/>
    </row>
    <row r="36" spans="1:18">
      <c r="A36" s="9">
        <v>18.75</v>
      </c>
      <c r="B36" s="10"/>
      <c r="C36" s="10"/>
      <c r="D36" s="10"/>
      <c r="E36" s="10"/>
      <c r="F36" s="11">
        <f t="shared" si="0"/>
        <v>0</v>
      </c>
      <c r="G36" s="1"/>
      <c r="H36" s="9">
        <v>18.75</v>
      </c>
      <c r="I36" s="4"/>
      <c r="J36" s="1"/>
      <c r="K36" s="9">
        <v>18.75</v>
      </c>
      <c r="L36" s="1">
        <f t="shared" si="1"/>
        <v>0</v>
      </c>
      <c r="M36" s="1">
        <f t="shared" si="2"/>
        <v>0</v>
      </c>
      <c r="N36" s="1">
        <f t="shared" si="3"/>
        <v>0</v>
      </c>
      <c r="O36" s="1">
        <f t="shared" si="4"/>
        <v>0</v>
      </c>
      <c r="P36" s="12">
        <f t="shared" si="5"/>
        <v>0</v>
      </c>
      <c r="Q36" s="3"/>
      <c r="R36" s="3"/>
    </row>
    <row r="37" spans="1:18">
      <c r="A37" s="9">
        <v>19.25</v>
      </c>
      <c r="B37" s="10"/>
      <c r="C37" s="10"/>
      <c r="D37" s="10"/>
      <c r="E37" s="10"/>
      <c r="F37" s="11">
        <f t="shared" si="0"/>
        <v>0</v>
      </c>
      <c r="G37" s="1"/>
      <c r="H37" s="9">
        <v>19.25</v>
      </c>
      <c r="I37" s="4"/>
      <c r="J37" s="1"/>
      <c r="K37" s="9">
        <v>19.25</v>
      </c>
      <c r="L37" s="1">
        <f t="shared" si="1"/>
        <v>0</v>
      </c>
      <c r="M37" s="1">
        <f t="shared" si="2"/>
        <v>0</v>
      </c>
      <c r="N37" s="1">
        <f t="shared" si="3"/>
        <v>0</v>
      </c>
      <c r="O37" s="1">
        <f t="shared" si="4"/>
        <v>0</v>
      </c>
      <c r="P37" s="12">
        <f t="shared" si="5"/>
        <v>0</v>
      </c>
      <c r="Q37" s="3"/>
      <c r="R37" s="3"/>
    </row>
    <row r="38" spans="1:18">
      <c r="A38" s="7" t="s">
        <v>7</v>
      </c>
      <c r="B38" s="16">
        <f>SUM(B6:B37)</f>
        <v>0</v>
      </c>
      <c r="C38" s="16">
        <f>SUM(C6:C37)</f>
        <v>327</v>
      </c>
      <c r="D38" s="16">
        <f>SUM(D6:D37)</f>
        <v>18</v>
      </c>
      <c r="E38" s="16">
        <f>SUM(E6:E37)</f>
        <v>0</v>
      </c>
      <c r="F38" s="17">
        <f>SUM(F6:F37)</f>
        <v>345</v>
      </c>
      <c r="G38" s="18"/>
      <c r="H38" s="7" t="s">
        <v>7</v>
      </c>
      <c r="I38" s="4">
        <f>SUM(I6:I37)</f>
        <v>155921788</v>
      </c>
      <c r="J38" s="1"/>
      <c r="K38" s="7" t="s">
        <v>7</v>
      </c>
      <c r="L38" s="16">
        <f>SUM(L6:L37)</f>
        <v>0</v>
      </c>
      <c r="M38" s="16">
        <f>SUM(M6:M37)</f>
        <v>152977.90003749999</v>
      </c>
      <c r="N38" s="16">
        <f>SUM(N6:N37)</f>
        <v>2943.8879625</v>
      </c>
      <c r="O38" s="16">
        <f>SUM(O6:O37)</f>
        <v>0</v>
      </c>
      <c r="P38" s="19">
        <f>SUM(P6:P37)</f>
        <v>155921.788</v>
      </c>
      <c r="Q38" s="20"/>
      <c r="R38" s="3"/>
    </row>
    <row r="39" spans="1:1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21"/>
      <c r="B41" s="1"/>
      <c r="C41" s="1"/>
      <c r="D41" s="1"/>
      <c r="E41" s="1"/>
      <c r="F41" s="21"/>
      <c r="G41" s="1"/>
      <c r="H41" s="1"/>
      <c r="I41" s="1"/>
      <c r="J41" s="21"/>
      <c r="K41" s="1"/>
      <c r="L41" s="1"/>
      <c r="M41" s="1"/>
      <c r="N41" s="21"/>
      <c r="O41" s="1"/>
      <c r="P41" s="3"/>
      <c r="Q41" s="3"/>
      <c r="R41" s="3"/>
    </row>
    <row r="42" spans="1:18">
      <c r="A42" s="1"/>
      <c r="B42" s="45" t="s">
        <v>9</v>
      </c>
      <c r="C42" s="45"/>
      <c r="D42" s="45"/>
      <c r="E42" s="1"/>
      <c r="F42" s="1"/>
      <c r="G42" s="4"/>
      <c r="H42" s="1"/>
      <c r="I42" s="45" t="s">
        <v>10</v>
      </c>
      <c r="J42" s="45"/>
      <c r="K42" s="45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13" t="s">
        <v>11</v>
      </c>
      <c r="I44">
        <v>5.0357421334917699E-3</v>
      </c>
      <c r="J44" s="13" t="s">
        <v>12</v>
      </c>
      <c r="K44">
        <v>3.06445951436713</v>
      </c>
      <c r="L44" s="1"/>
      <c r="M44" s="1"/>
      <c r="N44" s="1"/>
      <c r="O44" s="1"/>
      <c r="P44" s="3"/>
      <c r="Q44" s="3"/>
      <c r="R44" s="3"/>
    </row>
    <row r="45" spans="1:18">
      <c r="A45" s="2" t="s">
        <v>3</v>
      </c>
      <c r="B45" s="1"/>
      <c r="C45" s="1"/>
      <c r="D45" s="1"/>
      <c r="E45" s="1"/>
      <c r="F45" s="1"/>
      <c r="G45" s="1"/>
      <c r="H45" s="2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2" t="s">
        <v>6</v>
      </c>
      <c r="B46" s="5">
        <v>0</v>
      </c>
      <c r="C46" s="6">
        <v>1</v>
      </c>
      <c r="D46" s="6">
        <v>2</v>
      </c>
      <c r="E46" s="6">
        <v>3</v>
      </c>
      <c r="F46" s="7" t="s">
        <v>7</v>
      </c>
      <c r="G46" s="1"/>
      <c r="H46" s="2" t="s">
        <v>6</v>
      </c>
      <c r="I46" s="5">
        <v>0</v>
      </c>
      <c r="J46" s="6">
        <v>1</v>
      </c>
      <c r="K46" s="6">
        <v>2</v>
      </c>
      <c r="L46" s="6">
        <v>3</v>
      </c>
      <c r="M46" s="22" t="s">
        <v>7</v>
      </c>
      <c r="N46" s="3"/>
      <c r="O46" s="3"/>
      <c r="P46" s="3"/>
    </row>
    <row r="47" spans="1:18">
      <c r="A47" s="9">
        <v>3.75</v>
      </c>
      <c r="B47" s="1">
        <f t="shared" ref="B47:B78" si="6">L6*($A47)</f>
        <v>0</v>
      </c>
      <c r="C47" s="1">
        <f t="shared" ref="C47:C78" si="7">M6*($A47)</f>
        <v>0</v>
      </c>
      <c r="D47" s="1">
        <f t="shared" ref="D47:D78" si="8">N6*($A47)</f>
        <v>0</v>
      </c>
      <c r="E47" s="1">
        <f t="shared" ref="E47:E78" si="9">O6*($A47)</f>
        <v>0</v>
      </c>
      <c r="F47" s="11">
        <f t="shared" ref="F47:F78" si="10">SUM(B47:E47)</f>
        <v>0</v>
      </c>
      <c r="G47" s="1"/>
      <c r="H47" s="9">
        <f t="shared" ref="H47:H78" si="11">$I$44*((A47)^$K$44)</f>
        <v>0.28917388048008102</v>
      </c>
      <c r="I47" s="1">
        <f t="shared" ref="I47:I78" si="12">L6*$H47</f>
        <v>0</v>
      </c>
      <c r="J47" s="1">
        <f t="shared" ref="J47:J78" si="13">M6*$H47</f>
        <v>0</v>
      </c>
      <c r="K47" s="1">
        <f t="shared" ref="K47:K78" si="14">N6*$H47</f>
        <v>0</v>
      </c>
      <c r="L47" s="1">
        <f t="shared" ref="L47:L78" si="15">O6*$H47</f>
        <v>0</v>
      </c>
      <c r="M47" s="23">
        <f t="shared" ref="M47:M78" si="16">SUM(I47:L47)</f>
        <v>0</v>
      </c>
      <c r="N47" s="3"/>
      <c r="O47" s="3"/>
      <c r="P47" s="3"/>
    </row>
    <row r="48" spans="1:18">
      <c r="A48" s="9">
        <v>4.25</v>
      </c>
      <c r="B48" s="1">
        <f t="shared" si="6"/>
        <v>0</v>
      </c>
      <c r="C48" s="1">
        <f t="shared" si="7"/>
        <v>0</v>
      </c>
      <c r="D48" s="1">
        <f t="shared" si="8"/>
        <v>0</v>
      </c>
      <c r="E48" s="1">
        <f t="shared" si="9"/>
        <v>0</v>
      </c>
      <c r="F48" s="11">
        <f t="shared" si="10"/>
        <v>0</v>
      </c>
      <c r="G48" s="1"/>
      <c r="H48" s="9">
        <f t="shared" si="11"/>
        <v>0.42436144385737101</v>
      </c>
      <c r="I48" s="1">
        <f t="shared" si="12"/>
        <v>0</v>
      </c>
      <c r="J48" s="1">
        <f t="shared" si="13"/>
        <v>0</v>
      </c>
      <c r="K48" s="1">
        <f t="shared" si="14"/>
        <v>0</v>
      </c>
      <c r="L48" s="1">
        <f t="shared" si="15"/>
        <v>0</v>
      </c>
      <c r="M48" s="23">
        <f t="shared" si="16"/>
        <v>0</v>
      </c>
      <c r="N48" s="3"/>
      <c r="O48" s="3"/>
      <c r="P48" s="3"/>
    </row>
    <row r="49" spans="1:16">
      <c r="A49" s="9">
        <v>4.75</v>
      </c>
      <c r="B49" s="1">
        <f t="shared" si="6"/>
        <v>0</v>
      </c>
      <c r="C49" s="1">
        <f t="shared" si="7"/>
        <v>0</v>
      </c>
      <c r="D49" s="1">
        <f t="shared" si="8"/>
        <v>0</v>
      </c>
      <c r="E49" s="1">
        <f t="shared" si="9"/>
        <v>0</v>
      </c>
      <c r="F49" s="11">
        <f t="shared" si="10"/>
        <v>0</v>
      </c>
      <c r="G49" s="1"/>
      <c r="H49" s="9">
        <f t="shared" si="11"/>
        <v>0.59671046337387901</v>
      </c>
      <c r="I49" s="1">
        <f t="shared" si="12"/>
        <v>0</v>
      </c>
      <c r="J49" s="1">
        <f t="shared" si="13"/>
        <v>0</v>
      </c>
      <c r="K49" s="1">
        <f t="shared" si="14"/>
        <v>0</v>
      </c>
      <c r="L49" s="1">
        <f t="shared" si="15"/>
        <v>0</v>
      </c>
      <c r="M49" s="23">
        <f t="shared" si="16"/>
        <v>0</v>
      </c>
      <c r="N49" s="3"/>
      <c r="O49" s="3"/>
      <c r="P49" s="3"/>
    </row>
    <row r="50" spans="1:16">
      <c r="A50" s="9">
        <v>5.25</v>
      </c>
      <c r="B50" s="1">
        <f t="shared" si="6"/>
        <v>0</v>
      </c>
      <c r="C50" s="1">
        <f t="shared" si="7"/>
        <v>0</v>
      </c>
      <c r="D50" s="1">
        <f t="shared" si="8"/>
        <v>0</v>
      </c>
      <c r="E50" s="1">
        <f t="shared" si="9"/>
        <v>0</v>
      </c>
      <c r="F50" s="11">
        <f t="shared" si="10"/>
        <v>0</v>
      </c>
      <c r="G50" s="1"/>
      <c r="H50" s="9">
        <f t="shared" si="11"/>
        <v>0.81089105957729302</v>
      </c>
      <c r="I50" s="1">
        <f t="shared" si="12"/>
        <v>0</v>
      </c>
      <c r="J50" s="1">
        <f t="shared" si="13"/>
        <v>0</v>
      </c>
      <c r="K50" s="1">
        <f t="shared" si="14"/>
        <v>0</v>
      </c>
      <c r="L50" s="1">
        <f t="shared" si="15"/>
        <v>0</v>
      </c>
      <c r="M50" s="23">
        <f t="shared" si="16"/>
        <v>0</v>
      </c>
      <c r="N50" s="3"/>
      <c r="O50" s="3"/>
      <c r="P50" s="3"/>
    </row>
    <row r="51" spans="1:16">
      <c r="A51" s="9">
        <v>5.75</v>
      </c>
      <c r="B51" s="1">
        <f t="shared" si="6"/>
        <v>0</v>
      </c>
      <c r="C51" s="1">
        <f t="shared" si="7"/>
        <v>0</v>
      </c>
      <c r="D51" s="1">
        <f t="shared" si="8"/>
        <v>0</v>
      </c>
      <c r="E51" s="1">
        <f t="shared" si="9"/>
        <v>0</v>
      </c>
      <c r="F51" s="11">
        <f t="shared" si="10"/>
        <v>0</v>
      </c>
      <c r="G51" s="1"/>
      <c r="H51" s="9">
        <f t="shared" si="11"/>
        <v>1.0716052617534</v>
      </c>
      <c r="I51" s="1">
        <f t="shared" si="12"/>
        <v>0</v>
      </c>
      <c r="J51" s="1">
        <f t="shared" si="13"/>
        <v>0</v>
      </c>
      <c r="K51" s="1">
        <f t="shared" si="14"/>
        <v>0</v>
      </c>
      <c r="L51" s="1">
        <f t="shared" si="15"/>
        <v>0</v>
      </c>
      <c r="M51" s="23">
        <f t="shared" si="16"/>
        <v>0</v>
      </c>
      <c r="N51" s="3"/>
      <c r="O51" s="3"/>
      <c r="P51" s="3"/>
    </row>
    <row r="52" spans="1:16">
      <c r="A52" s="9">
        <v>6.25</v>
      </c>
      <c r="B52" s="1">
        <f t="shared" si="6"/>
        <v>0</v>
      </c>
      <c r="C52" s="1">
        <f t="shared" si="7"/>
        <v>247.63749999999999</v>
      </c>
      <c r="D52" s="1">
        <f t="shared" si="8"/>
        <v>0</v>
      </c>
      <c r="E52" s="1">
        <f t="shared" si="9"/>
        <v>0</v>
      </c>
      <c r="F52" s="11">
        <f t="shared" si="10"/>
        <v>247.63749999999999</v>
      </c>
      <c r="G52" s="1"/>
      <c r="H52" s="9">
        <f t="shared" si="11"/>
        <v>1.3835841379693801</v>
      </c>
      <c r="I52" s="1">
        <f t="shared" si="12"/>
        <v>0</v>
      </c>
      <c r="J52" s="1">
        <f t="shared" si="13"/>
        <v>54.820370714622797</v>
      </c>
      <c r="K52" s="1">
        <f t="shared" si="14"/>
        <v>0</v>
      </c>
      <c r="L52" s="1">
        <f t="shared" si="15"/>
        <v>0</v>
      </c>
      <c r="M52" s="23">
        <f t="shared" si="16"/>
        <v>54.820370714622797</v>
      </c>
      <c r="N52" s="3"/>
      <c r="O52" s="3"/>
      <c r="P52" s="3"/>
    </row>
    <row r="53" spans="1:16">
      <c r="A53" s="9">
        <v>6.75</v>
      </c>
      <c r="B53" s="1">
        <f t="shared" si="6"/>
        <v>0</v>
      </c>
      <c r="C53" s="1">
        <f t="shared" si="7"/>
        <v>534.91049999999996</v>
      </c>
      <c r="D53" s="1">
        <f t="shared" si="8"/>
        <v>0</v>
      </c>
      <c r="E53" s="1">
        <f t="shared" si="9"/>
        <v>0</v>
      </c>
      <c r="F53" s="11">
        <f t="shared" si="10"/>
        <v>534.91049999999996</v>
      </c>
      <c r="G53" s="1"/>
      <c r="H53" s="9">
        <f t="shared" si="11"/>
        <v>1.75158541360664</v>
      </c>
      <c r="I53" s="1">
        <f t="shared" si="12"/>
        <v>0</v>
      </c>
      <c r="J53" s="1">
        <f t="shared" si="13"/>
        <v>138.806137686672</v>
      </c>
      <c r="K53" s="1">
        <f t="shared" si="14"/>
        <v>0</v>
      </c>
      <c r="L53" s="1">
        <f t="shared" si="15"/>
        <v>0</v>
      </c>
      <c r="M53" s="23">
        <f t="shared" si="16"/>
        <v>138.806137686672</v>
      </c>
      <c r="N53" s="3"/>
      <c r="O53" s="3"/>
      <c r="P53" s="3"/>
    </row>
    <row r="54" spans="1:16">
      <c r="A54" s="9">
        <v>7.25</v>
      </c>
      <c r="B54" s="1">
        <f t="shared" si="6"/>
        <v>0</v>
      </c>
      <c r="C54" s="1">
        <f t="shared" si="7"/>
        <v>972.21775000000002</v>
      </c>
      <c r="D54" s="1">
        <f t="shared" si="8"/>
        <v>0</v>
      </c>
      <c r="E54" s="1">
        <f t="shared" si="9"/>
        <v>0</v>
      </c>
      <c r="F54" s="11">
        <f t="shared" si="10"/>
        <v>972.21775000000002</v>
      </c>
      <c r="G54" s="1"/>
      <c r="H54" s="9">
        <f t="shared" si="11"/>
        <v>2.1803914622159599</v>
      </c>
      <c r="I54" s="1">
        <f t="shared" si="12"/>
        <v>0</v>
      </c>
      <c r="J54" s="1">
        <f t="shared" si="13"/>
        <v>292.38831469169799</v>
      </c>
      <c r="K54" s="1">
        <f t="shared" si="14"/>
        <v>0</v>
      </c>
      <c r="L54" s="1">
        <f t="shared" si="15"/>
        <v>0</v>
      </c>
      <c r="M54" s="23">
        <f t="shared" si="16"/>
        <v>292.38831469169799</v>
      </c>
      <c r="N54" s="3"/>
      <c r="O54" s="3"/>
      <c r="P54" s="3"/>
    </row>
    <row r="55" spans="1:16">
      <c r="A55" s="9">
        <v>7.75</v>
      </c>
      <c r="B55" s="1">
        <f t="shared" si="6"/>
        <v>0</v>
      </c>
      <c r="C55" s="1">
        <f t="shared" si="7"/>
        <v>4594.5410000000002</v>
      </c>
      <c r="D55" s="1">
        <f t="shared" si="8"/>
        <v>0</v>
      </c>
      <c r="E55" s="1">
        <f t="shared" si="9"/>
        <v>0</v>
      </c>
      <c r="F55" s="11">
        <f t="shared" si="10"/>
        <v>4594.5410000000002</v>
      </c>
      <c r="G55" s="1"/>
      <c r="H55" s="9">
        <f t="shared" si="11"/>
        <v>2.6748075868538499</v>
      </c>
      <c r="I55" s="1">
        <f t="shared" si="12"/>
        <v>0</v>
      </c>
      <c r="J55" s="1">
        <f t="shared" si="13"/>
        <v>1585.74362902078</v>
      </c>
      <c r="K55" s="1">
        <f t="shared" si="14"/>
        <v>0</v>
      </c>
      <c r="L55" s="1">
        <f t="shared" si="15"/>
        <v>0</v>
      </c>
      <c r="M55" s="23">
        <f t="shared" si="16"/>
        <v>1585.74362902078</v>
      </c>
      <c r="N55" s="3"/>
      <c r="O55" s="3"/>
      <c r="P55" s="3"/>
    </row>
    <row r="56" spans="1:16">
      <c r="A56" s="9">
        <v>8.25</v>
      </c>
      <c r="B56" s="1">
        <f t="shared" si="6"/>
        <v>0</v>
      </c>
      <c r="C56" s="1">
        <f t="shared" si="7"/>
        <v>9207.6105000000007</v>
      </c>
      <c r="D56" s="1">
        <f t="shared" si="8"/>
        <v>0</v>
      </c>
      <c r="E56" s="1">
        <f t="shared" si="9"/>
        <v>0</v>
      </c>
      <c r="F56" s="11">
        <f t="shared" si="10"/>
        <v>9207.6105000000007</v>
      </c>
      <c r="G56" s="1"/>
      <c r="H56" s="9">
        <f t="shared" si="11"/>
        <v>3.2396605325341499</v>
      </c>
      <c r="I56" s="1">
        <f t="shared" si="12"/>
        <v>0</v>
      </c>
      <c r="J56" s="1">
        <f t="shared" si="13"/>
        <v>3615.7008891875198</v>
      </c>
      <c r="K56" s="1">
        <f t="shared" si="14"/>
        <v>0</v>
      </c>
      <c r="L56" s="1">
        <f t="shared" si="15"/>
        <v>0</v>
      </c>
      <c r="M56" s="23">
        <f t="shared" si="16"/>
        <v>3615.7008891875198</v>
      </c>
      <c r="N56" s="3"/>
      <c r="O56" s="3"/>
      <c r="P56" s="3"/>
    </row>
    <row r="57" spans="1:16">
      <c r="A57" s="9">
        <v>8.75</v>
      </c>
      <c r="B57" s="1">
        <f t="shared" si="6"/>
        <v>0</v>
      </c>
      <c r="C57" s="1">
        <f t="shared" si="7"/>
        <v>32819.762499999997</v>
      </c>
      <c r="D57" s="1">
        <f t="shared" si="8"/>
        <v>0</v>
      </c>
      <c r="E57" s="1">
        <f t="shared" si="9"/>
        <v>0</v>
      </c>
      <c r="F57" s="11">
        <f t="shared" si="10"/>
        <v>32819.762499999997</v>
      </c>
      <c r="G57" s="1"/>
      <c r="H57" s="9">
        <f t="shared" si="11"/>
        <v>3.8797971856576798</v>
      </c>
      <c r="I57" s="1">
        <f t="shared" si="12"/>
        <v>0</v>
      </c>
      <c r="J57" s="1">
        <f t="shared" si="13"/>
        <v>14552.459677880401</v>
      </c>
      <c r="K57" s="1">
        <f t="shared" si="14"/>
        <v>0</v>
      </c>
      <c r="L57" s="1">
        <f t="shared" si="15"/>
        <v>0</v>
      </c>
      <c r="M57" s="23">
        <f t="shared" si="16"/>
        <v>14552.459677880401</v>
      </c>
      <c r="N57" s="3"/>
      <c r="O57" s="3"/>
      <c r="P57" s="3"/>
    </row>
    <row r="58" spans="1:16">
      <c r="A58" s="9">
        <v>9.25</v>
      </c>
      <c r="B58" s="1">
        <f t="shared" si="6"/>
        <v>0</v>
      </c>
      <c r="C58" s="1">
        <f t="shared" si="7"/>
        <v>127482.22349999999</v>
      </c>
      <c r="D58" s="1">
        <f t="shared" si="8"/>
        <v>0</v>
      </c>
      <c r="E58" s="1">
        <f t="shared" si="9"/>
        <v>0</v>
      </c>
      <c r="F58" s="11">
        <f t="shared" si="10"/>
        <v>127482.22349999999</v>
      </c>
      <c r="G58" s="1"/>
      <c r="H58" s="9">
        <f t="shared" si="11"/>
        <v>4.6000834269063597</v>
      </c>
      <c r="I58" s="1">
        <f t="shared" si="12"/>
        <v>0</v>
      </c>
      <c r="J58" s="1">
        <f t="shared" si="13"/>
        <v>63397.714978110504</v>
      </c>
      <c r="K58" s="1">
        <f t="shared" si="14"/>
        <v>0</v>
      </c>
      <c r="L58" s="1">
        <f t="shared" si="15"/>
        <v>0</v>
      </c>
      <c r="M58" s="23">
        <f t="shared" si="16"/>
        <v>63397.714978110504</v>
      </c>
      <c r="N58" s="3"/>
      <c r="O58" s="3"/>
      <c r="P58" s="3"/>
    </row>
    <row r="59" spans="1:16">
      <c r="A59" s="9">
        <v>9.75</v>
      </c>
      <c r="B59" s="1">
        <f t="shared" si="6"/>
        <v>0</v>
      </c>
      <c r="C59" s="1">
        <f t="shared" si="7"/>
        <v>196420.302</v>
      </c>
      <c r="D59" s="1">
        <f t="shared" si="8"/>
        <v>0</v>
      </c>
      <c r="E59" s="1">
        <f t="shared" si="9"/>
        <v>0</v>
      </c>
      <c r="F59" s="11">
        <f t="shared" si="10"/>
        <v>196420.302</v>
      </c>
      <c r="G59" s="1"/>
      <c r="H59" s="9">
        <f t="shared" si="11"/>
        <v>5.4054031116868497</v>
      </c>
      <c r="I59" s="1">
        <f t="shared" si="12"/>
        <v>0</v>
      </c>
      <c r="J59" s="1">
        <f t="shared" si="13"/>
        <v>108895.478115823</v>
      </c>
      <c r="K59" s="1">
        <f t="shared" si="14"/>
        <v>0</v>
      </c>
      <c r="L59" s="1">
        <f t="shared" si="15"/>
        <v>0</v>
      </c>
      <c r="M59" s="23">
        <f t="shared" si="16"/>
        <v>108895.478115823</v>
      </c>
      <c r="N59" s="3"/>
      <c r="O59" s="3"/>
      <c r="P59" s="3"/>
    </row>
    <row r="60" spans="1:16">
      <c r="A60" s="9">
        <v>10.25</v>
      </c>
      <c r="B60" s="1">
        <f t="shared" si="6"/>
        <v>0</v>
      </c>
      <c r="C60" s="1">
        <f t="shared" si="7"/>
        <v>182123.58875</v>
      </c>
      <c r="D60" s="1">
        <f t="shared" si="8"/>
        <v>0</v>
      </c>
      <c r="E60" s="1">
        <f t="shared" si="9"/>
        <v>0</v>
      </c>
      <c r="F60" s="11">
        <f t="shared" si="10"/>
        <v>182123.58875</v>
      </c>
      <c r="G60" s="1"/>
      <c r="H60" s="9">
        <f t="shared" si="11"/>
        <v>6.3006571577616199</v>
      </c>
      <c r="I60" s="1">
        <f t="shared" si="12"/>
        <v>0</v>
      </c>
      <c r="J60" s="1">
        <f t="shared" si="13"/>
        <v>111951.052980968</v>
      </c>
      <c r="K60" s="1">
        <f t="shared" si="14"/>
        <v>0</v>
      </c>
      <c r="L60" s="1">
        <f t="shared" si="15"/>
        <v>0</v>
      </c>
      <c r="M60" s="23">
        <f t="shared" si="16"/>
        <v>111951.052980968</v>
      </c>
      <c r="N60" s="3"/>
      <c r="O60" s="3"/>
      <c r="P60" s="3"/>
    </row>
    <row r="61" spans="1:16">
      <c r="A61" s="9">
        <v>10.75</v>
      </c>
      <c r="B61" s="1">
        <f t="shared" si="6"/>
        <v>0</v>
      </c>
      <c r="C61" s="1">
        <f t="shared" si="7"/>
        <v>216556.99775000001</v>
      </c>
      <c r="D61" s="1">
        <f t="shared" si="8"/>
        <v>0</v>
      </c>
      <c r="E61" s="1">
        <f t="shared" si="9"/>
        <v>0</v>
      </c>
      <c r="F61" s="11">
        <f t="shared" si="10"/>
        <v>216556.99775000001</v>
      </c>
      <c r="G61" s="1"/>
      <c r="H61" s="9">
        <f t="shared" si="11"/>
        <v>7.2907627238427697</v>
      </c>
      <c r="I61" s="1">
        <f t="shared" si="12"/>
        <v>0</v>
      </c>
      <c r="J61" s="1">
        <f t="shared" si="13"/>
        <v>146871.226677489</v>
      </c>
      <c r="K61" s="1">
        <f t="shared" si="14"/>
        <v>0</v>
      </c>
      <c r="L61" s="1">
        <f t="shared" si="15"/>
        <v>0</v>
      </c>
      <c r="M61" s="23">
        <f t="shared" si="16"/>
        <v>146871.226677489</v>
      </c>
      <c r="N61" s="3"/>
      <c r="O61" s="3"/>
      <c r="P61" s="3"/>
    </row>
    <row r="62" spans="1:16">
      <c r="A62" s="9">
        <v>11.25</v>
      </c>
      <c r="B62" s="1">
        <f t="shared" si="6"/>
        <v>0</v>
      </c>
      <c r="C62" s="1">
        <f t="shared" si="7"/>
        <v>223111.96875</v>
      </c>
      <c r="D62" s="1">
        <f t="shared" si="8"/>
        <v>0</v>
      </c>
      <c r="E62" s="1">
        <f t="shared" si="9"/>
        <v>0</v>
      </c>
      <c r="F62" s="11">
        <f t="shared" si="10"/>
        <v>223111.96875</v>
      </c>
      <c r="G62" s="1"/>
      <c r="H62" s="9">
        <f t="shared" si="11"/>
        <v>8.3806524660570894</v>
      </c>
      <c r="I62" s="1">
        <f t="shared" si="12"/>
        <v>0</v>
      </c>
      <c r="J62" s="1">
        <f t="shared" si="13"/>
        <v>166206.56632102601</v>
      </c>
      <c r="K62" s="1">
        <f t="shared" si="14"/>
        <v>0</v>
      </c>
      <c r="L62" s="1">
        <f t="shared" si="15"/>
        <v>0</v>
      </c>
      <c r="M62" s="23">
        <f t="shared" si="16"/>
        <v>166206.56632102601</v>
      </c>
      <c r="N62" s="3"/>
      <c r="O62" s="3"/>
      <c r="P62" s="3"/>
    </row>
    <row r="63" spans="1:16">
      <c r="A63" s="9">
        <v>11.75</v>
      </c>
      <c r="B63" s="1">
        <f t="shared" si="6"/>
        <v>0</v>
      </c>
      <c r="C63" s="1">
        <f t="shared" si="7"/>
        <v>209049.71375</v>
      </c>
      <c r="D63" s="1">
        <f t="shared" si="8"/>
        <v>0</v>
      </c>
      <c r="E63" s="1">
        <f t="shared" si="9"/>
        <v>0</v>
      </c>
      <c r="F63" s="11">
        <f t="shared" si="10"/>
        <v>209049.71375</v>
      </c>
      <c r="G63" s="1"/>
      <c r="H63" s="9">
        <f t="shared" si="11"/>
        <v>9.5752738616009303</v>
      </c>
      <c r="I63" s="1">
        <f t="shared" si="12"/>
        <v>0</v>
      </c>
      <c r="J63" s="1">
        <f t="shared" si="13"/>
        <v>170358.149774088</v>
      </c>
      <c r="K63" s="1">
        <f t="shared" si="14"/>
        <v>0</v>
      </c>
      <c r="L63" s="1">
        <f t="shared" si="15"/>
        <v>0</v>
      </c>
      <c r="M63" s="23">
        <f t="shared" si="16"/>
        <v>170358.149774088</v>
      </c>
      <c r="N63" s="3"/>
      <c r="O63" s="3"/>
      <c r="P63" s="3"/>
    </row>
    <row r="64" spans="1:16">
      <c r="A64" s="9">
        <v>12.25</v>
      </c>
      <c r="B64" s="1">
        <f t="shared" si="6"/>
        <v>0</v>
      </c>
      <c r="C64" s="1">
        <f t="shared" si="7"/>
        <v>220188.09049999999</v>
      </c>
      <c r="D64" s="1">
        <f t="shared" si="8"/>
        <v>0</v>
      </c>
      <c r="E64" s="1">
        <f t="shared" si="9"/>
        <v>0</v>
      </c>
      <c r="F64" s="11">
        <f t="shared" si="10"/>
        <v>220188.09049999999</v>
      </c>
      <c r="G64" s="1"/>
      <c r="H64" s="9">
        <f t="shared" si="11"/>
        <v>10.879588590780999</v>
      </c>
      <c r="I64" s="1">
        <f t="shared" si="12"/>
        <v>0</v>
      </c>
      <c r="J64" s="1">
        <f t="shared" si="13"/>
        <v>195555.57854936001</v>
      </c>
      <c r="K64" s="1">
        <f t="shared" si="14"/>
        <v>0</v>
      </c>
      <c r="L64" s="1">
        <f t="shared" si="15"/>
        <v>0</v>
      </c>
      <c r="M64" s="23">
        <f t="shared" si="16"/>
        <v>195555.57854936001</v>
      </c>
      <c r="N64" s="3"/>
      <c r="O64" s="3"/>
      <c r="P64" s="3"/>
    </row>
    <row r="65" spans="1:16">
      <c r="A65" s="9">
        <v>12.75</v>
      </c>
      <c r="B65" s="1">
        <f t="shared" si="6"/>
        <v>0</v>
      </c>
      <c r="C65" s="1">
        <f t="shared" si="7"/>
        <v>146816.74724999999</v>
      </c>
      <c r="D65" s="1">
        <f t="shared" si="8"/>
        <v>0</v>
      </c>
      <c r="E65" s="1">
        <f t="shared" si="9"/>
        <v>0</v>
      </c>
      <c r="F65" s="11">
        <f t="shared" si="10"/>
        <v>146816.74724999999</v>
      </c>
      <c r="G65" s="1"/>
      <c r="H65" s="9">
        <f t="shared" si="11"/>
        <v>12.2985719701189</v>
      </c>
      <c r="I65" s="1">
        <f t="shared" si="12"/>
        <v>0</v>
      </c>
      <c r="J65" s="1">
        <f t="shared" si="13"/>
        <v>141618.535880226</v>
      </c>
      <c r="K65" s="1">
        <f t="shared" si="14"/>
        <v>0</v>
      </c>
      <c r="L65" s="1">
        <f t="shared" si="15"/>
        <v>0</v>
      </c>
      <c r="M65" s="23">
        <f t="shared" si="16"/>
        <v>141618.535880226</v>
      </c>
      <c r="N65" s="3"/>
      <c r="O65" s="3"/>
      <c r="P65" s="3"/>
    </row>
    <row r="66" spans="1:16">
      <c r="A66" s="9">
        <v>13.25</v>
      </c>
      <c r="B66" s="1">
        <f t="shared" si="6"/>
        <v>0</v>
      </c>
      <c r="C66" s="1">
        <f t="shared" si="7"/>
        <v>83357.620734374999</v>
      </c>
      <c r="D66" s="1">
        <f t="shared" si="8"/>
        <v>19236.374015624999</v>
      </c>
      <c r="E66" s="1">
        <f t="shared" si="9"/>
        <v>0</v>
      </c>
      <c r="F66" s="11">
        <f t="shared" si="10"/>
        <v>102593.99475</v>
      </c>
      <c r="G66" s="1"/>
      <c r="H66" s="9">
        <f t="shared" si="11"/>
        <v>13.8372124303779</v>
      </c>
      <c r="I66" s="1">
        <f t="shared" si="12"/>
        <v>0</v>
      </c>
      <c r="J66" s="1">
        <f t="shared" si="13"/>
        <v>87051.857040937393</v>
      </c>
      <c r="K66" s="1">
        <f t="shared" si="14"/>
        <v>20088.8900863702</v>
      </c>
      <c r="L66" s="1">
        <f t="shared" si="15"/>
        <v>0</v>
      </c>
      <c r="M66" s="23">
        <f t="shared" si="16"/>
        <v>107140.747127308</v>
      </c>
      <c r="N66" s="3"/>
      <c r="O66" s="3"/>
      <c r="P66" s="3"/>
    </row>
    <row r="67" spans="1:16">
      <c r="A67" s="9">
        <v>13.75</v>
      </c>
      <c r="B67" s="1">
        <f t="shared" si="6"/>
        <v>0</v>
      </c>
      <c r="C67" s="1">
        <f t="shared" si="7"/>
        <v>19675.950937500002</v>
      </c>
      <c r="D67" s="1">
        <f t="shared" si="8"/>
        <v>6558.6503124999999</v>
      </c>
      <c r="E67" s="1">
        <f t="shared" si="9"/>
        <v>0</v>
      </c>
      <c r="F67" s="11">
        <f t="shared" si="10"/>
        <v>26234.60125</v>
      </c>
      <c r="G67" s="1"/>
      <c r="H67" s="9">
        <f t="shared" si="11"/>
        <v>15.500511034323701</v>
      </c>
      <c r="I67" s="1">
        <f t="shared" si="12"/>
        <v>0</v>
      </c>
      <c r="J67" s="1">
        <f t="shared" si="13"/>
        <v>22180.894154002199</v>
      </c>
      <c r="K67" s="1">
        <f t="shared" si="14"/>
        <v>7393.6313846674102</v>
      </c>
      <c r="L67" s="1">
        <f t="shared" si="15"/>
        <v>0</v>
      </c>
      <c r="M67" s="23">
        <f t="shared" si="16"/>
        <v>29574.525538669601</v>
      </c>
      <c r="N67" s="3"/>
      <c r="O67" s="3"/>
      <c r="P67" s="3"/>
    </row>
    <row r="68" spans="1:16">
      <c r="A68" s="9">
        <v>14.25</v>
      </c>
      <c r="B68" s="1">
        <f t="shared" si="6"/>
        <v>0</v>
      </c>
      <c r="C68" s="1">
        <f t="shared" si="7"/>
        <v>6247.4849999999997</v>
      </c>
      <c r="D68" s="1">
        <f t="shared" si="8"/>
        <v>10412.475</v>
      </c>
      <c r="E68" s="1">
        <f t="shared" si="9"/>
        <v>0</v>
      </c>
      <c r="F68" s="11">
        <f t="shared" si="10"/>
        <v>16659.96</v>
      </c>
      <c r="G68" s="1"/>
      <c r="H68" s="9">
        <f t="shared" si="11"/>
        <v>17.293481029801502</v>
      </c>
      <c r="I68" s="1">
        <f t="shared" si="12"/>
        <v>0</v>
      </c>
      <c r="J68" s="1">
        <f t="shared" si="13"/>
        <v>7581.8079530855703</v>
      </c>
      <c r="K68" s="1">
        <f t="shared" si="14"/>
        <v>12636.346588476001</v>
      </c>
      <c r="L68" s="1">
        <f t="shared" si="15"/>
        <v>0</v>
      </c>
      <c r="M68" s="23">
        <f t="shared" si="16"/>
        <v>20218.154541561598</v>
      </c>
      <c r="N68" s="3"/>
      <c r="O68" s="3"/>
      <c r="P68" s="3"/>
    </row>
    <row r="69" spans="1:16">
      <c r="A69" s="9">
        <v>14.75</v>
      </c>
      <c r="B69" s="1">
        <f t="shared" si="6"/>
        <v>0</v>
      </c>
      <c r="C69" s="1">
        <f t="shared" si="7"/>
        <v>1712.16525</v>
      </c>
      <c r="D69" s="1">
        <f t="shared" si="8"/>
        <v>3424.3305</v>
      </c>
      <c r="E69" s="1">
        <f t="shared" si="9"/>
        <v>0</v>
      </c>
      <c r="F69" s="11">
        <f t="shared" si="10"/>
        <v>5136.49575</v>
      </c>
      <c r="G69" s="1"/>
      <c r="H69" s="9">
        <f t="shared" si="11"/>
        <v>19.2211474343503</v>
      </c>
      <c r="I69" s="1">
        <f t="shared" si="12"/>
        <v>0</v>
      </c>
      <c r="J69" s="1">
        <f t="shared" si="13"/>
        <v>2231.1715730319502</v>
      </c>
      <c r="K69" s="1">
        <f t="shared" si="14"/>
        <v>4462.3431460639003</v>
      </c>
      <c r="L69" s="1">
        <f t="shared" si="15"/>
        <v>0</v>
      </c>
      <c r="M69" s="23">
        <f t="shared" si="16"/>
        <v>6693.5147190958496</v>
      </c>
      <c r="N69" s="3"/>
      <c r="O69" s="3"/>
      <c r="P69" s="3"/>
    </row>
    <row r="70" spans="1:16">
      <c r="A70" s="9">
        <v>15.25</v>
      </c>
      <c r="B70" s="1">
        <f t="shared" si="6"/>
        <v>0</v>
      </c>
      <c r="C70" s="1">
        <f t="shared" si="7"/>
        <v>531.05989999999997</v>
      </c>
      <c r="D70" s="1">
        <f t="shared" si="8"/>
        <v>796.58984999999996</v>
      </c>
      <c r="E70" s="1">
        <f t="shared" si="9"/>
        <v>0</v>
      </c>
      <c r="F70" s="11">
        <f t="shared" si="10"/>
        <v>1327.64975</v>
      </c>
      <c r="G70" s="1"/>
      <c r="H70" s="9">
        <f t="shared" si="11"/>
        <v>21.288546648094599</v>
      </c>
      <c r="I70" s="1">
        <f t="shared" si="12"/>
        <v>0</v>
      </c>
      <c r="J70" s="1">
        <f t="shared" si="13"/>
        <v>741.34383305458698</v>
      </c>
      <c r="K70" s="1">
        <f t="shared" si="14"/>
        <v>1112.0157495818801</v>
      </c>
      <c r="L70" s="1">
        <f t="shared" si="15"/>
        <v>0</v>
      </c>
      <c r="M70" s="23">
        <f t="shared" si="16"/>
        <v>1853.3595826364699</v>
      </c>
      <c r="N70" s="3"/>
      <c r="O70" s="3"/>
      <c r="P70" s="3"/>
    </row>
    <row r="71" spans="1:16">
      <c r="A71" s="9">
        <v>15.75</v>
      </c>
      <c r="B71" s="1">
        <f t="shared" si="6"/>
        <v>0</v>
      </c>
      <c r="C71" s="1">
        <f t="shared" si="7"/>
        <v>0</v>
      </c>
      <c r="D71" s="1">
        <f t="shared" si="8"/>
        <v>0</v>
      </c>
      <c r="E71" s="1">
        <f t="shared" si="9"/>
        <v>0</v>
      </c>
      <c r="F71" s="11">
        <f t="shared" si="10"/>
        <v>0</v>
      </c>
      <c r="G71" s="1"/>
      <c r="H71" s="9">
        <f t="shared" si="11"/>
        <v>23.500726092093299</v>
      </c>
      <c r="I71" s="1">
        <f t="shared" si="12"/>
        <v>0</v>
      </c>
      <c r="J71" s="1">
        <f t="shared" si="13"/>
        <v>0</v>
      </c>
      <c r="K71" s="1">
        <f t="shared" si="14"/>
        <v>0</v>
      </c>
      <c r="L71" s="1">
        <f t="shared" si="15"/>
        <v>0</v>
      </c>
      <c r="M71" s="23">
        <f t="shared" si="16"/>
        <v>0</v>
      </c>
      <c r="N71" s="3"/>
      <c r="O71" s="3"/>
      <c r="P71" s="3"/>
    </row>
    <row r="72" spans="1:16">
      <c r="A72" s="9">
        <v>16.25</v>
      </c>
      <c r="B72" s="1">
        <f t="shared" si="6"/>
        <v>0</v>
      </c>
      <c r="C72" s="1">
        <f t="shared" si="7"/>
        <v>0</v>
      </c>
      <c r="D72" s="1">
        <f t="shared" si="8"/>
        <v>0</v>
      </c>
      <c r="E72" s="1">
        <f t="shared" si="9"/>
        <v>0</v>
      </c>
      <c r="F72" s="11">
        <f t="shared" si="10"/>
        <v>0</v>
      </c>
      <c r="G72" s="1"/>
      <c r="H72" s="9">
        <f t="shared" si="11"/>
        <v>25.862743869688501</v>
      </c>
      <c r="I72" s="1">
        <f t="shared" si="12"/>
        <v>0</v>
      </c>
      <c r="J72" s="1">
        <f t="shared" si="13"/>
        <v>0</v>
      </c>
      <c r="K72" s="1">
        <f t="shared" si="14"/>
        <v>0</v>
      </c>
      <c r="L72" s="1">
        <f t="shared" si="15"/>
        <v>0</v>
      </c>
      <c r="M72" s="23">
        <f t="shared" si="16"/>
        <v>0</v>
      </c>
      <c r="N72" s="3"/>
      <c r="O72" s="3"/>
      <c r="P72" s="3"/>
    </row>
    <row r="73" spans="1:16">
      <c r="A73" s="9">
        <v>16.75</v>
      </c>
      <c r="B73" s="1">
        <f t="shared" si="6"/>
        <v>0</v>
      </c>
      <c r="C73" s="1">
        <f t="shared" si="7"/>
        <v>0</v>
      </c>
      <c r="D73" s="1">
        <f t="shared" si="8"/>
        <v>0</v>
      </c>
      <c r="E73" s="1">
        <f t="shared" si="9"/>
        <v>0</v>
      </c>
      <c r="F73" s="11">
        <f t="shared" si="10"/>
        <v>0</v>
      </c>
      <c r="G73" s="1"/>
      <c r="H73" s="9">
        <f t="shared" si="11"/>
        <v>28.379668448706799</v>
      </c>
      <c r="I73" s="1">
        <f t="shared" si="12"/>
        <v>0</v>
      </c>
      <c r="J73" s="1">
        <f t="shared" si="13"/>
        <v>0</v>
      </c>
      <c r="K73" s="1">
        <f t="shared" si="14"/>
        <v>0</v>
      </c>
      <c r="L73" s="1">
        <f t="shared" si="15"/>
        <v>0</v>
      </c>
      <c r="M73" s="23">
        <f t="shared" si="16"/>
        <v>0</v>
      </c>
      <c r="N73" s="3"/>
      <c r="O73" s="3"/>
      <c r="P73" s="3"/>
    </row>
    <row r="74" spans="1:16">
      <c r="A74" s="9">
        <v>17.25</v>
      </c>
      <c r="B74" s="1">
        <f t="shared" si="6"/>
        <v>0</v>
      </c>
      <c r="C74" s="1">
        <f t="shared" si="7"/>
        <v>0</v>
      </c>
      <c r="D74" s="1">
        <f t="shared" si="8"/>
        <v>0</v>
      </c>
      <c r="E74" s="1">
        <f t="shared" si="9"/>
        <v>0</v>
      </c>
      <c r="F74" s="11">
        <f t="shared" si="10"/>
        <v>0</v>
      </c>
      <c r="G74" s="1"/>
      <c r="H74" s="9">
        <f t="shared" si="11"/>
        <v>31.0565783626231</v>
      </c>
      <c r="I74" s="1">
        <f t="shared" si="12"/>
        <v>0</v>
      </c>
      <c r="J74" s="1">
        <f t="shared" si="13"/>
        <v>0</v>
      </c>
      <c r="K74" s="1">
        <f t="shared" si="14"/>
        <v>0</v>
      </c>
      <c r="L74" s="1">
        <f t="shared" si="15"/>
        <v>0</v>
      </c>
      <c r="M74" s="23">
        <f t="shared" si="16"/>
        <v>0</v>
      </c>
      <c r="N74" s="3"/>
      <c r="O74" s="3"/>
      <c r="P74" s="3"/>
    </row>
    <row r="75" spans="1:16">
      <c r="A75" s="9">
        <v>17.75</v>
      </c>
      <c r="B75" s="1">
        <f t="shared" si="6"/>
        <v>0</v>
      </c>
      <c r="C75" s="1">
        <f t="shared" si="7"/>
        <v>0</v>
      </c>
      <c r="D75" s="1">
        <f t="shared" si="8"/>
        <v>0</v>
      </c>
      <c r="E75" s="1">
        <f t="shared" si="9"/>
        <v>0</v>
      </c>
      <c r="F75" s="11">
        <f t="shared" si="10"/>
        <v>0</v>
      </c>
      <c r="G75" s="1"/>
      <c r="H75" s="9">
        <f t="shared" si="11"/>
        <v>33.8985619290237</v>
      </c>
      <c r="I75" s="1">
        <f t="shared" si="12"/>
        <v>0</v>
      </c>
      <c r="J75" s="1">
        <f t="shared" si="13"/>
        <v>0</v>
      </c>
      <c r="K75" s="1">
        <f t="shared" si="14"/>
        <v>0</v>
      </c>
      <c r="L75" s="1">
        <f t="shared" si="15"/>
        <v>0</v>
      </c>
      <c r="M75" s="23">
        <f t="shared" si="16"/>
        <v>0</v>
      </c>
      <c r="N75" s="3"/>
      <c r="O75" s="3"/>
      <c r="P75" s="3"/>
    </row>
    <row r="76" spans="1:16">
      <c r="A76" s="9">
        <v>18.25</v>
      </c>
      <c r="B76" s="1">
        <f t="shared" si="6"/>
        <v>0</v>
      </c>
      <c r="C76" s="1">
        <f t="shared" si="7"/>
        <v>0</v>
      </c>
      <c r="D76" s="1">
        <f t="shared" si="8"/>
        <v>0</v>
      </c>
      <c r="E76" s="1">
        <f t="shared" si="9"/>
        <v>0</v>
      </c>
      <c r="F76" s="11">
        <f t="shared" si="10"/>
        <v>0</v>
      </c>
      <c r="G76" s="1"/>
      <c r="H76" s="9">
        <f t="shared" si="11"/>
        <v>36.910716983892598</v>
      </c>
      <c r="I76" s="1">
        <f t="shared" si="12"/>
        <v>0</v>
      </c>
      <c r="J76" s="1">
        <f t="shared" si="13"/>
        <v>0</v>
      </c>
      <c r="K76" s="1">
        <f t="shared" si="14"/>
        <v>0</v>
      </c>
      <c r="L76" s="1">
        <f t="shared" si="15"/>
        <v>0</v>
      </c>
      <c r="M76" s="23">
        <f t="shared" si="16"/>
        <v>0</v>
      </c>
      <c r="N76" s="3"/>
      <c r="O76" s="3"/>
      <c r="P76" s="3"/>
    </row>
    <row r="77" spans="1:16">
      <c r="A77" s="9">
        <v>18.75</v>
      </c>
      <c r="B77" s="1">
        <f t="shared" si="6"/>
        <v>0</v>
      </c>
      <c r="C77" s="1">
        <f t="shared" si="7"/>
        <v>0</v>
      </c>
      <c r="D77" s="1">
        <f t="shared" si="8"/>
        <v>0</v>
      </c>
      <c r="E77" s="1">
        <f t="shared" si="9"/>
        <v>0</v>
      </c>
      <c r="F77" s="11">
        <f t="shared" si="10"/>
        <v>0</v>
      </c>
      <c r="G77" s="1"/>
      <c r="H77" s="9">
        <f t="shared" si="11"/>
        <v>40.098150630410402</v>
      </c>
      <c r="I77" s="1">
        <f t="shared" si="12"/>
        <v>0</v>
      </c>
      <c r="J77" s="1">
        <f t="shared" si="13"/>
        <v>0</v>
      </c>
      <c r="K77" s="1">
        <f t="shared" si="14"/>
        <v>0</v>
      </c>
      <c r="L77" s="1">
        <f t="shared" si="15"/>
        <v>0</v>
      </c>
      <c r="M77" s="23">
        <f t="shared" si="16"/>
        <v>0</v>
      </c>
      <c r="N77" s="3"/>
      <c r="O77" s="3"/>
      <c r="P77" s="3"/>
    </row>
    <row r="78" spans="1:16">
      <c r="A78" s="9">
        <v>19.25</v>
      </c>
      <c r="B78" s="1">
        <f t="shared" si="6"/>
        <v>0</v>
      </c>
      <c r="C78" s="1">
        <f t="shared" si="7"/>
        <v>0</v>
      </c>
      <c r="D78" s="1">
        <f t="shared" si="8"/>
        <v>0</v>
      </c>
      <c r="E78" s="1">
        <f t="shared" si="9"/>
        <v>0</v>
      </c>
      <c r="F78" s="11">
        <f t="shared" si="10"/>
        <v>0</v>
      </c>
      <c r="G78" s="1"/>
      <c r="H78" s="9">
        <f t="shared" si="11"/>
        <v>43.465979001094802</v>
      </c>
      <c r="I78" s="1">
        <f t="shared" si="12"/>
        <v>0</v>
      </c>
      <c r="J78" s="1">
        <f t="shared" si="13"/>
        <v>0</v>
      </c>
      <c r="K78" s="1">
        <f t="shared" si="14"/>
        <v>0</v>
      </c>
      <c r="L78" s="1">
        <f t="shared" si="15"/>
        <v>0</v>
      </c>
      <c r="M78" s="23">
        <f t="shared" si="16"/>
        <v>0</v>
      </c>
      <c r="N78" s="3"/>
      <c r="O78" s="3"/>
      <c r="P78" s="3"/>
    </row>
    <row r="79" spans="1:16">
      <c r="A79" s="7" t="s">
        <v>7</v>
      </c>
      <c r="B79" s="16">
        <f>SUM(B47:B78)</f>
        <v>0</v>
      </c>
      <c r="C79" s="16">
        <f>SUM(C47:C78)</f>
        <v>1681650.5938218799</v>
      </c>
      <c r="D79" s="16">
        <f>SUM(D47:D78)</f>
        <v>40428.419678124999</v>
      </c>
      <c r="E79" s="16">
        <f>SUM(E47:E78)</f>
        <v>0</v>
      </c>
      <c r="F79" s="16">
        <f>SUM(F47:F78)</f>
        <v>1722079.0134999999</v>
      </c>
      <c r="G79" s="11"/>
      <c r="H79" s="7" t="s">
        <v>7</v>
      </c>
      <c r="I79" s="16">
        <f>SUM(I47:I78)</f>
        <v>0</v>
      </c>
      <c r="J79" s="16">
        <f>SUM(J47:J78)</f>
        <v>1244881.29685038</v>
      </c>
      <c r="K79" s="16">
        <f>SUM(K47:K78)</f>
        <v>45693.2269551594</v>
      </c>
      <c r="L79" s="16">
        <f>SUM(L47:L78)</f>
        <v>0</v>
      </c>
      <c r="M79" s="16">
        <f>SUM(M47:M78)</f>
        <v>1290574.5238055401</v>
      </c>
      <c r="N79" s="3"/>
      <c r="O79" s="3"/>
      <c r="P79" s="3"/>
    </row>
    <row r="80" spans="1:16">
      <c r="A80" s="5" t="s">
        <v>13</v>
      </c>
      <c r="B80" s="17">
        <f>IF(L38&gt;0,B79/L38,0)</f>
        <v>0</v>
      </c>
      <c r="C80" s="17">
        <f>IF(M38&gt;0,C79/M38,0)</f>
        <v>10.9927681933773</v>
      </c>
      <c r="D80" s="17">
        <f>IF(N38&gt;0,D79/N38,0)</f>
        <v>13.7330021363288</v>
      </c>
      <c r="E80" s="17">
        <f>IF(O38&gt;0,E79/O38,0)</f>
        <v>0</v>
      </c>
      <c r="F80" s="17">
        <f>IF(P38&gt;0,F79/P38,0)</f>
        <v>11.0445052971045</v>
      </c>
      <c r="G80" s="11"/>
      <c r="H80" s="5" t="s">
        <v>13</v>
      </c>
      <c r="I80" s="17">
        <f>IF(L38&gt;0,I79/L38,0)</f>
        <v>0</v>
      </c>
      <c r="J80" s="17">
        <f>IF(M38&gt;0,J79/M38,0)</f>
        <v>8.1376545013705801</v>
      </c>
      <c r="K80" s="17">
        <f>IF(N38&gt;0,K79/N38,0)</f>
        <v>15.521387884733199</v>
      </c>
      <c r="L80" s="17">
        <f>IF(O38&gt;0,L79/O38,0)</f>
        <v>0</v>
      </c>
      <c r="M80" s="17">
        <f>IF(P38&gt;0,M79/P38,0)</f>
        <v>8.2770633941520693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3"/>
      <c r="Q81" s="3"/>
      <c r="R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3"/>
      <c r="Q82" s="3"/>
      <c r="R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3"/>
      <c r="Q83" s="3"/>
      <c r="R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3"/>
      <c r="Q84" s="3"/>
      <c r="R84" s="3"/>
    </row>
    <row r="85" spans="1:18" ht="14" customHeight="1">
      <c r="A85" s="47" t="s">
        <v>14</v>
      </c>
      <c r="B85" s="47"/>
      <c r="C85" s="47"/>
      <c r="D85" s="47"/>
      <c r="E85" s="47"/>
      <c r="F85" s="1"/>
      <c r="G85" s="1"/>
      <c r="H85" s="1"/>
      <c r="I85" s="1"/>
      <c r="J85" s="1"/>
      <c r="K85" s="1"/>
      <c r="L85" s="1"/>
      <c r="M85" s="1"/>
      <c r="N85" s="1"/>
      <c r="O85" s="1"/>
      <c r="P85" s="3"/>
      <c r="Q85" s="3"/>
      <c r="R85" s="3"/>
    </row>
    <row r="86" spans="1:18">
      <c r="A86" s="47"/>
      <c r="B86" s="47"/>
      <c r="C86" s="47"/>
      <c r="D86" s="47"/>
      <c r="E86" s="47"/>
      <c r="F86" s="1"/>
      <c r="G86" s="1"/>
      <c r="H86" s="1"/>
      <c r="I86" s="1"/>
      <c r="J86" s="1"/>
      <c r="K86" s="1"/>
      <c r="L86" s="1"/>
      <c r="M86" s="1"/>
      <c r="N86" s="1"/>
      <c r="O86" s="1"/>
      <c r="P86" s="3"/>
      <c r="Q86" s="3"/>
      <c r="R86" s="3"/>
    </row>
    <row r="87" spans="1:18">
      <c r="A87" s="24"/>
      <c r="B87" s="24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3"/>
      <c r="Q87" s="3"/>
      <c r="R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3"/>
      <c r="Q88" s="3"/>
      <c r="R88" s="3"/>
    </row>
    <row r="89" spans="1:18">
      <c r="A89" s="48" t="s">
        <v>15</v>
      </c>
      <c r="B89" s="49" t="s">
        <v>16</v>
      </c>
      <c r="C89" s="49" t="s">
        <v>17</v>
      </c>
      <c r="D89" s="49" t="s">
        <v>18</v>
      </c>
      <c r="E89" s="49" t="s">
        <v>19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3"/>
      <c r="Q89" s="3"/>
      <c r="R89" s="3"/>
    </row>
    <row r="90" spans="1:18">
      <c r="A90" s="48"/>
      <c r="B90" s="48"/>
      <c r="C90" s="48"/>
      <c r="D90" s="48"/>
      <c r="E90" s="49"/>
      <c r="F90" s="1"/>
      <c r="G90" s="1"/>
      <c r="H90" s="1"/>
      <c r="I90" s="1"/>
      <c r="J90" s="1"/>
      <c r="K90" s="1"/>
      <c r="L90" s="1"/>
      <c r="M90" s="1"/>
      <c r="N90" s="1"/>
      <c r="O90" s="1"/>
      <c r="P90" s="3"/>
      <c r="Q90" s="3"/>
      <c r="R90" s="3"/>
    </row>
    <row r="91" spans="1:18">
      <c r="A91" s="1"/>
      <c r="B91" s="2"/>
      <c r="C91" s="2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3"/>
      <c r="Q91" s="3"/>
      <c r="R91" s="3"/>
    </row>
    <row r="92" spans="1:18">
      <c r="A92" s="25">
        <v>0</v>
      </c>
      <c r="B92" s="26">
        <f>L$38</f>
        <v>0</v>
      </c>
      <c r="C92" s="27">
        <f>$B$80</f>
        <v>0</v>
      </c>
      <c r="D92" s="27">
        <f>$I$80</f>
        <v>0</v>
      </c>
      <c r="E92" s="26">
        <f>B92*D92</f>
        <v>0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3"/>
      <c r="Q92" s="3"/>
      <c r="R92" s="3"/>
    </row>
    <row r="93" spans="1:18">
      <c r="A93" s="25">
        <v>1</v>
      </c>
      <c r="B93" s="26">
        <f>M$38</f>
        <v>152977.90004000001</v>
      </c>
      <c r="C93" s="27">
        <f>$C$80</f>
        <v>11</v>
      </c>
      <c r="D93" s="27">
        <f>$J$80</f>
        <v>8.1</v>
      </c>
      <c r="E93" s="26">
        <f>B93*D93</f>
        <v>1239120.9903200001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25">
        <v>2</v>
      </c>
      <c r="B94" s="26">
        <f>N$38</f>
        <v>2943.88796</v>
      </c>
      <c r="C94" s="27">
        <f>$D$80</f>
        <v>13.7</v>
      </c>
      <c r="D94" s="27">
        <f>$K$80</f>
        <v>15.5</v>
      </c>
      <c r="E94" s="26">
        <f>B94*D94</f>
        <v>45630.263379999997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25">
        <v>3</v>
      </c>
      <c r="B95" s="26">
        <f>O$38</f>
        <v>0</v>
      </c>
      <c r="C95" s="27">
        <f>$E$80</f>
        <v>0</v>
      </c>
      <c r="D95" s="27">
        <f>$L$80</f>
        <v>0</v>
      </c>
      <c r="E95" s="26">
        <f>B95*D95</f>
        <v>0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25" t="s">
        <v>7</v>
      </c>
      <c r="B96" s="26">
        <f>SUM(B92:B95)</f>
        <v>155921.788</v>
      </c>
      <c r="C96" s="27">
        <f>$F$80</f>
        <v>11</v>
      </c>
      <c r="D96" s="27">
        <f>$M$80</f>
        <v>8.3000000000000007</v>
      </c>
      <c r="E96" s="26">
        <f>SUM(E92:E95)</f>
        <v>1284751.2537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25" t="s">
        <v>2</v>
      </c>
      <c r="B97" s="28">
        <f>$I$2</f>
        <v>1288815</v>
      </c>
      <c r="C97" s="2"/>
      <c r="D97" s="2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24">
      <c r="A98" s="29" t="s">
        <v>20</v>
      </c>
      <c r="B98" s="26">
        <f>IF(E96&gt;0,$I$2/E96,"")</f>
        <v>1.0031600000000001</v>
      </c>
      <c r="C98" s="2"/>
      <c r="D98" s="2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2">
    <mergeCell ref="A85:E86"/>
    <mergeCell ref="A89:A90"/>
    <mergeCell ref="B89:B90"/>
    <mergeCell ref="C89:C90"/>
    <mergeCell ref="D89:D90"/>
    <mergeCell ref="E89:E90"/>
    <mergeCell ref="A1:F1"/>
    <mergeCell ref="H1:I1"/>
    <mergeCell ref="B4:F4"/>
    <mergeCell ref="L4:P4"/>
    <mergeCell ref="B42:D42"/>
    <mergeCell ref="I42:K42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98"/>
  <sheetViews>
    <sheetView topLeftCell="A31" zoomScale="80" zoomScaleNormal="80" workbookViewId="0">
      <selection activeCell="B80" sqref="B80"/>
    </sheetView>
  </sheetViews>
  <sheetFormatPr baseColWidth="10" defaultColWidth="11.5" defaultRowHeight="13"/>
  <cols>
    <col min="1" max="1" width="10.1640625" customWidth="1"/>
    <col min="2" max="2" width="14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1">
      <c r="A1" s="44" t="s">
        <v>21</v>
      </c>
      <c r="B1" s="44"/>
      <c r="C1" s="44"/>
      <c r="D1" s="44"/>
      <c r="E1" s="44"/>
      <c r="F1" s="44"/>
      <c r="G1" s="1"/>
      <c r="H1" s="45" t="s">
        <v>1</v>
      </c>
      <c r="I1" s="45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>
        <v>2655398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2" t="s">
        <v>3</v>
      </c>
      <c r="B4" s="46" t="s">
        <v>4</v>
      </c>
      <c r="C4" s="46"/>
      <c r="D4" s="46"/>
      <c r="E4" s="46"/>
      <c r="F4" s="46"/>
      <c r="G4" s="1"/>
      <c r="H4" s="2" t="s">
        <v>3</v>
      </c>
      <c r="J4" s="1"/>
      <c r="K4" s="2" t="s">
        <v>3</v>
      </c>
      <c r="L4" s="45" t="s">
        <v>5</v>
      </c>
      <c r="M4" s="45"/>
      <c r="N4" s="45"/>
      <c r="O4" s="45"/>
      <c r="P4" s="45"/>
      <c r="Q4" s="3"/>
      <c r="R4" s="3"/>
    </row>
    <row r="5" spans="1:18">
      <c r="A5" s="2" t="s">
        <v>6</v>
      </c>
      <c r="B5" s="5">
        <v>0</v>
      </c>
      <c r="C5" s="6">
        <v>1</v>
      </c>
      <c r="D5" s="6">
        <v>2</v>
      </c>
      <c r="E5" s="6">
        <v>3</v>
      </c>
      <c r="F5" s="7" t="s">
        <v>7</v>
      </c>
      <c r="G5" s="1"/>
      <c r="H5" s="2" t="s">
        <v>6</v>
      </c>
      <c r="I5" s="10" t="s">
        <v>8</v>
      </c>
      <c r="J5" s="1"/>
      <c r="K5" s="2" t="s">
        <v>6</v>
      </c>
      <c r="L5" s="5">
        <v>0</v>
      </c>
      <c r="M5" s="6">
        <v>1</v>
      </c>
      <c r="N5" s="6">
        <v>2</v>
      </c>
      <c r="O5" s="6">
        <v>3</v>
      </c>
      <c r="P5" s="8" t="s">
        <v>7</v>
      </c>
      <c r="Q5" s="3"/>
      <c r="R5" s="3"/>
    </row>
    <row r="6" spans="1:18">
      <c r="A6" s="9">
        <v>3.75</v>
      </c>
      <c r="B6" s="10"/>
      <c r="C6" s="10"/>
      <c r="D6" s="10"/>
      <c r="E6" s="10"/>
      <c r="F6" s="11">
        <f t="shared" ref="F6:F37" si="0">SUM(B6:E6)</f>
        <v>0</v>
      </c>
      <c r="G6" s="1"/>
      <c r="H6" s="9">
        <v>3.75</v>
      </c>
      <c r="J6" s="1"/>
      <c r="K6" s="9">
        <v>3.75</v>
      </c>
      <c r="L6" s="1">
        <f>IF($F6&gt;0,($I6/1000)*(B6/$F6),0)</f>
        <v>0</v>
      </c>
      <c r="M6" s="1">
        <f t="shared" ref="M6:M37" si="1">IF($F6&gt;0,($I6/1000)*(C6/$F6),0)</f>
        <v>0</v>
      </c>
      <c r="N6" s="1">
        <f t="shared" ref="N6:N37" si="2">IF($F6&gt;0,($I6/1000)*(D6/$F6),0)</f>
        <v>0</v>
      </c>
      <c r="O6" s="1">
        <f t="shared" ref="O6:O37" si="3">IF($F6&gt;0,($I6/1000)*(E6/$F6),0)</f>
        <v>0</v>
      </c>
      <c r="P6" s="12">
        <f t="shared" ref="P6:P37" si="4">SUM(L6:O6)</f>
        <v>0</v>
      </c>
      <c r="Q6" s="3"/>
      <c r="R6" s="3"/>
    </row>
    <row r="7" spans="1:18">
      <c r="A7" s="9">
        <v>4.25</v>
      </c>
      <c r="B7" s="10"/>
      <c r="C7" s="36"/>
      <c r="D7" s="10"/>
      <c r="E7" s="10"/>
      <c r="F7" s="11">
        <f t="shared" si="0"/>
        <v>0</v>
      </c>
      <c r="G7" s="1"/>
      <c r="H7" s="9">
        <v>4.25</v>
      </c>
      <c r="I7" s="37"/>
      <c r="J7" s="1"/>
      <c r="K7" s="9">
        <v>4.25</v>
      </c>
      <c r="L7" s="1">
        <f t="shared" ref="L7:L37" si="5">IF($F7&gt;0,($I7/1000)*(B7/$F7),0)</f>
        <v>0</v>
      </c>
      <c r="M7" s="1">
        <f t="shared" si="1"/>
        <v>0</v>
      </c>
      <c r="N7" s="1">
        <f t="shared" si="2"/>
        <v>0</v>
      </c>
      <c r="O7" s="1">
        <f t="shared" si="3"/>
        <v>0</v>
      </c>
      <c r="P7" s="12">
        <f t="shared" si="4"/>
        <v>0</v>
      </c>
      <c r="Q7" s="3"/>
      <c r="R7" s="3"/>
    </row>
    <row r="8" spans="1:18">
      <c r="A8" s="9">
        <v>4.75</v>
      </c>
      <c r="B8" s="10"/>
      <c r="C8" s="36"/>
      <c r="D8" s="10"/>
      <c r="E8" s="10"/>
      <c r="F8" s="11">
        <f t="shared" si="0"/>
        <v>0</v>
      </c>
      <c r="G8" s="1"/>
      <c r="H8" s="9">
        <v>4.75</v>
      </c>
      <c r="I8" s="37"/>
      <c r="J8" s="1"/>
      <c r="K8" s="9">
        <v>4.75</v>
      </c>
      <c r="L8" s="1">
        <f t="shared" si="5"/>
        <v>0</v>
      </c>
      <c r="M8" s="1">
        <f t="shared" si="1"/>
        <v>0</v>
      </c>
      <c r="N8" s="1">
        <f t="shared" si="2"/>
        <v>0</v>
      </c>
      <c r="O8" s="1">
        <f t="shared" si="3"/>
        <v>0</v>
      </c>
      <c r="P8" s="12">
        <f t="shared" si="4"/>
        <v>0</v>
      </c>
      <c r="Q8" s="3"/>
      <c r="R8" s="3"/>
    </row>
    <row r="9" spans="1:18">
      <c r="A9" s="9">
        <v>5.25</v>
      </c>
      <c r="B9" s="10"/>
      <c r="C9" s="36"/>
      <c r="D9" s="10"/>
      <c r="E9" s="10"/>
      <c r="F9" s="11">
        <f t="shared" si="0"/>
        <v>0</v>
      </c>
      <c r="G9" s="1"/>
      <c r="H9" s="9">
        <v>5.25</v>
      </c>
      <c r="I9" s="37"/>
      <c r="J9" s="1"/>
      <c r="K9" s="9">
        <v>5.25</v>
      </c>
      <c r="L9" s="1">
        <f t="shared" si="5"/>
        <v>0</v>
      </c>
      <c r="M9" s="1">
        <f t="shared" si="1"/>
        <v>0</v>
      </c>
      <c r="N9" s="1">
        <f t="shared" si="2"/>
        <v>0</v>
      </c>
      <c r="O9" s="1">
        <f t="shared" si="3"/>
        <v>0</v>
      </c>
      <c r="P9" s="12">
        <f t="shared" si="4"/>
        <v>0</v>
      </c>
      <c r="Q9" s="3"/>
      <c r="R9" s="3"/>
    </row>
    <row r="10" spans="1:18">
      <c r="A10" s="9">
        <v>5.75</v>
      </c>
      <c r="B10" s="13"/>
      <c r="C10" s="36"/>
      <c r="D10" s="10"/>
      <c r="E10" s="10"/>
      <c r="F10" s="11">
        <f t="shared" si="0"/>
        <v>0</v>
      </c>
      <c r="G10" s="1"/>
      <c r="H10" s="9">
        <v>5.75</v>
      </c>
      <c r="I10" s="37"/>
      <c r="J10" s="1"/>
      <c r="K10" s="9">
        <v>5.75</v>
      </c>
      <c r="L10" s="1">
        <f t="shared" si="5"/>
        <v>0</v>
      </c>
      <c r="M10" s="1">
        <f t="shared" si="1"/>
        <v>0</v>
      </c>
      <c r="N10" s="1">
        <f t="shared" si="2"/>
        <v>0</v>
      </c>
      <c r="O10" s="1">
        <f t="shared" si="3"/>
        <v>0</v>
      </c>
      <c r="P10" s="12">
        <f t="shared" si="4"/>
        <v>0</v>
      </c>
      <c r="Q10" s="3"/>
      <c r="R10" s="3"/>
    </row>
    <row r="11" spans="1:18">
      <c r="A11" s="9">
        <v>6.25</v>
      </c>
      <c r="B11" s="10"/>
      <c r="C11" s="38">
        <v>1</v>
      </c>
      <c r="D11" s="10"/>
      <c r="E11" s="10"/>
      <c r="F11" s="11">
        <f t="shared" si="0"/>
        <v>1</v>
      </c>
      <c r="G11" s="1"/>
      <c r="H11" s="9">
        <v>6.25</v>
      </c>
      <c r="I11" s="37">
        <v>332918</v>
      </c>
      <c r="J11" s="1"/>
      <c r="K11" s="9">
        <v>6.25</v>
      </c>
      <c r="L11" s="1">
        <f t="shared" si="5"/>
        <v>0</v>
      </c>
      <c r="M11" s="1">
        <f>IF($F11&gt;0,($I11/1000)*(C11/$F11),0)</f>
        <v>332.91800000000001</v>
      </c>
      <c r="N11" s="1">
        <f t="shared" si="2"/>
        <v>0</v>
      </c>
      <c r="O11" s="1">
        <f t="shared" si="3"/>
        <v>0</v>
      </c>
      <c r="P11" s="12">
        <f t="shared" si="4"/>
        <v>332.91800000000001</v>
      </c>
      <c r="Q11" s="3"/>
      <c r="R11" s="3"/>
    </row>
    <row r="12" spans="1:18">
      <c r="A12" s="9">
        <v>6.75</v>
      </c>
      <c r="B12" s="13"/>
      <c r="C12" s="38">
        <v>1</v>
      </c>
      <c r="D12" s="10"/>
      <c r="E12" s="14"/>
      <c r="F12" s="11">
        <f t="shared" si="0"/>
        <v>1</v>
      </c>
      <c r="G12" s="1"/>
      <c r="H12" s="9">
        <v>6.75</v>
      </c>
      <c r="I12" s="37">
        <v>707215</v>
      </c>
      <c r="J12" s="1"/>
      <c r="K12" s="9">
        <v>6.75</v>
      </c>
      <c r="L12" s="1">
        <f t="shared" si="5"/>
        <v>0</v>
      </c>
      <c r="M12" s="1">
        <f t="shared" si="1"/>
        <v>707.21500000000003</v>
      </c>
      <c r="N12" s="1">
        <f t="shared" si="2"/>
        <v>0</v>
      </c>
      <c r="O12" s="1">
        <f t="shared" si="3"/>
        <v>0</v>
      </c>
      <c r="P12" s="12">
        <f t="shared" si="4"/>
        <v>707.21500000000003</v>
      </c>
      <c r="Q12" s="3"/>
      <c r="R12" s="3"/>
    </row>
    <row r="13" spans="1:18">
      <c r="A13" s="9">
        <v>7.25</v>
      </c>
      <c r="C13" s="38">
        <v>1</v>
      </c>
      <c r="D13" s="10"/>
      <c r="E13" s="14"/>
      <c r="F13" s="11">
        <f t="shared" si="0"/>
        <v>1</v>
      </c>
      <c r="G13" s="1"/>
      <c r="H13" s="9">
        <v>7.25</v>
      </c>
      <c r="I13" s="37">
        <v>1931434</v>
      </c>
      <c r="J13" s="1"/>
      <c r="K13" s="9">
        <v>7.25</v>
      </c>
      <c r="L13" s="1">
        <f t="shared" si="5"/>
        <v>0</v>
      </c>
      <c r="M13" s="1">
        <f t="shared" si="1"/>
        <v>1931.434</v>
      </c>
      <c r="N13" s="1">
        <f t="shared" si="2"/>
        <v>0</v>
      </c>
      <c r="O13" s="1">
        <f t="shared" si="3"/>
        <v>0</v>
      </c>
      <c r="P13" s="12">
        <f t="shared" si="4"/>
        <v>1931.434</v>
      </c>
      <c r="Q13" s="3"/>
      <c r="R13" s="3"/>
    </row>
    <row r="14" spans="1:18">
      <c r="A14" s="9">
        <v>7.75</v>
      </c>
      <c r="C14" s="38">
        <v>1</v>
      </c>
      <c r="D14" s="10"/>
      <c r="E14" s="14"/>
      <c r="F14" s="11">
        <f t="shared" si="0"/>
        <v>1</v>
      </c>
      <c r="G14" s="1"/>
      <c r="H14" s="9">
        <v>7.75</v>
      </c>
      <c r="I14" s="37">
        <v>5444704</v>
      </c>
      <c r="J14" s="4"/>
      <c r="K14" s="9">
        <v>7.75</v>
      </c>
      <c r="L14" s="1">
        <f>IF($F14&gt;0,($I14/1000)*(B14/$F14),0)</f>
        <v>0</v>
      </c>
      <c r="M14" s="1">
        <f t="shared" si="1"/>
        <v>5444.7039999999997</v>
      </c>
      <c r="N14" s="1">
        <f t="shared" si="2"/>
        <v>0</v>
      </c>
      <c r="O14" s="1">
        <f t="shared" si="3"/>
        <v>0</v>
      </c>
      <c r="P14" s="12">
        <f t="shared" si="4"/>
        <v>5444.7039999999997</v>
      </c>
      <c r="Q14" s="3"/>
      <c r="R14" s="3"/>
    </row>
    <row r="15" spans="1:18">
      <c r="A15" s="9">
        <v>8.25</v>
      </c>
      <c r="C15" s="38">
        <v>1</v>
      </c>
      <c r="D15" s="14"/>
      <c r="E15" s="14"/>
      <c r="F15" s="11">
        <f t="shared" si="0"/>
        <v>1</v>
      </c>
      <c r="G15" s="1"/>
      <c r="H15" s="9">
        <v>8.25</v>
      </c>
      <c r="I15" s="37">
        <v>6227811</v>
      </c>
      <c r="J15" s="4"/>
      <c r="K15" s="9">
        <v>8.25</v>
      </c>
      <c r="L15" s="1">
        <f>IF($F15&gt;0,($I15/1000)*(B15/$F15),0)</f>
        <v>0</v>
      </c>
      <c r="M15" s="1">
        <f t="shared" si="1"/>
        <v>6227.8109999999997</v>
      </c>
      <c r="N15" s="1">
        <f t="shared" si="2"/>
        <v>0</v>
      </c>
      <c r="O15" s="1">
        <f t="shared" si="3"/>
        <v>0</v>
      </c>
      <c r="P15" s="12">
        <f t="shared" si="4"/>
        <v>6227.8109999999997</v>
      </c>
      <c r="Q15" s="3"/>
      <c r="R15" s="3"/>
    </row>
    <row r="16" spans="1:18">
      <c r="A16" s="9">
        <v>8.75</v>
      </c>
      <c r="C16" s="38">
        <v>1</v>
      </c>
      <c r="D16" s="32"/>
      <c r="E16" s="14"/>
      <c r="F16" s="11">
        <f t="shared" si="0"/>
        <v>1</v>
      </c>
      <c r="G16" s="1"/>
      <c r="H16" s="9">
        <v>8.75</v>
      </c>
      <c r="I16" s="37">
        <v>13470297</v>
      </c>
      <c r="J16" s="4"/>
      <c r="K16" s="9">
        <v>8.75</v>
      </c>
      <c r="L16" s="1">
        <f t="shared" si="5"/>
        <v>0</v>
      </c>
      <c r="M16" s="1">
        <f t="shared" si="1"/>
        <v>13470.297</v>
      </c>
      <c r="N16" s="1">
        <f t="shared" si="2"/>
        <v>0</v>
      </c>
      <c r="O16" s="1">
        <f t="shared" si="3"/>
        <v>0</v>
      </c>
      <c r="P16" s="12">
        <f t="shared" si="4"/>
        <v>13470.297</v>
      </c>
      <c r="Q16" s="3"/>
      <c r="R16" s="3"/>
    </row>
    <row r="17" spans="1:18">
      <c r="A17" s="9">
        <v>9.25</v>
      </c>
      <c r="C17" s="13">
        <v>3</v>
      </c>
      <c r="D17" s="32"/>
      <c r="E17" s="14"/>
      <c r="F17" s="11">
        <f t="shared" si="0"/>
        <v>3</v>
      </c>
      <c r="G17" s="1"/>
      <c r="H17" s="9">
        <v>9.25</v>
      </c>
      <c r="I17" s="37">
        <v>20789404</v>
      </c>
      <c r="J17" s="4"/>
      <c r="K17" s="9">
        <v>9.25</v>
      </c>
      <c r="L17" s="1">
        <f t="shared" si="5"/>
        <v>0</v>
      </c>
      <c r="M17" s="1">
        <f t="shared" si="1"/>
        <v>20789.403999999999</v>
      </c>
      <c r="N17" s="1">
        <f t="shared" si="2"/>
        <v>0</v>
      </c>
      <c r="O17" s="1">
        <f t="shared" si="3"/>
        <v>0</v>
      </c>
      <c r="P17" s="12">
        <f t="shared" si="4"/>
        <v>20789.403999999999</v>
      </c>
      <c r="Q17" s="3"/>
      <c r="R17" s="3"/>
    </row>
    <row r="18" spans="1:18">
      <c r="A18" s="9">
        <v>9.75</v>
      </c>
      <c r="C18" s="13">
        <v>46</v>
      </c>
      <c r="D18" s="32"/>
      <c r="E18" s="14"/>
      <c r="F18" s="11">
        <f t="shared" si="0"/>
        <v>46</v>
      </c>
      <c r="G18" s="1"/>
      <c r="H18" s="9">
        <v>9.75</v>
      </c>
      <c r="I18" s="37">
        <v>28286486</v>
      </c>
      <c r="J18" s="4"/>
      <c r="K18" s="9">
        <v>9.75</v>
      </c>
      <c r="L18" s="1">
        <f t="shared" si="5"/>
        <v>0</v>
      </c>
      <c r="M18" s="1">
        <f t="shared" si="1"/>
        <v>28286.486000000001</v>
      </c>
      <c r="N18" s="1">
        <f t="shared" si="2"/>
        <v>0</v>
      </c>
      <c r="O18" s="1">
        <f t="shared" si="3"/>
        <v>0</v>
      </c>
      <c r="P18" s="12">
        <f t="shared" si="4"/>
        <v>28286.486000000001</v>
      </c>
      <c r="Q18" s="3"/>
      <c r="R18" s="3"/>
    </row>
    <row r="19" spans="1:18">
      <c r="A19" s="9">
        <v>10.25</v>
      </c>
      <c r="C19" s="13">
        <v>100</v>
      </c>
      <c r="D19" s="32"/>
      <c r="E19" s="14"/>
      <c r="F19" s="11">
        <f t="shared" si="0"/>
        <v>100</v>
      </c>
      <c r="G19" s="1"/>
      <c r="H19" s="9">
        <v>10.25</v>
      </c>
      <c r="I19" s="37">
        <v>29753559</v>
      </c>
      <c r="J19" s="4"/>
      <c r="K19" s="9">
        <v>10.25</v>
      </c>
      <c r="L19" s="1">
        <f t="shared" si="5"/>
        <v>0</v>
      </c>
      <c r="M19" s="1">
        <f t="shared" si="1"/>
        <v>29753.559000000001</v>
      </c>
      <c r="N19" s="1">
        <f t="shared" si="2"/>
        <v>0</v>
      </c>
      <c r="O19" s="1">
        <f t="shared" si="3"/>
        <v>0</v>
      </c>
      <c r="P19" s="12">
        <f t="shared" si="4"/>
        <v>29753.559000000001</v>
      </c>
      <c r="Q19" s="3"/>
      <c r="R19" s="3"/>
    </row>
    <row r="20" spans="1:18">
      <c r="A20" s="9">
        <v>10.75</v>
      </c>
      <c r="C20" s="13">
        <v>133</v>
      </c>
      <c r="D20" s="32"/>
      <c r="E20" s="14"/>
      <c r="F20" s="11">
        <f t="shared" si="0"/>
        <v>133</v>
      </c>
      <c r="G20" s="1"/>
      <c r="H20" s="9">
        <v>10.75</v>
      </c>
      <c r="I20" s="37">
        <v>33717084</v>
      </c>
      <c r="J20" s="4"/>
      <c r="K20" s="9">
        <v>10.75</v>
      </c>
      <c r="L20" s="1">
        <f t="shared" si="5"/>
        <v>0</v>
      </c>
      <c r="M20" s="1">
        <f t="shared" si="1"/>
        <v>33717.084000000003</v>
      </c>
      <c r="N20" s="1">
        <f t="shared" si="2"/>
        <v>0</v>
      </c>
      <c r="O20" s="1">
        <f t="shared" si="3"/>
        <v>0</v>
      </c>
      <c r="P20" s="12">
        <f t="shared" si="4"/>
        <v>33717.084000000003</v>
      </c>
      <c r="Q20" s="3"/>
      <c r="R20" s="3"/>
    </row>
    <row r="21" spans="1:18">
      <c r="A21" s="9">
        <v>11.25</v>
      </c>
      <c r="C21" s="13">
        <v>155</v>
      </c>
      <c r="D21" s="32"/>
      <c r="E21" s="14"/>
      <c r="F21" s="11">
        <f t="shared" si="0"/>
        <v>155</v>
      </c>
      <c r="G21" s="1"/>
      <c r="H21" s="9">
        <v>11.25</v>
      </c>
      <c r="I21" s="37">
        <v>43446365</v>
      </c>
      <c r="J21" s="4"/>
      <c r="K21" s="9">
        <v>11.25</v>
      </c>
      <c r="L21" s="1">
        <f t="shared" si="5"/>
        <v>0</v>
      </c>
      <c r="M21" s="1">
        <f t="shared" si="1"/>
        <v>43446.364999999998</v>
      </c>
      <c r="N21" s="1">
        <f t="shared" si="2"/>
        <v>0</v>
      </c>
      <c r="O21" s="1">
        <f t="shared" si="3"/>
        <v>0</v>
      </c>
      <c r="P21" s="12">
        <f t="shared" si="4"/>
        <v>43446.364999999998</v>
      </c>
      <c r="Q21" s="3"/>
      <c r="R21" s="3"/>
    </row>
    <row r="22" spans="1:18">
      <c r="A22" s="9">
        <v>11.75</v>
      </c>
      <c r="C22" s="13">
        <v>157</v>
      </c>
      <c r="D22" s="32"/>
      <c r="E22" s="14"/>
      <c r="F22" s="11">
        <f t="shared" si="0"/>
        <v>157</v>
      </c>
      <c r="G22" s="4"/>
      <c r="H22" s="9">
        <v>11.75</v>
      </c>
      <c r="I22" s="37">
        <v>27724796</v>
      </c>
      <c r="J22" s="4"/>
      <c r="K22" s="9">
        <v>11.75</v>
      </c>
      <c r="L22" s="1">
        <f t="shared" si="5"/>
        <v>0</v>
      </c>
      <c r="M22" s="1">
        <f t="shared" si="1"/>
        <v>27724.795999999998</v>
      </c>
      <c r="N22" s="1">
        <f t="shared" si="2"/>
        <v>0</v>
      </c>
      <c r="O22" s="1">
        <f t="shared" si="3"/>
        <v>0</v>
      </c>
      <c r="P22" s="12">
        <f t="shared" si="4"/>
        <v>27724.795999999998</v>
      </c>
      <c r="Q22" s="3"/>
      <c r="R22" s="3"/>
    </row>
    <row r="23" spans="1:18">
      <c r="A23" s="9">
        <v>12.25</v>
      </c>
      <c r="C23" s="13">
        <v>138</v>
      </c>
      <c r="D23" s="32"/>
      <c r="E23" s="14"/>
      <c r="F23" s="11">
        <f t="shared" si="0"/>
        <v>138</v>
      </c>
      <c r="G23" s="4"/>
      <c r="H23" s="9">
        <v>12.25</v>
      </c>
      <c r="I23" s="37">
        <v>24400048</v>
      </c>
      <c r="J23" s="4"/>
      <c r="K23" s="9">
        <v>12.25</v>
      </c>
      <c r="L23" s="1">
        <f t="shared" si="5"/>
        <v>0</v>
      </c>
      <c r="M23" s="1">
        <f t="shared" si="1"/>
        <v>24400.047999999999</v>
      </c>
      <c r="N23" s="1">
        <f t="shared" si="2"/>
        <v>0</v>
      </c>
      <c r="O23" s="1">
        <f t="shared" si="3"/>
        <v>0</v>
      </c>
      <c r="P23" s="12">
        <f t="shared" si="4"/>
        <v>24400.047999999999</v>
      </c>
      <c r="Q23" s="3"/>
      <c r="R23" s="3"/>
    </row>
    <row r="24" spans="1:18">
      <c r="A24" s="9">
        <v>12.75</v>
      </c>
      <c r="C24" s="13">
        <v>128</v>
      </c>
      <c r="D24" s="32"/>
      <c r="E24" s="14"/>
      <c r="F24" s="11">
        <f t="shared" si="0"/>
        <v>128</v>
      </c>
      <c r="G24" s="4"/>
      <c r="H24" s="9">
        <v>12.75</v>
      </c>
      <c r="I24" s="37">
        <v>17862031</v>
      </c>
      <c r="J24" s="4"/>
      <c r="K24" s="9">
        <v>12.75</v>
      </c>
      <c r="L24" s="1">
        <f t="shared" si="5"/>
        <v>0</v>
      </c>
      <c r="M24" s="1">
        <f t="shared" si="1"/>
        <v>17862.030999999999</v>
      </c>
      <c r="N24" s="1">
        <f t="shared" si="2"/>
        <v>0</v>
      </c>
      <c r="O24" s="1">
        <f t="shared" si="3"/>
        <v>0</v>
      </c>
      <c r="P24" s="12">
        <f t="shared" si="4"/>
        <v>17862.030999999999</v>
      </c>
      <c r="Q24" s="3"/>
      <c r="R24" s="3"/>
    </row>
    <row r="25" spans="1:18">
      <c r="A25" s="9">
        <v>13.25</v>
      </c>
      <c r="C25" s="13">
        <v>107</v>
      </c>
      <c r="D25" s="32"/>
      <c r="E25" s="14"/>
      <c r="F25" s="11">
        <f t="shared" si="0"/>
        <v>107</v>
      </c>
      <c r="G25" s="4"/>
      <c r="H25" s="9">
        <v>13.25</v>
      </c>
      <c r="I25" s="37">
        <v>24453088</v>
      </c>
      <c r="J25" s="4"/>
      <c r="K25" s="9">
        <v>13.25</v>
      </c>
      <c r="L25" s="1">
        <f t="shared" si="5"/>
        <v>0</v>
      </c>
      <c r="M25" s="1">
        <f t="shared" si="1"/>
        <v>24453.088</v>
      </c>
      <c r="N25" s="1">
        <f t="shared" si="2"/>
        <v>0</v>
      </c>
      <c r="O25" s="1">
        <f t="shared" si="3"/>
        <v>0</v>
      </c>
      <c r="P25" s="12">
        <f t="shared" si="4"/>
        <v>24453.088</v>
      </c>
      <c r="Q25" s="3"/>
      <c r="R25" s="3"/>
    </row>
    <row r="26" spans="1:18">
      <c r="A26" s="9">
        <v>13.75</v>
      </c>
      <c r="C26" s="13">
        <v>70</v>
      </c>
      <c r="D26" s="32">
        <v>2</v>
      </c>
      <c r="E26" s="14"/>
      <c r="F26" s="11">
        <f t="shared" si="0"/>
        <v>72</v>
      </c>
      <c r="G26" s="4"/>
      <c r="H26" s="9">
        <v>13.75</v>
      </c>
      <c r="I26" s="37">
        <v>10634374</v>
      </c>
      <c r="J26" s="4"/>
      <c r="K26" s="9">
        <v>13.75</v>
      </c>
      <c r="L26" s="1">
        <f t="shared" si="5"/>
        <v>0</v>
      </c>
      <c r="M26" s="1">
        <f t="shared" si="1"/>
        <v>10338.974722222199</v>
      </c>
      <c r="N26" s="1">
        <f t="shared" si="2"/>
        <v>295.39927777777802</v>
      </c>
      <c r="O26" s="1">
        <f t="shared" si="3"/>
        <v>0</v>
      </c>
      <c r="P26" s="12">
        <f t="shared" si="4"/>
        <v>10634.374</v>
      </c>
      <c r="Q26" s="3"/>
      <c r="R26" s="3"/>
    </row>
    <row r="27" spans="1:18">
      <c r="A27" s="9">
        <v>14.25</v>
      </c>
      <c r="C27" s="13">
        <v>65</v>
      </c>
      <c r="D27" s="13">
        <v>3</v>
      </c>
      <c r="E27" s="14"/>
      <c r="F27" s="11">
        <f t="shared" si="0"/>
        <v>68</v>
      </c>
      <c r="G27" s="4"/>
      <c r="H27" s="9">
        <v>14.25</v>
      </c>
      <c r="I27" s="37">
        <v>6235903</v>
      </c>
      <c r="J27" s="4"/>
      <c r="K27" s="9">
        <v>14.25</v>
      </c>
      <c r="L27" s="1">
        <f t="shared" si="5"/>
        <v>0</v>
      </c>
      <c r="M27" s="1">
        <f t="shared" si="1"/>
        <v>5960.7896323529403</v>
      </c>
      <c r="N27" s="1">
        <f t="shared" si="2"/>
        <v>275.11336764705902</v>
      </c>
      <c r="O27" s="1">
        <f t="shared" si="3"/>
        <v>0</v>
      </c>
      <c r="P27" s="12">
        <f t="shared" si="4"/>
        <v>6235.9030000000002</v>
      </c>
      <c r="Q27" s="3"/>
      <c r="R27" s="3"/>
    </row>
    <row r="28" spans="1:18">
      <c r="A28" s="9">
        <v>14.75</v>
      </c>
      <c r="C28" s="13">
        <v>24</v>
      </c>
      <c r="D28" s="13">
        <v>8</v>
      </c>
      <c r="E28" s="14"/>
      <c r="F28" s="11">
        <f t="shared" si="0"/>
        <v>32</v>
      </c>
      <c r="G28" s="1"/>
      <c r="H28" s="9">
        <v>14.75</v>
      </c>
      <c r="I28" s="37">
        <v>1277404</v>
      </c>
      <c r="J28" s="4"/>
      <c r="K28" s="9">
        <v>14.75</v>
      </c>
      <c r="L28" s="1">
        <f t="shared" si="5"/>
        <v>0</v>
      </c>
      <c r="M28" s="1">
        <f t="shared" si="1"/>
        <v>958.053</v>
      </c>
      <c r="N28" s="1">
        <f t="shared" si="2"/>
        <v>319.351</v>
      </c>
      <c r="O28" s="1">
        <f t="shared" si="3"/>
        <v>0</v>
      </c>
      <c r="P28" s="12">
        <f t="shared" si="4"/>
        <v>1277.404</v>
      </c>
      <c r="Q28" s="3"/>
      <c r="R28" s="3"/>
    </row>
    <row r="29" spans="1:18">
      <c r="A29" s="9">
        <v>15.25</v>
      </c>
      <c r="C29" s="13">
        <v>8</v>
      </c>
      <c r="D29" s="13">
        <v>12</v>
      </c>
      <c r="E29" s="14"/>
      <c r="F29" s="11">
        <f t="shared" si="0"/>
        <v>20</v>
      </c>
      <c r="G29" s="1"/>
      <c r="H29" s="9">
        <v>15.25</v>
      </c>
      <c r="I29" s="37">
        <v>1617392</v>
      </c>
      <c r="J29" s="4"/>
      <c r="K29" s="9">
        <v>15.25</v>
      </c>
      <c r="L29" s="1">
        <f t="shared" si="5"/>
        <v>0</v>
      </c>
      <c r="M29" s="1">
        <f t="shared" si="1"/>
        <v>646.95680000000004</v>
      </c>
      <c r="N29" s="1">
        <f t="shared" si="2"/>
        <v>970.43520000000001</v>
      </c>
      <c r="O29" s="1">
        <f t="shared" si="3"/>
        <v>0</v>
      </c>
      <c r="P29" s="12">
        <f t="shared" si="4"/>
        <v>1617.3920000000001</v>
      </c>
      <c r="Q29" s="3"/>
      <c r="R29" s="3"/>
    </row>
    <row r="30" spans="1:18">
      <c r="A30" s="9">
        <v>15.75</v>
      </c>
      <c r="B30" s="10"/>
      <c r="C30" s="13">
        <v>4</v>
      </c>
      <c r="D30" s="13">
        <v>11</v>
      </c>
      <c r="E30" s="14"/>
      <c r="F30" s="11">
        <f t="shared" si="0"/>
        <v>15</v>
      </c>
      <c r="G30" s="1"/>
      <c r="H30" s="9">
        <v>15.75</v>
      </c>
      <c r="I30" s="37">
        <v>171659</v>
      </c>
      <c r="J30" s="4"/>
      <c r="K30" s="9">
        <v>15.75</v>
      </c>
      <c r="L30" s="1">
        <f t="shared" si="5"/>
        <v>0</v>
      </c>
      <c r="M30" s="1">
        <f t="shared" si="1"/>
        <v>45.775733333333299</v>
      </c>
      <c r="N30" s="1">
        <f t="shared" si="2"/>
        <v>125.883266666667</v>
      </c>
      <c r="O30" s="1">
        <f t="shared" si="3"/>
        <v>0</v>
      </c>
      <c r="P30" s="12">
        <f t="shared" si="4"/>
        <v>171.65899999999999</v>
      </c>
      <c r="Q30" s="3"/>
      <c r="R30" s="3"/>
    </row>
    <row r="31" spans="1:18">
      <c r="A31" s="9">
        <v>16.25</v>
      </c>
      <c r="B31" s="10"/>
      <c r="C31" s="13">
        <v>1</v>
      </c>
      <c r="D31" s="13">
        <v>3</v>
      </c>
      <c r="E31" s="14"/>
      <c r="F31" s="11">
        <f t="shared" si="0"/>
        <v>4</v>
      </c>
      <c r="G31" s="1"/>
      <c r="H31" s="9">
        <v>16.25</v>
      </c>
      <c r="I31" s="37">
        <v>441154</v>
      </c>
      <c r="J31" s="4"/>
      <c r="K31" s="9">
        <v>16.25</v>
      </c>
      <c r="L31" s="1">
        <f t="shared" si="5"/>
        <v>0</v>
      </c>
      <c r="M31" s="1">
        <f t="shared" si="1"/>
        <v>110.2885</v>
      </c>
      <c r="N31" s="1">
        <f t="shared" si="2"/>
        <v>330.8655</v>
      </c>
      <c r="O31" s="1">
        <f t="shared" si="3"/>
        <v>0</v>
      </c>
      <c r="P31" s="12">
        <f t="shared" si="4"/>
        <v>441.154</v>
      </c>
      <c r="Q31" s="3"/>
      <c r="R31" s="3"/>
    </row>
    <row r="32" spans="1:18">
      <c r="A32" s="9">
        <v>16.75</v>
      </c>
      <c r="B32" s="10"/>
      <c r="C32">
        <v>0</v>
      </c>
      <c r="D32" s="40">
        <v>1</v>
      </c>
      <c r="E32" s="14"/>
      <c r="F32" s="11">
        <f t="shared" si="0"/>
        <v>1</v>
      </c>
      <c r="G32" s="1"/>
      <c r="H32" s="9">
        <v>16.75</v>
      </c>
      <c r="I32" s="37"/>
      <c r="J32" s="15"/>
      <c r="K32" s="9">
        <v>16.75</v>
      </c>
      <c r="L32" s="1">
        <f t="shared" si="5"/>
        <v>0</v>
      </c>
      <c r="M32" s="1">
        <f t="shared" si="1"/>
        <v>0</v>
      </c>
      <c r="N32" s="1">
        <f t="shared" si="2"/>
        <v>0</v>
      </c>
      <c r="O32" s="1">
        <f t="shared" si="3"/>
        <v>0</v>
      </c>
      <c r="P32" s="12">
        <f t="shared" si="4"/>
        <v>0</v>
      </c>
      <c r="Q32" s="3"/>
      <c r="R32" s="3"/>
    </row>
    <row r="33" spans="1:18">
      <c r="A33" s="9">
        <v>17.25</v>
      </c>
      <c r="B33" s="10"/>
      <c r="C33" s="14"/>
      <c r="D33" s="40">
        <v>1</v>
      </c>
      <c r="E33" s="14"/>
      <c r="F33" s="11">
        <f t="shared" si="0"/>
        <v>1</v>
      </c>
      <c r="G33" s="1"/>
      <c r="H33" s="9">
        <v>17.25</v>
      </c>
      <c r="I33" s="37"/>
      <c r="J33" s="15"/>
      <c r="K33" s="9">
        <v>17.25</v>
      </c>
      <c r="L33" s="1">
        <f t="shared" si="5"/>
        <v>0</v>
      </c>
      <c r="M33" s="1">
        <f t="shared" si="1"/>
        <v>0</v>
      </c>
      <c r="N33" s="1">
        <f t="shared" si="2"/>
        <v>0</v>
      </c>
      <c r="O33" s="1">
        <f t="shared" si="3"/>
        <v>0</v>
      </c>
      <c r="P33" s="12">
        <f t="shared" si="4"/>
        <v>0</v>
      </c>
      <c r="Q33" s="3"/>
      <c r="R33" s="3"/>
    </row>
    <row r="34" spans="1:18">
      <c r="A34" s="9">
        <v>17.75</v>
      </c>
      <c r="B34" s="10"/>
      <c r="C34" s="14"/>
      <c r="D34" s="31"/>
      <c r="E34" s="14"/>
      <c r="F34" s="11">
        <f t="shared" si="0"/>
        <v>0</v>
      </c>
      <c r="G34" s="1"/>
      <c r="H34" s="9">
        <v>17.75</v>
      </c>
      <c r="I34" s="37"/>
      <c r="J34" s="15"/>
      <c r="K34" s="9">
        <v>17.75</v>
      </c>
      <c r="L34" s="1">
        <f t="shared" si="5"/>
        <v>0</v>
      </c>
      <c r="M34" s="1">
        <f t="shared" si="1"/>
        <v>0</v>
      </c>
      <c r="N34" s="1">
        <f t="shared" si="2"/>
        <v>0</v>
      </c>
      <c r="O34" s="1">
        <f t="shared" si="3"/>
        <v>0</v>
      </c>
      <c r="P34" s="12">
        <f t="shared" si="4"/>
        <v>0</v>
      </c>
      <c r="Q34" s="3"/>
      <c r="R34" s="3"/>
    </row>
    <row r="35" spans="1:18">
      <c r="A35" s="9">
        <v>18.25</v>
      </c>
      <c r="B35" s="10"/>
      <c r="C35" s="14"/>
      <c r="D35" s="30"/>
      <c r="E35" s="14"/>
      <c r="F35" s="11">
        <f t="shared" si="0"/>
        <v>0</v>
      </c>
      <c r="G35" s="1"/>
      <c r="H35" s="9">
        <v>18.25</v>
      </c>
      <c r="I35" s="4"/>
      <c r="J35" s="1"/>
      <c r="K35" s="9">
        <v>18.25</v>
      </c>
      <c r="L35" s="1">
        <f t="shared" si="5"/>
        <v>0</v>
      </c>
      <c r="M35" s="1">
        <f t="shared" si="1"/>
        <v>0</v>
      </c>
      <c r="N35" s="1">
        <f t="shared" si="2"/>
        <v>0</v>
      </c>
      <c r="O35" s="1">
        <f t="shared" si="3"/>
        <v>0</v>
      </c>
      <c r="P35" s="12">
        <f t="shared" si="4"/>
        <v>0</v>
      </c>
      <c r="Q35" s="3"/>
      <c r="R35" s="3"/>
    </row>
    <row r="36" spans="1:18">
      <c r="A36" s="9">
        <v>18.75</v>
      </c>
      <c r="B36" s="10"/>
      <c r="C36" s="14"/>
      <c r="D36" s="30"/>
      <c r="E36" s="14"/>
      <c r="F36" s="11">
        <f t="shared" si="0"/>
        <v>0</v>
      </c>
      <c r="G36" s="1"/>
      <c r="H36" s="9">
        <v>18.75</v>
      </c>
      <c r="I36" s="4"/>
      <c r="J36" s="1"/>
      <c r="K36" s="9">
        <v>18.75</v>
      </c>
      <c r="L36" s="1">
        <f t="shared" si="5"/>
        <v>0</v>
      </c>
      <c r="M36" s="1">
        <f t="shared" si="1"/>
        <v>0</v>
      </c>
      <c r="N36" s="1">
        <f t="shared" si="2"/>
        <v>0</v>
      </c>
      <c r="O36" s="1">
        <f t="shared" si="3"/>
        <v>0</v>
      </c>
      <c r="P36" s="12">
        <f t="shared" si="4"/>
        <v>0</v>
      </c>
      <c r="Q36" s="3"/>
      <c r="R36" s="3"/>
    </row>
    <row r="37" spans="1:18">
      <c r="A37" s="9">
        <v>19.25</v>
      </c>
      <c r="B37" s="33"/>
      <c r="C37" s="34"/>
      <c r="D37" s="34"/>
      <c r="E37" s="34"/>
      <c r="F37" s="11">
        <f t="shared" si="0"/>
        <v>0</v>
      </c>
      <c r="G37" s="1"/>
      <c r="H37" s="9">
        <v>19.25</v>
      </c>
      <c r="I37" s="1"/>
      <c r="J37" s="1"/>
      <c r="K37" s="9">
        <v>19.25</v>
      </c>
      <c r="L37" s="1">
        <f t="shared" si="5"/>
        <v>0</v>
      </c>
      <c r="M37" s="1">
        <f t="shared" si="1"/>
        <v>0</v>
      </c>
      <c r="N37" s="1">
        <f t="shared" si="2"/>
        <v>0</v>
      </c>
      <c r="O37" s="1">
        <f t="shared" si="3"/>
        <v>0</v>
      </c>
      <c r="P37" s="12">
        <f t="shared" si="4"/>
        <v>0</v>
      </c>
      <c r="Q37" s="3"/>
      <c r="R37" s="3"/>
    </row>
    <row r="38" spans="1:18">
      <c r="A38" s="7" t="s">
        <v>7</v>
      </c>
      <c r="B38" s="16">
        <f>SUM(B6:B37)</f>
        <v>0</v>
      </c>
      <c r="C38" s="16">
        <f>SUM(C6:C37)</f>
        <v>1145</v>
      </c>
      <c r="D38" s="16">
        <f>SUM(D6:D37)</f>
        <v>41</v>
      </c>
      <c r="E38" s="16">
        <f>SUM(E6:E37)</f>
        <v>0</v>
      </c>
      <c r="F38" s="17">
        <f>SUM(F6:F37)</f>
        <v>1186</v>
      </c>
      <c r="G38" s="18"/>
      <c r="H38" s="7" t="s">
        <v>7</v>
      </c>
      <c r="I38" s="4">
        <f>SUM(I6:I37)</f>
        <v>298925126</v>
      </c>
      <c r="J38" s="1"/>
      <c r="K38" s="7" t="s">
        <v>7</v>
      </c>
      <c r="L38" s="16">
        <f>SUM(L6:L37)</f>
        <v>0</v>
      </c>
      <c r="M38" s="16">
        <f>SUM(M6:M37)</f>
        <v>296608.078387908</v>
      </c>
      <c r="N38" s="16">
        <f>SUM(N6:N37)</f>
        <v>2317.0476120915</v>
      </c>
      <c r="O38" s="16">
        <f>SUM(O6:O37)</f>
        <v>0</v>
      </c>
      <c r="P38" s="19">
        <f>SUM(P6:P37)</f>
        <v>298925.12599999999</v>
      </c>
      <c r="Q38" s="20"/>
      <c r="R38" s="3"/>
    </row>
    <row r="39" spans="1:1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21"/>
      <c r="B41" s="1"/>
      <c r="C41" s="1"/>
      <c r="D41" s="1"/>
      <c r="E41" s="1"/>
      <c r="F41" s="21"/>
      <c r="G41" s="1"/>
      <c r="H41" s="1"/>
      <c r="I41" s="1"/>
      <c r="J41" s="21"/>
      <c r="K41" s="1"/>
      <c r="L41" s="1"/>
      <c r="M41" s="1"/>
      <c r="N41" s="21"/>
      <c r="O41" s="1"/>
      <c r="P41" s="3"/>
      <c r="Q41" s="3"/>
      <c r="R41" s="3"/>
    </row>
    <row r="42" spans="1:18">
      <c r="A42" s="1"/>
      <c r="B42" s="45" t="s">
        <v>9</v>
      </c>
      <c r="C42" s="45"/>
      <c r="D42" s="45"/>
      <c r="E42" s="1"/>
      <c r="F42" s="1"/>
      <c r="G42" s="4"/>
      <c r="H42" s="1"/>
      <c r="I42" s="45" t="s">
        <v>10</v>
      </c>
      <c r="J42" s="45"/>
      <c r="K42" s="45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13" t="s">
        <v>11</v>
      </c>
      <c r="I44" s="39">
        <v>3.4291606156283401E-3</v>
      </c>
      <c r="J44" s="13" t="s">
        <v>12</v>
      </c>
      <c r="K44">
        <v>3.23288089579827</v>
      </c>
      <c r="L44" s="1"/>
      <c r="M44" s="1"/>
      <c r="N44" s="1"/>
      <c r="O44" s="1"/>
      <c r="P44" s="3"/>
      <c r="Q44" s="3"/>
      <c r="R44" s="3"/>
    </row>
    <row r="45" spans="1:18">
      <c r="A45" s="2" t="s">
        <v>3</v>
      </c>
      <c r="B45" s="1"/>
      <c r="C45" s="1"/>
      <c r="D45" s="1"/>
      <c r="E45" s="1"/>
      <c r="F45" s="1"/>
      <c r="G45" s="1"/>
      <c r="H45" s="2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2" t="s">
        <v>6</v>
      </c>
      <c r="B46" s="5">
        <v>0</v>
      </c>
      <c r="C46" s="6">
        <v>1</v>
      </c>
      <c r="D46" s="6">
        <v>2</v>
      </c>
      <c r="E46" s="6">
        <v>3</v>
      </c>
      <c r="F46" s="7" t="s">
        <v>7</v>
      </c>
      <c r="G46" s="1"/>
      <c r="H46" s="2" t="s">
        <v>6</v>
      </c>
      <c r="I46" s="5">
        <v>0</v>
      </c>
      <c r="J46" s="6">
        <v>1</v>
      </c>
      <c r="K46" s="6">
        <v>2</v>
      </c>
      <c r="L46" s="6">
        <v>3</v>
      </c>
      <c r="M46" s="22" t="s">
        <v>7</v>
      </c>
      <c r="N46" s="3"/>
      <c r="O46" s="3"/>
      <c r="P46" s="3"/>
    </row>
    <row r="47" spans="1:18">
      <c r="A47" s="9">
        <v>3.75</v>
      </c>
      <c r="B47" s="1">
        <f t="shared" ref="B47:B78" si="6">L6*($A47)</f>
        <v>0</v>
      </c>
      <c r="C47" s="1">
        <f t="shared" ref="C47:C78" si="7">M6*($A47)</f>
        <v>0</v>
      </c>
      <c r="D47" s="1">
        <f t="shared" ref="D47:D78" si="8">N6*($A47)</f>
        <v>0</v>
      </c>
      <c r="E47" s="1">
        <f t="shared" ref="E47:E78" si="9">O6*($A47)</f>
        <v>0</v>
      </c>
      <c r="F47" s="11">
        <f t="shared" ref="F47:F78" si="10">SUM(B47:E47)</f>
        <v>0</v>
      </c>
      <c r="G47" s="1"/>
      <c r="H47" s="9">
        <f t="shared" ref="H47:H78" si="11">$I$44*((A47)^$K$44)</f>
        <v>0.24601554297025499</v>
      </c>
      <c r="I47" s="1">
        <f t="shared" ref="I47:I78" si="12">L6*$H47</f>
        <v>0</v>
      </c>
      <c r="J47" s="1">
        <f t="shared" ref="J47:J78" si="13">M6*$H47</f>
        <v>0</v>
      </c>
      <c r="K47" s="1">
        <f t="shared" ref="K47:K78" si="14">N6*$H47</f>
        <v>0</v>
      </c>
      <c r="L47" s="1">
        <f t="shared" ref="L47:L78" si="15">O6*$H47</f>
        <v>0</v>
      </c>
      <c r="M47" s="23">
        <f t="shared" ref="M47:M78" si="16">SUM(I47:L47)</f>
        <v>0</v>
      </c>
      <c r="N47" s="3"/>
      <c r="O47" s="3"/>
      <c r="P47" s="3"/>
    </row>
    <row r="48" spans="1:18">
      <c r="A48" s="9">
        <v>4.25</v>
      </c>
      <c r="B48" s="1">
        <f t="shared" si="6"/>
        <v>0</v>
      </c>
      <c r="C48" s="1">
        <f t="shared" si="7"/>
        <v>0</v>
      </c>
      <c r="D48" s="1">
        <f t="shared" si="8"/>
        <v>0</v>
      </c>
      <c r="E48" s="1">
        <f t="shared" si="9"/>
        <v>0</v>
      </c>
      <c r="F48" s="11">
        <f t="shared" si="10"/>
        <v>0</v>
      </c>
      <c r="G48" s="1"/>
      <c r="H48" s="9">
        <f t="shared" si="11"/>
        <v>0.36871804654289397</v>
      </c>
      <c r="I48" s="1">
        <f t="shared" si="12"/>
        <v>0</v>
      </c>
      <c r="J48" s="1">
        <f t="shared" si="13"/>
        <v>0</v>
      </c>
      <c r="K48" s="1">
        <f t="shared" si="14"/>
        <v>0</v>
      </c>
      <c r="L48" s="1">
        <f t="shared" si="15"/>
        <v>0</v>
      </c>
      <c r="M48" s="23">
        <f t="shared" si="16"/>
        <v>0</v>
      </c>
      <c r="N48" s="3"/>
      <c r="O48" s="3"/>
      <c r="P48" s="3"/>
    </row>
    <row r="49" spans="1:16">
      <c r="A49" s="9">
        <v>4.75</v>
      </c>
      <c r="B49" s="1">
        <f t="shared" si="6"/>
        <v>0</v>
      </c>
      <c r="C49" s="1">
        <f t="shared" si="7"/>
        <v>0</v>
      </c>
      <c r="D49" s="1">
        <f t="shared" si="8"/>
        <v>0</v>
      </c>
      <c r="E49" s="1">
        <f t="shared" si="9"/>
        <v>0</v>
      </c>
      <c r="F49" s="11">
        <f t="shared" si="10"/>
        <v>0</v>
      </c>
      <c r="G49" s="1"/>
      <c r="H49" s="9">
        <f t="shared" si="11"/>
        <v>0.52827209442907896</v>
      </c>
      <c r="I49" s="1">
        <f t="shared" si="12"/>
        <v>0</v>
      </c>
      <c r="J49" s="1">
        <f t="shared" si="13"/>
        <v>0</v>
      </c>
      <c r="K49" s="1">
        <f t="shared" si="14"/>
        <v>0</v>
      </c>
      <c r="L49" s="1">
        <f t="shared" si="15"/>
        <v>0</v>
      </c>
      <c r="M49" s="23">
        <f t="shared" si="16"/>
        <v>0</v>
      </c>
      <c r="N49" s="3"/>
      <c r="O49" s="3"/>
      <c r="P49" s="3"/>
    </row>
    <row r="50" spans="1:16">
      <c r="A50" s="9">
        <v>5.25</v>
      </c>
      <c r="B50" s="1">
        <f t="shared" si="6"/>
        <v>0</v>
      </c>
      <c r="C50" s="1">
        <f t="shared" si="7"/>
        <v>0</v>
      </c>
      <c r="D50" s="1">
        <f t="shared" si="8"/>
        <v>0</v>
      </c>
      <c r="E50" s="1">
        <f t="shared" si="9"/>
        <v>0</v>
      </c>
      <c r="F50" s="11">
        <f t="shared" si="10"/>
        <v>0</v>
      </c>
      <c r="G50" s="1"/>
      <c r="H50" s="9">
        <f t="shared" si="11"/>
        <v>0.73009114497709404</v>
      </c>
      <c r="I50" s="1">
        <f t="shared" si="12"/>
        <v>0</v>
      </c>
      <c r="J50" s="1">
        <f t="shared" si="13"/>
        <v>0</v>
      </c>
      <c r="K50" s="1">
        <f t="shared" si="14"/>
        <v>0</v>
      </c>
      <c r="L50" s="1">
        <f t="shared" si="15"/>
        <v>0</v>
      </c>
      <c r="M50" s="23">
        <f t="shared" si="16"/>
        <v>0</v>
      </c>
      <c r="N50" s="3"/>
      <c r="O50" s="3"/>
      <c r="P50" s="3"/>
    </row>
    <row r="51" spans="1:16">
      <c r="A51" s="9">
        <v>5.75</v>
      </c>
      <c r="B51" s="1">
        <f t="shared" si="6"/>
        <v>0</v>
      </c>
      <c r="C51" s="1">
        <f t="shared" si="7"/>
        <v>0</v>
      </c>
      <c r="D51" s="1">
        <f t="shared" si="8"/>
        <v>0</v>
      </c>
      <c r="E51" s="1">
        <f t="shared" si="9"/>
        <v>0</v>
      </c>
      <c r="F51" s="11">
        <f t="shared" si="10"/>
        <v>0</v>
      </c>
      <c r="G51" s="1"/>
      <c r="H51" s="9">
        <f t="shared" si="11"/>
        <v>0.979723418978795</v>
      </c>
      <c r="I51" s="1">
        <f t="shared" si="12"/>
        <v>0</v>
      </c>
      <c r="J51" s="1">
        <f t="shared" si="13"/>
        <v>0</v>
      </c>
      <c r="K51" s="1">
        <f t="shared" si="14"/>
        <v>0</v>
      </c>
      <c r="L51" s="1">
        <f t="shared" si="15"/>
        <v>0</v>
      </c>
      <c r="M51" s="23">
        <f t="shared" si="16"/>
        <v>0</v>
      </c>
      <c r="N51" s="3"/>
      <c r="O51" s="3"/>
      <c r="P51" s="3"/>
    </row>
    <row r="52" spans="1:16">
      <c r="A52" s="9">
        <v>6.25</v>
      </c>
      <c r="B52" s="1">
        <f t="shared" si="6"/>
        <v>0</v>
      </c>
      <c r="C52" s="1">
        <f t="shared" si="7"/>
        <v>2080.7375000000002</v>
      </c>
      <c r="D52" s="1">
        <f t="shared" si="8"/>
        <v>0</v>
      </c>
      <c r="E52" s="1">
        <f t="shared" si="9"/>
        <v>0</v>
      </c>
      <c r="F52" s="11">
        <f t="shared" si="10"/>
        <v>2080.7375000000002</v>
      </c>
      <c r="G52" s="1"/>
      <c r="H52" s="9">
        <f t="shared" si="11"/>
        <v>1.28284188292436</v>
      </c>
      <c r="I52" s="1">
        <f t="shared" si="12"/>
        <v>0</v>
      </c>
      <c r="J52" s="1">
        <f t="shared" si="13"/>
        <v>427.08115397941202</v>
      </c>
      <c r="K52" s="1">
        <f t="shared" si="14"/>
        <v>0</v>
      </c>
      <c r="L52" s="1">
        <f t="shared" si="15"/>
        <v>0</v>
      </c>
      <c r="M52" s="23">
        <f t="shared" si="16"/>
        <v>427.08115397941202</v>
      </c>
      <c r="N52" s="3"/>
      <c r="O52" s="3"/>
      <c r="P52" s="3"/>
    </row>
    <row r="53" spans="1:16">
      <c r="A53" s="9">
        <v>6.75</v>
      </c>
      <c r="B53" s="1">
        <f t="shared" si="6"/>
        <v>0</v>
      </c>
      <c r="C53" s="1">
        <f t="shared" si="7"/>
        <v>4773.7012500000001</v>
      </c>
      <c r="D53" s="1">
        <f t="shared" si="8"/>
        <v>0</v>
      </c>
      <c r="E53" s="1">
        <f t="shared" si="9"/>
        <v>0</v>
      </c>
      <c r="F53" s="11">
        <f t="shared" si="10"/>
        <v>4773.7012500000001</v>
      </c>
      <c r="G53" s="1"/>
      <c r="H53" s="9">
        <f t="shared" si="11"/>
        <v>1.64523580019339</v>
      </c>
      <c r="I53" s="1">
        <f t="shared" si="12"/>
        <v>0</v>
      </c>
      <c r="J53" s="1">
        <f t="shared" si="13"/>
        <v>1163.53543643377</v>
      </c>
      <c r="K53" s="1">
        <f t="shared" si="14"/>
        <v>0</v>
      </c>
      <c r="L53" s="1">
        <f t="shared" si="15"/>
        <v>0</v>
      </c>
      <c r="M53" s="23">
        <f t="shared" si="16"/>
        <v>1163.53543643377</v>
      </c>
      <c r="N53" s="3"/>
      <c r="O53" s="3"/>
      <c r="P53" s="3"/>
    </row>
    <row r="54" spans="1:16">
      <c r="A54" s="9">
        <v>7.25</v>
      </c>
      <c r="B54" s="1">
        <f t="shared" si="6"/>
        <v>0</v>
      </c>
      <c r="C54" s="1">
        <f t="shared" si="7"/>
        <v>14002.896500000001</v>
      </c>
      <c r="D54" s="1">
        <f t="shared" si="8"/>
        <v>0</v>
      </c>
      <c r="E54" s="1">
        <f t="shared" si="9"/>
        <v>0</v>
      </c>
      <c r="F54" s="11">
        <f t="shared" si="10"/>
        <v>14002.896500000001</v>
      </c>
      <c r="G54" s="1"/>
      <c r="H54" s="9">
        <f t="shared" si="11"/>
        <v>2.0728034963043198</v>
      </c>
      <c r="I54" s="1">
        <f t="shared" si="12"/>
        <v>0</v>
      </c>
      <c r="J54" s="1">
        <f t="shared" si="13"/>
        <v>4003.4831480810399</v>
      </c>
      <c r="K54" s="1">
        <f t="shared" si="14"/>
        <v>0</v>
      </c>
      <c r="L54" s="1">
        <f t="shared" si="15"/>
        <v>0</v>
      </c>
      <c r="M54" s="23">
        <f t="shared" si="16"/>
        <v>4003.4831480810399</v>
      </c>
      <c r="N54" s="3"/>
      <c r="O54" s="3"/>
      <c r="P54" s="3"/>
    </row>
    <row r="55" spans="1:16">
      <c r="A55" s="9">
        <v>7.75</v>
      </c>
      <c r="B55" s="1">
        <f t="shared" si="6"/>
        <v>0</v>
      </c>
      <c r="C55" s="1">
        <f t="shared" si="7"/>
        <v>42196.455999999998</v>
      </c>
      <c r="D55" s="1">
        <f t="shared" si="8"/>
        <v>0</v>
      </c>
      <c r="E55" s="1">
        <f t="shared" si="9"/>
        <v>0</v>
      </c>
      <c r="F55" s="11">
        <f t="shared" si="10"/>
        <v>42196.455999999998</v>
      </c>
      <c r="G55" s="1"/>
      <c r="H55" s="9">
        <f t="shared" si="11"/>
        <v>2.5715460850798602</v>
      </c>
      <c r="I55" s="1">
        <f t="shared" si="12"/>
        <v>0</v>
      </c>
      <c r="J55" s="1">
        <f t="shared" si="13"/>
        <v>14001.3072556187</v>
      </c>
      <c r="K55" s="1">
        <f t="shared" si="14"/>
        <v>0</v>
      </c>
      <c r="L55" s="1">
        <f t="shared" si="15"/>
        <v>0</v>
      </c>
      <c r="M55" s="23">
        <f t="shared" si="16"/>
        <v>14001.3072556187</v>
      </c>
      <c r="N55" s="3"/>
      <c r="O55" s="3"/>
      <c r="P55" s="3"/>
    </row>
    <row r="56" spans="1:16">
      <c r="A56" s="9">
        <v>8.25</v>
      </c>
      <c r="B56" s="1">
        <f t="shared" si="6"/>
        <v>0</v>
      </c>
      <c r="C56" s="1">
        <f t="shared" si="7"/>
        <v>51379.440750000002</v>
      </c>
      <c r="D56" s="1">
        <f t="shared" si="8"/>
        <v>0</v>
      </c>
      <c r="E56" s="1">
        <f t="shared" si="9"/>
        <v>0</v>
      </c>
      <c r="F56" s="11">
        <f t="shared" si="10"/>
        <v>51379.440750000002</v>
      </c>
      <c r="G56" s="1"/>
      <c r="H56" s="9">
        <f t="shared" si="11"/>
        <v>3.1475619695248702</v>
      </c>
      <c r="I56" s="1">
        <f t="shared" si="12"/>
        <v>0</v>
      </c>
      <c r="J56" s="1">
        <f t="shared" si="13"/>
        <v>19602.421056988602</v>
      </c>
      <c r="K56" s="1">
        <f t="shared" si="14"/>
        <v>0</v>
      </c>
      <c r="L56" s="1">
        <f t="shared" si="15"/>
        <v>0</v>
      </c>
      <c r="M56" s="23">
        <f t="shared" si="16"/>
        <v>19602.421056988602</v>
      </c>
      <c r="N56" s="3"/>
      <c r="O56" s="3"/>
      <c r="P56" s="3"/>
    </row>
    <row r="57" spans="1:16">
      <c r="A57" s="9">
        <v>8.75</v>
      </c>
      <c r="B57" s="1">
        <f t="shared" si="6"/>
        <v>0</v>
      </c>
      <c r="C57" s="1">
        <f t="shared" si="7"/>
        <v>117865.09875</v>
      </c>
      <c r="D57" s="1">
        <f t="shared" si="8"/>
        <v>0</v>
      </c>
      <c r="E57" s="1">
        <f t="shared" si="9"/>
        <v>0</v>
      </c>
      <c r="F57" s="11">
        <f t="shared" si="10"/>
        <v>117865.09875</v>
      </c>
      <c r="G57" s="1"/>
      <c r="H57" s="9">
        <f t="shared" si="11"/>
        <v>3.8070419771894302</v>
      </c>
      <c r="I57" s="1">
        <f t="shared" si="12"/>
        <v>0</v>
      </c>
      <c r="J57" s="1">
        <f t="shared" si="13"/>
        <v>51281.986124208903</v>
      </c>
      <c r="K57" s="1">
        <f t="shared" si="14"/>
        <v>0</v>
      </c>
      <c r="L57" s="1">
        <f t="shared" si="15"/>
        <v>0</v>
      </c>
      <c r="M57" s="23">
        <f t="shared" si="16"/>
        <v>51281.986124208903</v>
      </c>
      <c r="N57" s="3"/>
      <c r="O57" s="3"/>
      <c r="P57" s="3"/>
    </row>
    <row r="58" spans="1:16">
      <c r="A58" s="9">
        <v>9.25</v>
      </c>
      <c r="B58" s="1">
        <f t="shared" si="6"/>
        <v>0</v>
      </c>
      <c r="C58" s="1">
        <f t="shared" si="7"/>
        <v>192301.98699999999</v>
      </c>
      <c r="D58" s="1">
        <f t="shared" si="8"/>
        <v>0</v>
      </c>
      <c r="E58" s="1">
        <f t="shared" si="9"/>
        <v>0</v>
      </c>
      <c r="F58" s="11">
        <f t="shared" si="10"/>
        <v>192301.98699999999</v>
      </c>
      <c r="G58" s="1"/>
      <c r="H58" s="9">
        <f t="shared" si="11"/>
        <v>4.5562650222664303</v>
      </c>
      <c r="I58" s="1">
        <f t="shared" si="12"/>
        <v>0</v>
      </c>
      <c r="J58" s="1">
        <f t="shared" si="13"/>
        <v>94722.034278965803</v>
      </c>
      <c r="K58" s="1">
        <f t="shared" si="14"/>
        <v>0</v>
      </c>
      <c r="L58" s="1">
        <f t="shared" si="15"/>
        <v>0</v>
      </c>
      <c r="M58" s="23">
        <f t="shared" si="16"/>
        <v>94722.034278965803</v>
      </c>
      <c r="N58" s="3"/>
      <c r="O58" s="3"/>
      <c r="P58" s="3"/>
    </row>
    <row r="59" spans="1:16">
      <c r="A59" s="9">
        <v>9.75</v>
      </c>
      <c r="B59" s="1">
        <f t="shared" si="6"/>
        <v>0</v>
      </c>
      <c r="C59" s="1">
        <f t="shared" si="7"/>
        <v>275793.23849999998</v>
      </c>
      <c r="D59" s="1">
        <f t="shared" si="8"/>
        <v>0</v>
      </c>
      <c r="E59" s="1">
        <f t="shared" si="9"/>
        <v>0</v>
      </c>
      <c r="F59" s="11">
        <f t="shared" si="10"/>
        <v>275793.23849999998</v>
      </c>
      <c r="G59" s="1"/>
      <c r="H59" s="9">
        <f t="shared" si="11"/>
        <v>5.4015942101714396</v>
      </c>
      <c r="I59" s="1">
        <f t="shared" si="12"/>
        <v>0</v>
      </c>
      <c r="J59" s="1">
        <f t="shared" si="13"/>
        <v>152792.119003695</v>
      </c>
      <c r="K59" s="1">
        <f t="shared" si="14"/>
        <v>0</v>
      </c>
      <c r="L59" s="1">
        <f t="shared" si="15"/>
        <v>0</v>
      </c>
      <c r="M59" s="23">
        <f t="shared" si="16"/>
        <v>152792.119003695</v>
      </c>
      <c r="N59" s="3"/>
      <c r="O59" s="3"/>
      <c r="P59" s="3"/>
    </row>
    <row r="60" spans="1:16">
      <c r="A60" s="9">
        <v>10.25</v>
      </c>
      <c r="B60" s="1">
        <f t="shared" si="6"/>
        <v>0</v>
      </c>
      <c r="C60" s="1">
        <f t="shared" si="7"/>
        <v>304973.97975</v>
      </c>
      <c r="D60" s="1">
        <f t="shared" si="8"/>
        <v>0</v>
      </c>
      <c r="E60" s="1">
        <f t="shared" si="9"/>
        <v>0</v>
      </c>
      <c r="F60" s="11">
        <f t="shared" si="10"/>
        <v>304973.97975</v>
      </c>
      <c r="G60" s="1"/>
      <c r="H60" s="9">
        <f t="shared" si="11"/>
        <v>6.3494733177153799</v>
      </c>
      <c r="I60" s="1">
        <f t="shared" si="12"/>
        <v>0</v>
      </c>
      <c r="J60" s="1">
        <f t="shared" si="13"/>
        <v>188919.42897757</v>
      </c>
      <c r="K60" s="1">
        <f t="shared" si="14"/>
        <v>0</v>
      </c>
      <c r="L60" s="1">
        <f t="shared" si="15"/>
        <v>0</v>
      </c>
      <c r="M60" s="23">
        <f t="shared" si="16"/>
        <v>188919.42897757</v>
      </c>
      <c r="N60" s="3"/>
      <c r="O60" s="3"/>
      <c r="P60" s="3"/>
    </row>
    <row r="61" spans="1:16">
      <c r="A61" s="9">
        <v>10.75</v>
      </c>
      <c r="B61" s="1">
        <f t="shared" si="6"/>
        <v>0</v>
      </c>
      <c r="C61" s="1">
        <f t="shared" si="7"/>
        <v>362458.65299999999</v>
      </c>
      <c r="D61" s="1">
        <f t="shared" si="8"/>
        <v>0</v>
      </c>
      <c r="E61" s="1">
        <f t="shared" si="9"/>
        <v>0</v>
      </c>
      <c r="F61" s="11">
        <f t="shared" si="10"/>
        <v>362458.65299999999</v>
      </c>
      <c r="G61" s="1"/>
      <c r="H61" s="9">
        <f t="shared" si="11"/>
        <v>7.4064235950451502</v>
      </c>
      <c r="I61" s="1">
        <f t="shared" si="12"/>
        <v>0</v>
      </c>
      <c r="J61" s="1">
        <f t="shared" si="13"/>
        <v>249723.006493719</v>
      </c>
      <c r="K61" s="1">
        <f t="shared" si="14"/>
        <v>0</v>
      </c>
      <c r="L61" s="1">
        <f t="shared" si="15"/>
        <v>0</v>
      </c>
      <c r="M61" s="23">
        <f t="shared" si="16"/>
        <v>249723.006493719</v>
      </c>
      <c r="N61" s="3"/>
      <c r="O61" s="3"/>
      <c r="P61" s="3"/>
    </row>
    <row r="62" spans="1:16">
      <c r="A62" s="9">
        <v>11.25</v>
      </c>
      <c r="B62" s="1">
        <f t="shared" si="6"/>
        <v>0</v>
      </c>
      <c r="C62" s="1">
        <f t="shared" si="7"/>
        <v>488771.60625000001</v>
      </c>
      <c r="D62" s="1">
        <f t="shared" si="8"/>
        <v>0</v>
      </c>
      <c r="E62" s="1">
        <f t="shared" si="9"/>
        <v>0</v>
      </c>
      <c r="F62" s="11">
        <f t="shared" si="10"/>
        <v>488771.60625000001</v>
      </c>
      <c r="G62" s="1"/>
      <c r="H62" s="9">
        <f t="shared" si="11"/>
        <v>8.5790408455201792</v>
      </c>
      <c r="I62" s="1">
        <f t="shared" si="12"/>
        <v>0</v>
      </c>
      <c r="J62" s="1">
        <f t="shared" si="13"/>
        <v>372728.13992437802</v>
      </c>
      <c r="K62" s="1">
        <f t="shared" si="14"/>
        <v>0</v>
      </c>
      <c r="L62" s="1">
        <f t="shared" si="15"/>
        <v>0</v>
      </c>
      <c r="M62" s="23">
        <f t="shared" si="16"/>
        <v>372728.13992437802</v>
      </c>
      <c r="N62" s="3"/>
      <c r="O62" s="3"/>
      <c r="P62" s="3"/>
    </row>
    <row r="63" spans="1:16">
      <c r="A63" s="9">
        <v>11.75</v>
      </c>
      <c r="B63" s="1">
        <f t="shared" si="6"/>
        <v>0</v>
      </c>
      <c r="C63" s="1">
        <f t="shared" si="7"/>
        <v>325766.353</v>
      </c>
      <c r="D63" s="1">
        <f t="shared" si="8"/>
        <v>0</v>
      </c>
      <c r="E63" s="1">
        <f t="shared" si="9"/>
        <v>0</v>
      </c>
      <c r="F63" s="11">
        <f t="shared" si="10"/>
        <v>325766.353</v>
      </c>
      <c r="G63" s="1"/>
      <c r="H63" s="9">
        <f t="shared" si="11"/>
        <v>9.8739927474459694</v>
      </c>
      <c r="I63" s="1">
        <f t="shared" si="12"/>
        <v>0</v>
      </c>
      <c r="J63" s="1">
        <f t="shared" si="13"/>
        <v>273754.434628419</v>
      </c>
      <c r="K63" s="1">
        <f t="shared" si="14"/>
        <v>0</v>
      </c>
      <c r="L63" s="1">
        <f t="shared" si="15"/>
        <v>0</v>
      </c>
      <c r="M63" s="23">
        <f t="shared" si="16"/>
        <v>273754.434628419</v>
      </c>
      <c r="N63" s="3"/>
      <c r="O63" s="3"/>
      <c r="P63" s="3"/>
    </row>
    <row r="64" spans="1:16">
      <c r="A64" s="9">
        <v>12.25</v>
      </c>
      <c r="B64" s="1">
        <f t="shared" si="6"/>
        <v>0</v>
      </c>
      <c r="C64" s="1">
        <f t="shared" si="7"/>
        <v>298900.58799999999</v>
      </c>
      <c r="D64" s="1">
        <f t="shared" si="8"/>
        <v>0</v>
      </c>
      <c r="E64" s="1">
        <f t="shared" si="9"/>
        <v>0</v>
      </c>
      <c r="F64" s="11">
        <f t="shared" si="10"/>
        <v>298900.58799999999</v>
      </c>
      <c r="G64" s="1"/>
      <c r="H64" s="9">
        <f t="shared" si="11"/>
        <v>11.298016387680599</v>
      </c>
      <c r="I64" s="1">
        <f t="shared" si="12"/>
        <v>0</v>
      </c>
      <c r="J64" s="1">
        <f t="shared" si="13"/>
        <v>275672.14216419298</v>
      </c>
      <c r="K64" s="1">
        <f t="shared" si="14"/>
        <v>0</v>
      </c>
      <c r="L64" s="1">
        <f t="shared" si="15"/>
        <v>0</v>
      </c>
      <c r="M64" s="23">
        <f t="shared" si="16"/>
        <v>275672.14216419298</v>
      </c>
      <c r="N64" s="3"/>
      <c r="O64" s="3"/>
      <c r="P64" s="3"/>
    </row>
    <row r="65" spans="1:16">
      <c r="A65" s="9">
        <v>12.75</v>
      </c>
      <c r="B65" s="1">
        <f t="shared" si="6"/>
        <v>0</v>
      </c>
      <c r="C65" s="1">
        <f t="shared" si="7"/>
        <v>227740.89525</v>
      </c>
      <c r="D65" s="1">
        <f t="shared" si="8"/>
        <v>0</v>
      </c>
      <c r="E65" s="1">
        <f t="shared" si="9"/>
        <v>0</v>
      </c>
      <c r="F65" s="11">
        <f t="shared" si="10"/>
        <v>227740.89525</v>
      </c>
      <c r="G65" s="1"/>
      <c r="H65" s="9">
        <f t="shared" si="11"/>
        <v>12.8579159819766</v>
      </c>
      <c r="I65" s="1">
        <f t="shared" si="12"/>
        <v>0</v>
      </c>
      <c r="J65" s="1">
        <f t="shared" si="13"/>
        <v>229668.493865461</v>
      </c>
      <c r="K65" s="1">
        <f t="shared" si="14"/>
        <v>0</v>
      </c>
      <c r="L65" s="1">
        <f t="shared" si="15"/>
        <v>0</v>
      </c>
      <c r="M65" s="23">
        <f t="shared" si="16"/>
        <v>229668.493865461</v>
      </c>
      <c r="N65" s="3"/>
      <c r="O65" s="3"/>
      <c r="P65" s="3"/>
    </row>
    <row r="66" spans="1:16">
      <c r="A66" s="9">
        <v>13.25</v>
      </c>
      <c r="B66" s="1">
        <f t="shared" si="6"/>
        <v>0</v>
      </c>
      <c r="C66" s="1">
        <f t="shared" si="7"/>
        <v>324003.41600000003</v>
      </c>
      <c r="D66" s="1">
        <f t="shared" si="8"/>
        <v>0</v>
      </c>
      <c r="E66" s="1">
        <f t="shared" si="9"/>
        <v>0</v>
      </c>
      <c r="F66" s="11">
        <f t="shared" si="10"/>
        <v>324003.41600000003</v>
      </c>
      <c r="G66" s="1"/>
      <c r="H66" s="9">
        <f t="shared" si="11"/>
        <v>14.5605607608159</v>
      </c>
      <c r="I66" s="1">
        <f t="shared" si="12"/>
        <v>0</v>
      </c>
      <c r="J66" s="1">
        <f t="shared" si="13"/>
        <v>356050.67361357802</v>
      </c>
      <c r="K66" s="1">
        <f t="shared" si="14"/>
        <v>0</v>
      </c>
      <c r="L66" s="1">
        <f t="shared" si="15"/>
        <v>0</v>
      </c>
      <c r="M66" s="23">
        <f t="shared" si="16"/>
        <v>356050.67361357802</v>
      </c>
      <c r="N66" s="3"/>
      <c r="O66" s="3"/>
      <c r="P66" s="3"/>
    </row>
    <row r="67" spans="1:16">
      <c r="A67" s="9">
        <v>13.75</v>
      </c>
      <c r="B67" s="1">
        <f t="shared" si="6"/>
        <v>0</v>
      </c>
      <c r="C67" s="1">
        <f t="shared" si="7"/>
        <v>142160.902430555</v>
      </c>
      <c r="D67" s="1">
        <f t="shared" si="8"/>
        <v>4061.74006944445</v>
      </c>
      <c r="E67" s="1">
        <f t="shared" si="9"/>
        <v>0</v>
      </c>
      <c r="F67" s="11">
        <f t="shared" si="10"/>
        <v>146222.642499999</v>
      </c>
      <c r="G67" s="1"/>
      <c r="H67" s="9">
        <f t="shared" si="11"/>
        <v>16.412883002658798</v>
      </c>
      <c r="I67" s="1">
        <f t="shared" si="12"/>
        <v>0</v>
      </c>
      <c r="J67" s="1">
        <f t="shared" si="13"/>
        <v>169692.38248328</v>
      </c>
      <c r="K67" s="1">
        <f t="shared" si="14"/>
        <v>4848.3537852365798</v>
      </c>
      <c r="L67" s="1">
        <f t="shared" si="15"/>
        <v>0</v>
      </c>
      <c r="M67" s="23">
        <f t="shared" si="16"/>
        <v>174540.73626851701</v>
      </c>
      <c r="N67" s="3"/>
      <c r="O67" s="3"/>
      <c r="P67" s="3"/>
    </row>
    <row r="68" spans="1:16">
      <c r="A68" s="9">
        <v>14.25</v>
      </c>
      <c r="B68" s="1">
        <f t="shared" si="6"/>
        <v>0</v>
      </c>
      <c r="C68" s="1">
        <f t="shared" si="7"/>
        <v>84941.252261029396</v>
      </c>
      <c r="D68" s="1">
        <f t="shared" si="8"/>
        <v>3920.3654889705899</v>
      </c>
      <c r="E68" s="1">
        <f t="shared" si="9"/>
        <v>0</v>
      </c>
      <c r="F68" s="11">
        <f t="shared" si="10"/>
        <v>88861.617750000005</v>
      </c>
      <c r="G68" s="1"/>
      <c r="H68" s="9">
        <f t="shared" si="11"/>
        <v>18.421876199112798</v>
      </c>
      <c r="I68" s="1">
        <f t="shared" si="12"/>
        <v>0</v>
      </c>
      <c r="J68" s="1">
        <f t="shared" si="13"/>
        <v>109808.92865616101</v>
      </c>
      <c r="K68" s="1">
        <f t="shared" si="14"/>
        <v>5068.1043995151304</v>
      </c>
      <c r="L68" s="1">
        <f t="shared" si="15"/>
        <v>0</v>
      </c>
      <c r="M68" s="23">
        <f t="shared" si="16"/>
        <v>114877.033055676</v>
      </c>
      <c r="N68" s="3"/>
      <c r="O68" s="3"/>
      <c r="P68" s="3"/>
    </row>
    <row r="69" spans="1:16">
      <c r="A69" s="9">
        <v>14.75</v>
      </c>
      <c r="B69" s="1">
        <f t="shared" si="6"/>
        <v>0</v>
      </c>
      <c r="C69" s="1">
        <f t="shared" si="7"/>
        <v>14131.28175</v>
      </c>
      <c r="D69" s="1">
        <f t="shared" si="8"/>
        <v>4710.4272499999997</v>
      </c>
      <c r="E69" s="1">
        <f t="shared" si="9"/>
        <v>0</v>
      </c>
      <c r="F69" s="11">
        <f t="shared" si="10"/>
        <v>18841.708999999999</v>
      </c>
      <c r="G69" s="1"/>
      <c r="H69" s="9">
        <f t="shared" si="11"/>
        <v>20.594593338667998</v>
      </c>
      <c r="I69" s="1">
        <f t="shared" si="12"/>
        <v>0</v>
      </c>
      <c r="J69" s="1">
        <f t="shared" si="13"/>
        <v>19730.711931890899</v>
      </c>
      <c r="K69" s="1">
        <f t="shared" si="14"/>
        <v>6576.90397729696</v>
      </c>
      <c r="L69" s="1">
        <f t="shared" si="15"/>
        <v>0</v>
      </c>
      <c r="M69" s="23">
        <f t="shared" si="16"/>
        <v>26307.615909187902</v>
      </c>
      <c r="N69" s="3"/>
      <c r="O69" s="3"/>
      <c r="P69" s="3"/>
    </row>
    <row r="70" spans="1:16">
      <c r="A70" s="9">
        <v>15.25</v>
      </c>
      <c r="B70" s="1">
        <f t="shared" si="6"/>
        <v>0</v>
      </c>
      <c r="C70" s="1">
        <f t="shared" si="7"/>
        <v>9866.0912000000008</v>
      </c>
      <c r="D70" s="1">
        <f t="shared" si="8"/>
        <v>14799.1368</v>
      </c>
      <c r="E70" s="1">
        <f t="shared" si="9"/>
        <v>0</v>
      </c>
      <c r="F70" s="11">
        <f t="shared" si="10"/>
        <v>24665.227999999999</v>
      </c>
      <c r="G70" s="1"/>
      <c r="H70" s="9">
        <f t="shared" si="11"/>
        <v>22.938145297417499</v>
      </c>
      <c r="I70" s="1">
        <f t="shared" si="12"/>
        <v>0</v>
      </c>
      <c r="J70" s="1">
        <f t="shared" si="13"/>
        <v>14839.989079552301</v>
      </c>
      <c r="K70" s="1">
        <f t="shared" si="14"/>
        <v>22259.983619328399</v>
      </c>
      <c r="L70" s="1">
        <f t="shared" si="15"/>
        <v>0</v>
      </c>
      <c r="M70" s="23">
        <f t="shared" si="16"/>
        <v>37099.972698880702</v>
      </c>
      <c r="N70" s="3"/>
      <c r="O70" s="3"/>
      <c r="P70" s="3"/>
    </row>
    <row r="71" spans="1:16">
      <c r="A71" s="9">
        <v>15.75</v>
      </c>
      <c r="B71" s="1">
        <f t="shared" si="6"/>
        <v>0</v>
      </c>
      <c r="C71" s="1">
        <f t="shared" si="7"/>
        <v>720.96779999999899</v>
      </c>
      <c r="D71" s="1">
        <f t="shared" si="8"/>
        <v>1982.6614500000101</v>
      </c>
      <c r="E71" s="1">
        <f t="shared" si="9"/>
        <v>0</v>
      </c>
      <c r="F71" s="11">
        <f t="shared" si="10"/>
        <v>2703.62925000001</v>
      </c>
      <c r="G71" s="1"/>
      <c r="H71" s="9">
        <f t="shared" si="11"/>
        <v>25.4596993266737</v>
      </c>
      <c r="I71" s="1">
        <f t="shared" si="12"/>
        <v>0</v>
      </c>
      <c r="J71" s="1">
        <f t="shared" si="13"/>
        <v>1165.43640712466</v>
      </c>
      <c r="K71" s="1">
        <f t="shared" si="14"/>
        <v>3204.9501195928301</v>
      </c>
      <c r="L71" s="1">
        <f t="shared" si="15"/>
        <v>0</v>
      </c>
      <c r="M71" s="23">
        <f t="shared" si="16"/>
        <v>4370.3865267174897</v>
      </c>
      <c r="N71" s="3"/>
      <c r="O71" s="3"/>
      <c r="P71" s="3"/>
    </row>
    <row r="72" spans="1:16">
      <c r="A72" s="9">
        <v>16.25</v>
      </c>
      <c r="B72" s="1">
        <f t="shared" si="6"/>
        <v>0</v>
      </c>
      <c r="C72" s="1">
        <f t="shared" si="7"/>
        <v>1792.1881249999999</v>
      </c>
      <c r="D72" s="1">
        <f t="shared" si="8"/>
        <v>5376.5643749999999</v>
      </c>
      <c r="E72" s="1">
        <f t="shared" si="9"/>
        <v>0</v>
      </c>
      <c r="F72" s="11">
        <f t="shared" si="10"/>
        <v>7168.7524999999996</v>
      </c>
      <c r="G72" s="1"/>
      <c r="H72" s="9">
        <f t="shared" si="11"/>
        <v>28.166477628640902</v>
      </c>
      <c r="I72" s="1">
        <f t="shared" si="12"/>
        <v>0</v>
      </c>
      <c r="J72" s="1">
        <f t="shared" si="13"/>
        <v>3106.4385679463599</v>
      </c>
      <c r="K72" s="1">
        <f t="shared" si="14"/>
        <v>9319.3157038390891</v>
      </c>
      <c r="L72" s="1">
        <f t="shared" si="15"/>
        <v>0</v>
      </c>
      <c r="M72" s="23">
        <f t="shared" si="16"/>
        <v>12425.754271785399</v>
      </c>
      <c r="N72" s="3"/>
      <c r="O72" s="3"/>
      <c r="P72" s="3"/>
    </row>
    <row r="73" spans="1:16">
      <c r="A73" s="9">
        <v>16.75</v>
      </c>
      <c r="B73" s="1">
        <f t="shared" si="6"/>
        <v>0</v>
      </c>
      <c r="C73" s="1">
        <f t="shared" si="7"/>
        <v>0</v>
      </c>
      <c r="D73" s="1">
        <f t="shared" si="8"/>
        <v>0</v>
      </c>
      <c r="E73" s="1">
        <f t="shared" si="9"/>
        <v>0</v>
      </c>
      <c r="F73" s="11">
        <f t="shared" si="10"/>
        <v>0</v>
      </c>
      <c r="G73" s="1"/>
      <c r="H73" s="9">
        <f t="shared" si="11"/>
        <v>31.065756012369199</v>
      </c>
      <c r="I73" s="1">
        <f t="shared" si="12"/>
        <v>0</v>
      </c>
      <c r="J73" s="1">
        <f t="shared" si="13"/>
        <v>0</v>
      </c>
      <c r="K73" s="1">
        <f t="shared" si="14"/>
        <v>0</v>
      </c>
      <c r="L73" s="1">
        <f t="shared" si="15"/>
        <v>0</v>
      </c>
      <c r="M73" s="23">
        <f t="shared" si="16"/>
        <v>0</v>
      </c>
      <c r="N73" s="3"/>
      <c r="O73" s="3"/>
      <c r="P73" s="3"/>
    </row>
    <row r="74" spans="1:16">
      <c r="A74" s="9">
        <v>17.25</v>
      </c>
      <c r="B74" s="1">
        <f t="shared" si="6"/>
        <v>0</v>
      </c>
      <c r="C74" s="1">
        <f t="shared" si="7"/>
        <v>0</v>
      </c>
      <c r="D74" s="1">
        <f t="shared" si="8"/>
        <v>0</v>
      </c>
      <c r="E74" s="1">
        <f t="shared" si="9"/>
        <v>0</v>
      </c>
      <c r="F74" s="11">
        <f t="shared" si="10"/>
        <v>0</v>
      </c>
      <c r="G74" s="1"/>
      <c r="H74" s="9">
        <f t="shared" si="11"/>
        <v>34.1648626231229</v>
      </c>
      <c r="I74" s="1">
        <f t="shared" si="12"/>
        <v>0</v>
      </c>
      <c r="J74" s="1">
        <f t="shared" si="13"/>
        <v>0</v>
      </c>
      <c r="K74" s="1">
        <f t="shared" si="14"/>
        <v>0</v>
      </c>
      <c r="L74" s="1">
        <f t="shared" si="15"/>
        <v>0</v>
      </c>
      <c r="M74" s="23">
        <f t="shared" si="16"/>
        <v>0</v>
      </c>
      <c r="N74" s="3"/>
      <c r="O74" s="3"/>
      <c r="P74" s="3"/>
    </row>
    <row r="75" spans="1:16">
      <c r="A75" s="9">
        <v>17.75</v>
      </c>
      <c r="B75" s="1">
        <f t="shared" si="6"/>
        <v>0</v>
      </c>
      <c r="C75" s="1">
        <f t="shared" si="7"/>
        <v>0</v>
      </c>
      <c r="D75" s="1">
        <f t="shared" si="8"/>
        <v>0</v>
      </c>
      <c r="E75" s="1">
        <f t="shared" si="9"/>
        <v>0</v>
      </c>
      <c r="F75" s="11">
        <f t="shared" si="10"/>
        <v>0</v>
      </c>
      <c r="G75" s="1"/>
      <c r="H75" s="9">
        <f t="shared" si="11"/>
        <v>37.4711767390665</v>
      </c>
      <c r="I75" s="1">
        <f t="shared" si="12"/>
        <v>0</v>
      </c>
      <c r="J75" s="1">
        <f t="shared" si="13"/>
        <v>0</v>
      </c>
      <c r="K75" s="1">
        <f t="shared" si="14"/>
        <v>0</v>
      </c>
      <c r="L75" s="1">
        <f t="shared" si="15"/>
        <v>0</v>
      </c>
      <c r="M75" s="23">
        <f t="shared" si="16"/>
        <v>0</v>
      </c>
      <c r="N75" s="3"/>
      <c r="O75" s="3"/>
      <c r="P75" s="3"/>
    </row>
    <row r="76" spans="1:16">
      <c r="A76" s="9">
        <v>18.25</v>
      </c>
      <c r="B76" s="1">
        <f t="shared" si="6"/>
        <v>0</v>
      </c>
      <c r="C76" s="1">
        <f t="shared" si="7"/>
        <v>0</v>
      </c>
      <c r="D76" s="1">
        <f t="shared" si="8"/>
        <v>0</v>
      </c>
      <c r="E76" s="1">
        <f t="shared" si="9"/>
        <v>0</v>
      </c>
      <c r="F76" s="11">
        <f t="shared" si="10"/>
        <v>0</v>
      </c>
      <c r="G76" s="1"/>
      <c r="H76" s="9">
        <f t="shared" si="11"/>
        <v>40.9921276298493</v>
      </c>
      <c r="I76" s="1">
        <f t="shared" si="12"/>
        <v>0</v>
      </c>
      <c r="J76" s="1">
        <f t="shared" si="13"/>
        <v>0</v>
      </c>
      <c r="K76" s="1">
        <f t="shared" si="14"/>
        <v>0</v>
      </c>
      <c r="L76" s="1">
        <f t="shared" si="15"/>
        <v>0</v>
      </c>
      <c r="M76" s="23">
        <f t="shared" si="16"/>
        <v>0</v>
      </c>
      <c r="N76" s="3"/>
      <c r="O76" s="3"/>
      <c r="P76" s="3"/>
    </row>
    <row r="77" spans="1:16">
      <c r="A77" s="9">
        <v>18.75</v>
      </c>
      <c r="B77" s="1">
        <f t="shared" si="6"/>
        <v>0</v>
      </c>
      <c r="C77" s="1">
        <f t="shared" si="7"/>
        <v>0</v>
      </c>
      <c r="D77" s="1">
        <f t="shared" si="8"/>
        <v>0</v>
      </c>
      <c r="E77" s="1">
        <f t="shared" si="9"/>
        <v>0</v>
      </c>
      <c r="F77" s="11">
        <f t="shared" si="10"/>
        <v>0</v>
      </c>
      <c r="G77" s="1"/>
      <c r="H77" s="9">
        <f t="shared" si="11"/>
        <v>44.735193472238002</v>
      </c>
      <c r="I77" s="1">
        <f t="shared" si="12"/>
        <v>0</v>
      </c>
      <c r="J77" s="1">
        <f t="shared" si="13"/>
        <v>0</v>
      </c>
      <c r="K77" s="1">
        <f t="shared" si="14"/>
        <v>0</v>
      </c>
      <c r="L77" s="1">
        <f t="shared" si="15"/>
        <v>0</v>
      </c>
      <c r="M77" s="23">
        <f t="shared" si="16"/>
        <v>0</v>
      </c>
      <c r="N77" s="3"/>
      <c r="O77" s="3"/>
      <c r="P77" s="3"/>
    </row>
    <row r="78" spans="1:16">
      <c r="A78" s="9">
        <v>19.25</v>
      </c>
      <c r="B78" s="1">
        <f t="shared" si="6"/>
        <v>0</v>
      </c>
      <c r="C78" s="1">
        <f t="shared" si="7"/>
        <v>0</v>
      </c>
      <c r="D78" s="1">
        <f t="shared" si="8"/>
        <v>0</v>
      </c>
      <c r="E78" s="1">
        <f t="shared" si="9"/>
        <v>0</v>
      </c>
      <c r="F78" s="11">
        <f t="shared" si="10"/>
        <v>0</v>
      </c>
      <c r="G78" s="1"/>
      <c r="H78" s="9">
        <f t="shared" si="11"/>
        <v>48.707900318456801</v>
      </c>
      <c r="I78" s="1">
        <f t="shared" si="12"/>
        <v>0</v>
      </c>
      <c r="J78" s="1">
        <f t="shared" si="13"/>
        <v>0</v>
      </c>
      <c r="K78" s="1">
        <f t="shared" si="14"/>
        <v>0</v>
      </c>
      <c r="L78" s="1">
        <f t="shared" si="15"/>
        <v>0</v>
      </c>
      <c r="M78" s="23">
        <f t="shared" si="16"/>
        <v>0</v>
      </c>
      <c r="N78" s="3"/>
      <c r="O78" s="3"/>
      <c r="P78" s="3"/>
    </row>
    <row r="79" spans="1:16">
      <c r="A79" s="7" t="s">
        <v>7</v>
      </c>
      <c r="B79" s="16">
        <f>SUM(B47:B78)</f>
        <v>0</v>
      </c>
      <c r="C79" s="16">
        <f>SUM(C47:C78)</f>
        <v>3286621.7310665799</v>
      </c>
      <c r="D79" s="16">
        <f>SUM(D47:D78)</f>
        <v>34850.895433414997</v>
      </c>
      <c r="E79" s="16">
        <f>SUM(E47:E78)</f>
        <v>0</v>
      </c>
      <c r="F79" s="16">
        <f>SUM(F47:F78)</f>
        <v>3321472.6264999998</v>
      </c>
      <c r="G79" s="11"/>
      <c r="H79" s="7" t="s">
        <v>7</v>
      </c>
      <c r="I79" s="16">
        <f>SUM(I47:I78)</f>
        <v>0</v>
      </c>
      <c r="J79" s="16">
        <f>SUM(J47:J78)</f>
        <v>2602854.1742512402</v>
      </c>
      <c r="K79" s="16">
        <f>SUM(K47:K78)</f>
        <v>51277.611604808997</v>
      </c>
      <c r="L79" s="16">
        <f>SUM(L47:L78)</f>
        <v>0</v>
      </c>
      <c r="M79" s="16">
        <f>SUM(M47:M78)</f>
        <v>2654131.78585605</v>
      </c>
      <c r="N79" s="3"/>
      <c r="O79" s="3"/>
      <c r="P79" s="3"/>
    </row>
    <row r="80" spans="1:16">
      <c r="A80" s="5" t="s">
        <v>13</v>
      </c>
      <c r="B80" s="17">
        <f>IF(L38&gt;0,B79/L38,0)</f>
        <v>0</v>
      </c>
      <c r="C80" s="17">
        <f>IF(M38&gt;0,C79/M38,0)</f>
        <v>11.080688526521801</v>
      </c>
      <c r="D80" s="17">
        <f>IF(N38&gt;0,D79/N38,0)</f>
        <v>15.041078677687</v>
      </c>
      <c r="E80" s="17">
        <f>IF(O38&gt;0,E79/O38,0)</f>
        <v>0</v>
      </c>
      <c r="F80" s="17">
        <f>IF(P38&gt;0,F79/P38,0)</f>
        <v>11.1113865567125</v>
      </c>
      <c r="G80" s="11"/>
      <c r="H80" s="5" t="s">
        <v>13</v>
      </c>
      <c r="I80" s="17">
        <f>IF(L38&gt;0,I79/L38,0)</f>
        <v>0</v>
      </c>
      <c r="J80" s="17">
        <f>IF(M38&gt;0,J79/M38,0)</f>
        <v>8.7753987969511495</v>
      </c>
      <c r="K80" s="17">
        <f>IF(N38&gt;0,K79/N38,0)</f>
        <v>22.1305817529243</v>
      </c>
      <c r="L80" s="17">
        <f>IF(O38&gt;0,L79/O38,0)</f>
        <v>0</v>
      </c>
      <c r="M80" s="17">
        <f>IF(P38&gt;0,M79/P38,0)</f>
        <v>8.8789183477873692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3"/>
      <c r="Q81" s="3"/>
      <c r="R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3"/>
      <c r="Q82" s="3"/>
      <c r="R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3"/>
      <c r="Q83" s="3"/>
      <c r="R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3"/>
      <c r="Q84" s="3"/>
      <c r="R84" s="3"/>
    </row>
    <row r="85" spans="1:18" ht="14" customHeight="1">
      <c r="A85" s="47" t="s">
        <v>14</v>
      </c>
      <c r="B85" s="47"/>
      <c r="C85" s="47"/>
      <c r="D85" s="47"/>
      <c r="E85" s="47"/>
      <c r="F85" s="1"/>
      <c r="G85" s="1"/>
      <c r="H85" s="1"/>
      <c r="I85" s="1"/>
      <c r="J85" s="1"/>
      <c r="K85" s="1"/>
      <c r="L85" s="1"/>
      <c r="M85" s="1"/>
      <c r="N85" s="1"/>
      <c r="O85" s="1"/>
      <c r="P85" s="3"/>
      <c r="Q85" s="3"/>
      <c r="R85" s="3"/>
    </row>
    <row r="86" spans="1:18" ht="12.75" customHeight="1">
      <c r="A86" s="47"/>
      <c r="B86" s="47"/>
      <c r="C86" s="47"/>
      <c r="D86" s="47"/>
      <c r="E86" s="47"/>
      <c r="F86" s="1"/>
      <c r="G86" s="1"/>
      <c r="H86" s="1"/>
      <c r="I86" s="1"/>
      <c r="J86" s="1"/>
      <c r="K86" s="1"/>
      <c r="L86" s="1"/>
      <c r="M86" s="1"/>
      <c r="N86" s="1"/>
      <c r="O86" s="1"/>
      <c r="P86" s="3"/>
      <c r="Q86" s="3"/>
      <c r="R86" s="3"/>
    </row>
    <row r="87" spans="1:18">
      <c r="A87" s="24"/>
      <c r="B87" s="24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3"/>
      <c r="Q87" s="3"/>
      <c r="R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3"/>
      <c r="Q88" s="3"/>
      <c r="R88" s="3"/>
    </row>
    <row r="89" spans="1:18">
      <c r="A89" s="48" t="s">
        <v>15</v>
      </c>
      <c r="B89" s="49" t="s">
        <v>16</v>
      </c>
      <c r="C89" s="49" t="s">
        <v>17</v>
      </c>
      <c r="D89" s="49" t="s">
        <v>18</v>
      </c>
      <c r="E89" s="49" t="s">
        <v>19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3"/>
      <c r="Q89" s="3"/>
      <c r="R89" s="3"/>
    </row>
    <row r="90" spans="1:18">
      <c r="A90" s="48"/>
      <c r="B90" s="48"/>
      <c r="C90" s="48"/>
      <c r="D90" s="48"/>
      <c r="E90" s="49"/>
      <c r="F90" s="1"/>
      <c r="G90" s="1"/>
      <c r="H90" s="1"/>
      <c r="I90" s="1"/>
      <c r="J90" s="1"/>
      <c r="K90" s="1"/>
      <c r="L90" s="1"/>
      <c r="M90" s="1"/>
      <c r="N90" s="1"/>
      <c r="O90" s="1"/>
      <c r="P90" s="3"/>
      <c r="Q90" s="3"/>
      <c r="R90" s="3"/>
    </row>
    <row r="91" spans="1:18">
      <c r="A91" s="1"/>
      <c r="B91" s="2"/>
      <c r="C91" s="2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3"/>
      <c r="Q91" s="3"/>
      <c r="R91" s="3"/>
    </row>
    <row r="92" spans="1:18">
      <c r="A92" s="25">
        <v>0</v>
      </c>
      <c r="B92" s="26">
        <f>L$38</f>
        <v>0</v>
      </c>
      <c r="C92" s="27">
        <f>$B$80</f>
        <v>0</v>
      </c>
      <c r="D92" s="27">
        <f>$I$80</f>
        <v>0</v>
      </c>
      <c r="E92" s="26">
        <f>B92*D92</f>
        <v>0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3"/>
      <c r="Q92" s="3"/>
      <c r="R92" s="3"/>
    </row>
    <row r="93" spans="1:18">
      <c r="A93" s="25">
        <v>1</v>
      </c>
      <c r="B93" s="26">
        <f>M$38</f>
        <v>296608.07838999998</v>
      </c>
      <c r="C93" s="27">
        <f>$C$80</f>
        <v>11.1</v>
      </c>
      <c r="D93" s="27">
        <f>$J$80</f>
        <v>8.8000000000000007</v>
      </c>
      <c r="E93" s="26">
        <f>B93*D93</f>
        <v>2610151.08983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25">
        <v>2</v>
      </c>
      <c r="B94" s="26">
        <f>N$38</f>
        <v>2317.0476100000001</v>
      </c>
      <c r="C94" s="27">
        <f>$D$80</f>
        <v>15</v>
      </c>
      <c r="D94" s="27">
        <f>$K$80</f>
        <v>22.1</v>
      </c>
      <c r="E94" s="26">
        <f>B94*D94</f>
        <v>51206.752180000003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25">
        <v>3</v>
      </c>
      <c r="B95" s="26">
        <f>O$38</f>
        <v>0</v>
      </c>
      <c r="C95" s="27">
        <f>$E$80</f>
        <v>0</v>
      </c>
      <c r="D95" s="27">
        <f>$L$80</f>
        <v>0</v>
      </c>
      <c r="E95" s="26">
        <f>B95*D95</f>
        <v>0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25" t="s">
        <v>7</v>
      </c>
      <c r="B96" s="26">
        <f>SUM(B92:B95)</f>
        <v>298925.12599999999</v>
      </c>
      <c r="C96" s="27">
        <f>$F$80</f>
        <v>11.1</v>
      </c>
      <c r="D96" s="27">
        <f>$M$80</f>
        <v>8.9</v>
      </c>
      <c r="E96" s="26">
        <f>SUM(E92:E95)</f>
        <v>2661357.8420099998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25" t="s">
        <v>2</v>
      </c>
      <c r="B97" s="28">
        <f>$I$2</f>
        <v>2655398</v>
      </c>
      <c r="C97" s="2"/>
      <c r="D97" s="2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24">
      <c r="A98" s="29" t="s">
        <v>20</v>
      </c>
      <c r="B98" s="26">
        <f>IF(E96&gt;0,$I$2/E96,"")</f>
        <v>0.99775999999999998</v>
      </c>
      <c r="C98" s="2"/>
      <c r="D98" s="2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2">
    <mergeCell ref="A85:E86"/>
    <mergeCell ref="A89:A90"/>
    <mergeCell ref="B89:B90"/>
    <mergeCell ref="C89:C90"/>
    <mergeCell ref="D89:D90"/>
    <mergeCell ref="E89:E90"/>
    <mergeCell ref="A1:F1"/>
    <mergeCell ref="H1:I1"/>
    <mergeCell ref="B4:F4"/>
    <mergeCell ref="L4:P4"/>
    <mergeCell ref="B42:D42"/>
    <mergeCell ref="I42:K42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98"/>
  <sheetViews>
    <sheetView topLeftCell="A23" zoomScale="80" zoomScaleNormal="80" workbookViewId="0">
      <selection activeCell="B80" sqref="B80"/>
    </sheetView>
  </sheetViews>
  <sheetFormatPr baseColWidth="10" defaultColWidth="11.5" defaultRowHeight="13"/>
  <cols>
    <col min="1" max="1" width="9" customWidth="1"/>
    <col min="2" max="2" width="12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0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1">
      <c r="A1" s="44" t="s">
        <v>22</v>
      </c>
      <c r="B1" s="44"/>
      <c r="C1" s="44"/>
      <c r="D1" s="44"/>
      <c r="E1" s="44"/>
      <c r="F1" s="44"/>
      <c r="G1" s="1"/>
      <c r="H1" s="45" t="s">
        <v>1</v>
      </c>
      <c r="I1" s="45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>
        <v>414489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2" t="s">
        <v>3</v>
      </c>
      <c r="B4" s="46" t="s">
        <v>4</v>
      </c>
      <c r="C4" s="46"/>
      <c r="D4" s="46"/>
      <c r="E4" s="46"/>
      <c r="F4" s="46"/>
      <c r="G4" s="1"/>
      <c r="H4" s="2" t="s">
        <v>3</v>
      </c>
      <c r="J4" s="1"/>
      <c r="K4" s="2" t="s">
        <v>3</v>
      </c>
      <c r="L4" s="45" t="s">
        <v>5</v>
      </c>
      <c r="M4" s="45"/>
      <c r="N4" s="45"/>
      <c r="O4" s="45"/>
      <c r="P4" s="45"/>
      <c r="Q4" s="3"/>
      <c r="R4" s="3"/>
    </row>
    <row r="5" spans="1:18">
      <c r="A5" s="2" t="s">
        <v>6</v>
      </c>
      <c r="B5" s="5">
        <v>0</v>
      </c>
      <c r="C5" s="6">
        <v>1</v>
      </c>
      <c r="D5" s="6">
        <v>2</v>
      </c>
      <c r="E5" s="6">
        <v>3</v>
      </c>
      <c r="F5" s="7" t="s">
        <v>7</v>
      </c>
      <c r="G5" s="1"/>
      <c r="H5" s="2" t="s">
        <v>6</v>
      </c>
      <c r="I5" s="10" t="s">
        <v>8</v>
      </c>
      <c r="J5" s="1"/>
      <c r="K5" s="2" t="s">
        <v>6</v>
      </c>
      <c r="L5" s="5">
        <v>0</v>
      </c>
      <c r="M5" s="6">
        <v>1</v>
      </c>
      <c r="N5" s="6">
        <v>2</v>
      </c>
      <c r="O5" s="6">
        <v>3</v>
      </c>
      <c r="P5" s="8" t="s">
        <v>7</v>
      </c>
      <c r="Q5" s="3"/>
      <c r="R5" s="3"/>
    </row>
    <row r="6" spans="1:18">
      <c r="A6" s="9">
        <v>3.75</v>
      </c>
      <c r="B6" s="13"/>
      <c r="C6" s="10"/>
      <c r="D6" s="10"/>
      <c r="E6" s="10"/>
      <c r="F6" s="11">
        <f>SUM(B6:E6)</f>
        <v>0</v>
      </c>
      <c r="G6" s="1"/>
      <c r="H6" s="9">
        <v>3.75</v>
      </c>
      <c r="J6" s="1"/>
      <c r="K6" s="9">
        <v>3.75</v>
      </c>
      <c r="L6" s="1">
        <f>IF($F6&gt;0,($I6/1000)*(B6/$F6),0)</f>
        <v>0</v>
      </c>
      <c r="M6" s="1">
        <f t="shared" ref="M6:O37" si="0">IF($F6&gt;0,($I6/1000)*(C6/$F6),0)</f>
        <v>0</v>
      </c>
      <c r="N6" s="1">
        <f t="shared" si="0"/>
        <v>0</v>
      </c>
      <c r="O6" s="1">
        <f t="shared" si="0"/>
        <v>0</v>
      </c>
      <c r="P6" s="12">
        <f t="shared" ref="P6:P37" si="1">SUM(L6:O6)</f>
        <v>0</v>
      </c>
      <c r="Q6" s="3"/>
      <c r="R6" s="3"/>
    </row>
    <row r="7" spans="1:18">
      <c r="A7" s="9">
        <v>4.25</v>
      </c>
      <c r="B7" s="13"/>
      <c r="C7" s="10"/>
      <c r="D7" s="10"/>
      <c r="E7" s="10"/>
      <c r="F7" s="11">
        <f t="shared" ref="F7:F37" si="2">SUM(B7:E7)</f>
        <v>0</v>
      </c>
      <c r="G7" s="1"/>
      <c r="H7" s="9">
        <v>4.25</v>
      </c>
      <c r="J7" s="1"/>
      <c r="K7" s="9">
        <v>4.25</v>
      </c>
      <c r="L7" s="1">
        <f t="shared" ref="L7:L37" si="3">IF($F7&gt;0,($I7/1000)*(B7/$F7),0)</f>
        <v>0</v>
      </c>
      <c r="M7" s="1">
        <f t="shared" si="0"/>
        <v>0</v>
      </c>
      <c r="N7" s="1">
        <f t="shared" si="0"/>
        <v>0</v>
      </c>
      <c r="O7" s="1">
        <f t="shared" si="0"/>
        <v>0</v>
      </c>
      <c r="P7" s="12">
        <f t="shared" si="1"/>
        <v>0</v>
      </c>
      <c r="Q7" s="3"/>
      <c r="R7" s="3"/>
    </row>
    <row r="8" spans="1:18">
      <c r="A8" s="9">
        <v>4.75</v>
      </c>
      <c r="B8" s="13"/>
      <c r="C8" s="10"/>
      <c r="D8" s="10"/>
      <c r="E8" s="10"/>
      <c r="F8" s="11">
        <f t="shared" si="2"/>
        <v>0</v>
      </c>
      <c r="G8" s="1"/>
      <c r="H8" s="9">
        <v>4.75</v>
      </c>
      <c r="J8" s="1"/>
      <c r="K8" s="9">
        <v>4.75</v>
      </c>
      <c r="L8" s="1">
        <f t="shared" si="3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2">
        <f t="shared" si="1"/>
        <v>0</v>
      </c>
      <c r="Q8" s="3"/>
      <c r="R8" s="3"/>
    </row>
    <row r="9" spans="1:18">
      <c r="A9" s="9">
        <v>5.25</v>
      </c>
      <c r="B9" s="13"/>
      <c r="C9" s="10"/>
      <c r="D9" s="10"/>
      <c r="E9" s="10"/>
      <c r="F9" s="11">
        <f t="shared" si="2"/>
        <v>0</v>
      </c>
      <c r="G9" s="1"/>
      <c r="H9" s="9">
        <v>5.25</v>
      </c>
      <c r="J9" s="1"/>
      <c r="K9" s="9">
        <v>5.25</v>
      </c>
      <c r="L9" s="1">
        <f t="shared" si="3"/>
        <v>0</v>
      </c>
      <c r="M9" s="1">
        <f t="shared" si="0"/>
        <v>0</v>
      </c>
      <c r="N9" s="1">
        <f t="shared" si="0"/>
        <v>0</v>
      </c>
      <c r="O9" s="1">
        <f t="shared" si="0"/>
        <v>0</v>
      </c>
      <c r="P9" s="12">
        <f t="shared" si="1"/>
        <v>0</v>
      </c>
      <c r="Q9" s="3"/>
      <c r="R9" s="3"/>
    </row>
    <row r="10" spans="1:18">
      <c r="A10" s="9">
        <v>5.75</v>
      </c>
      <c r="B10" s="13"/>
      <c r="C10" s="10"/>
      <c r="D10" s="10"/>
      <c r="E10" s="10"/>
      <c r="F10" s="11">
        <f t="shared" si="2"/>
        <v>0</v>
      </c>
      <c r="G10" s="1"/>
      <c r="H10" s="9">
        <v>5.75</v>
      </c>
      <c r="J10" s="1"/>
      <c r="K10" s="9">
        <v>5.75</v>
      </c>
      <c r="L10" s="1">
        <f t="shared" si="3"/>
        <v>0</v>
      </c>
      <c r="M10" s="1">
        <f t="shared" si="0"/>
        <v>0</v>
      </c>
      <c r="N10" s="1">
        <f t="shared" si="0"/>
        <v>0</v>
      </c>
      <c r="O10" s="1">
        <f t="shared" si="0"/>
        <v>0</v>
      </c>
      <c r="P10" s="12">
        <f t="shared" si="1"/>
        <v>0</v>
      </c>
      <c r="Q10" s="3"/>
      <c r="R10" s="3"/>
    </row>
    <row r="11" spans="1:18">
      <c r="A11" s="9">
        <v>6.25</v>
      </c>
      <c r="B11" s="41"/>
      <c r="C11" s="10"/>
      <c r="D11" s="10"/>
      <c r="E11" s="10"/>
      <c r="F11" s="11">
        <f t="shared" si="2"/>
        <v>0</v>
      </c>
      <c r="G11" s="1"/>
      <c r="H11" s="9">
        <v>6.25</v>
      </c>
      <c r="J11" s="1"/>
      <c r="K11" s="9">
        <v>6.25</v>
      </c>
      <c r="L11" s="1">
        <f t="shared" si="3"/>
        <v>0</v>
      </c>
      <c r="M11" s="1">
        <f>IF($F11&gt;0,($I11/1000)*(C11/$F11),0)</f>
        <v>0</v>
      </c>
      <c r="N11" s="1">
        <f t="shared" si="0"/>
        <v>0</v>
      </c>
      <c r="O11" s="1">
        <f t="shared" si="0"/>
        <v>0</v>
      </c>
      <c r="P11" s="12">
        <f t="shared" si="1"/>
        <v>0</v>
      </c>
      <c r="Q11" s="3"/>
      <c r="R11" s="3"/>
    </row>
    <row r="12" spans="1:18">
      <c r="A12" s="9">
        <v>6.75</v>
      </c>
      <c r="B12" s="43">
        <v>1</v>
      </c>
      <c r="C12" s="10"/>
      <c r="D12" s="10"/>
      <c r="E12" s="14"/>
      <c r="F12" s="11">
        <f t="shared" si="2"/>
        <v>1</v>
      </c>
      <c r="G12" s="1"/>
      <c r="H12" s="9">
        <v>6.75</v>
      </c>
      <c r="I12">
        <v>46848</v>
      </c>
      <c r="J12" s="1"/>
      <c r="K12" s="9">
        <v>6.75</v>
      </c>
      <c r="L12" s="1">
        <f t="shared" si="3"/>
        <v>46.847999999999999</v>
      </c>
      <c r="M12" s="1">
        <f t="shared" si="0"/>
        <v>0</v>
      </c>
      <c r="N12" s="1">
        <f t="shared" si="0"/>
        <v>0</v>
      </c>
      <c r="O12" s="1">
        <f t="shared" si="0"/>
        <v>0</v>
      </c>
      <c r="P12" s="12">
        <f t="shared" si="1"/>
        <v>46.847999999999999</v>
      </c>
      <c r="Q12" s="3"/>
      <c r="R12" s="3"/>
    </row>
    <row r="13" spans="1:18">
      <c r="A13" s="9">
        <v>7.25</v>
      </c>
      <c r="B13" s="43">
        <v>1</v>
      </c>
      <c r="C13" s="10"/>
      <c r="D13" s="10"/>
      <c r="E13" s="14"/>
      <c r="F13" s="11">
        <f t="shared" si="2"/>
        <v>1</v>
      </c>
      <c r="G13" s="1"/>
      <c r="H13" s="9">
        <v>7.25</v>
      </c>
      <c r="I13">
        <v>210550</v>
      </c>
      <c r="J13" s="1"/>
      <c r="K13" s="9">
        <v>7.25</v>
      </c>
      <c r="L13" s="1">
        <f t="shared" si="3"/>
        <v>210.55</v>
      </c>
      <c r="M13" s="1">
        <f t="shared" si="0"/>
        <v>0</v>
      </c>
      <c r="N13" s="1">
        <f t="shared" si="0"/>
        <v>0</v>
      </c>
      <c r="O13" s="1">
        <f t="shared" si="0"/>
        <v>0</v>
      </c>
      <c r="P13" s="12">
        <f t="shared" si="1"/>
        <v>210.55</v>
      </c>
      <c r="Q13" s="3"/>
      <c r="R13" s="3"/>
    </row>
    <row r="14" spans="1:18">
      <c r="A14" s="9">
        <v>7.75</v>
      </c>
      <c r="B14" s="43">
        <v>1</v>
      </c>
      <c r="D14" s="10"/>
      <c r="E14" s="14"/>
      <c r="F14" s="11">
        <f t="shared" si="2"/>
        <v>1</v>
      </c>
      <c r="G14" s="1"/>
      <c r="H14" s="9">
        <v>7.75</v>
      </c>
      <c r="I14">
        <v>490149</v>
      </c>
      <c r="J14" s="4"/>
      <c r="K14" s="9">
        <v>7.75</v>
      </c>
      <c r="L14" s="1">
        <f>IF($F14&gt;0,($I14/1000)*(B14/$F14),0)</f>
        <v>490.149</v>
      </c>
      <c r="M14" s="1">
        <f t="shared" si="0"/>
        <v>0</v>
      </c>
      <c r="N14" s="1">
        <f t="shared" si="0"/>
        <v>0</v>
      </c>
      <c r="O14" s="1">
        <f t="shared" si="0"/>
        <v>0</v>
      </c>
      <c r="P14" s="12">
        <f t="shared" si="1"/>
        <v>490.149</v>
      </c>
      <c r="Q14" s="3"/>
      <c r="R14" s="3"/>
    </row>
    <row r="15" spans="1:18">
      <c r="A15" s="9">
        <v>8.25</v>
      </c>
      <c r="B15" s="43">
        <v>1</v>
      </c>
      <c r="D15" s="14"/>
      <c r="E15" s="14"/>
      <c r="F15" s="11">
        <f t="shared" si="2"/>
        <v>1</v>
      </c>
      <c r="G15" s="1"/>
      <c r="H15" s="9">
        <v>8.25</v>
      </c>
      <c r="I15">
        <v>1131870</v>
      </c>
      <c r="J15" s="4"/>
      <c r="K15" s="9">
        <v>8.25</v>
      </c>
      <c r="L15" s="1">
        <f>IF($F15&gt;0,($I15/1000)*(B15/$F15),0)</f>
        <v>1131.8699999999999</v>
      </c>
      <c r="M15" s="1">
        <f t="shared" si="0"/>
        <v>0</v>
      </c>
      <c r="N15" s="1">
        <f t="shared" si="0"/>
        <v>0</v>
      </c>
      <c r="O15" s="1">
        <f t="shared" si="0"/>
        <v>0</v>
      </c>
      <c r="P15" s="12">
        <f t="shared" si="1"/>
        <v>1131.8699999999999</v>
      </c>
      <c r="Q15" s="3"/>
      <c r="R15" s="3"/>
    </row>
    <row r="16" spans="1:18">
      <c r="A16" s="9">
        <v>8.75</v>
      </c>
      <c r="B16" s="40">
        <v>1</v>
      </c>
      <c r="D16" s="14"/>
      <c r="E16" s="14"/>
      <c r="F16" s="11">
        <f t="shared" si="2"/>
        <v>1</v>
      </c>
      <c r="G16" s="1"/>
      <c r="H16" s="9">
        <v>8.75</v>
      </c>
      <c r="I16">
        <v>3439088</v>
      </c>
      <c r="J16" s="4"/>
      <c r="K16" s="9">
        <v>8.75</v>
      </c>
      <c r="L16" s="1">
        <f t="shared" si="3"/>
        <v>3439.0880000000002</v>
      </c>
      <c r="M16" s="1">
        <f t="shared" si="0"/>
        <v>0</v>
      </c>
      <c r="N16" s="1">
        <f t="shared" si="0"/>
        <v>0</v>
      </c>
      <c r="O16" s="1">
        <f t="shared" si="0"/>
        <v>0</v>
      </c>
      <c r="P16" s="12">
        <f t="shared" si="1"/>
        <v>3439.0880000000002</v>
      </c>
      <c r="Q16" s="3"/>
      <c r="R16" s="3"/>
    </row>
    <row r="17" spans="1:18">
      <c r="A17" s="9">
        <v>9.25</v>
      </c>
      <c r="B17" s="40">
        <v>4</v>
      </c>
      <c r="C17">
        <v>4</v>
      </c>
      <c r="D17" s="14"/>
      <c r="E17" s="14"/>
      <c r="F17" s="11">
        <f t="shared" si="2"/>
        <v>8</v>
      </c>
      <c r="G17" s="1"/>
      <c r="H17" s="9">
        <v>9.25</v>
      </c>
      <c r="I17">
        <v>7005941</v>
      </c>
      <c r="J17" s="4"/>
      <c r="K17" s="9">
        <v>9.25</v>
      </c>
      <c r="L17" s="1">
        <f t="shared" si="3"/>
        <v>3502.9704999999999</v>
      </c>
      <c r="M17" s="1">
        <f t="shared" si="0"/>
        <v>3502.9704999999999</v>
      </c>
      <c r="N17" s="1">
        <f t="shared" si="0"/>
        <v>0</v>
      </c>
      <c r="O17" s="1">
        <f t="shared" si="0"/>
        <v>0</v>
      </c>
      <c r="P17" s="12">
        <f t="shared" si="1"/>
        <v>7005.9409999999998</v>
      </c>
      <c r="Q17" s="3"/>
      <c r="R17" s="3"/>
    </row>
    <row r="18" spans="1:18">
      <c r="A18" s="9">
        <v>9.75</v>
      </c>
      <c r="B18" s="32">
        <v>1</v>
      </c>
      <c r="C18">
        <v>7</v>
      </c>
      <c r="D18" s="14"/>
      <c r="E18" s="14"/>
      <c r="F18" s="11">
        <f t="shared" si="2"/>
        <v>8</v>
      </c>
      <c r="G18" s="1"/>
      <c r="H18" s="9">
        <v>9.75</v>
      </c>
      <c r="I18">
        <v>5846427</v>
      </c>
      <c r="J18" s="4"/>
      <c r="K18" s="9">
        <v>9.75</v>
      </c>
      <c r="L18" s="1">
        <f t="shared" si="3"/>
        <v>730.80337499999996</v>
      </c>
      <c r="M18" s="1">
        <f t="shared" si="0"/>
        <v>5115.6236250000002</v>
      </c>
      <c r="N18" s="1">
        <f t="shared" si="0"/>
        <v>0</v>
      </c>
      <c r="O18" s="1">
        <f t="shared" si="0"/>
        <v>0</v>
      </c>
      <c r="P18" s="12">
        <f t="shared" si="1"/>
        <v>5846.4269999999997</v>
      </c>
      <c r="Q18" s="3"/>
      <c r="R18" s="3"/>
    </row>
    <row r="19" spans="1:18">
      <c r="A19" s="9">
        <v>10.25</v>
      </c>
      <c r="B19" s="32"/>
      <c r="C19">
        <v>22</v>
      </c>
      <c r="D19" s="14"/>
      <c r="E19" s="14"/>
      <c r="F19" s="11">
        <f t="shared" si="2"/>
        <v>22</v>
      </c>
      <c r="G19" s="1"/>
      <c r="H19" s="9">
        <v>10.25</v>
      </c>
      <c r="I19">
        <v>4905881</v>
      </c>
      <c r="J19" s="4"/>
      <c r="K19" s="9">
        <v>10.25</v>
      </c>
      <c r="L19" s="1">
        <f t="shared" si="3"/>
        <v>0</v>
      </c>
      <c r="M19" s="1">
        <f t="shared" si="0"/>
        <v>4905.8810000000003</v>
      </c>
      <c r="N19" s="1">
        <f t="shared" si="0"/>
        <v>0</v>
      </c>
      <c r="O19" s="1">
        <f t="shared" si="0"/>
        <v>0</v>
      </c>
      <c r="P19" s="12">
        <f t="shared" si="1"/>
        <v>4905.8810000000003</v>
      </c>
      <c r="Q19" s="3"/>
      <c r="R19" s="3"/>
    </row>
    <row r="20" spans="1:18">
      <c r="A20" s="9">
        <v>10.75</v>
      </c>
      <c r="B20" s="32"/>
      <c r="C20">
        <v>27</v>
      </c>
      <c r="D20" s="14"/>
      <c r="E20" s="14"/>
      <c r="F20" s="11">
        <f t="shared" si="2"/>
        <v>27</v>
      </c>
      <c r="G20" s="1"/>
      <c r="H20" s="9">
        <v>10.75</v>
      </c>
      <c r="I20">
        <v>5360652</v>
      </c>
      <c r="J20" s="4"/>
      <c r="K20" s="9">
        <v>10.75</v>
      </c>
      <c r="L20" s="1">
        <f t="shared" si="3"/>
        <v>0</v>
      </c>
      <c r="M20" s="1">
        <f t="shared" si="0"/>
        <v>5360.652</v>
      </c>
      <c r="N20" s="1">
        <f t="shared" si="0"/>
        <v>0</v>
      </c>
      <c r="O20" s="1">
        <f t="shared" si="0"/>
        <v>0</v>
      </c>
      <c r="P20" s="12">
        <f t="shared" si="1"/>
        <v>5360.652</v>
      </c>
      <c r="Q20" s="3"/>
      <c r="R20" s="3"/>
    </row>
    <row r="21" spans="1:18">
      <c r="A21" s="9">
        <v>11.25</v>
      </c>
      <c r="B21" s="32"/>
      <c r="C21">
        <v>14</v>
      </c>
      <c r="D21" s="14"/>
      <c r="E21" s="14"/>
      <c r="F21" s="11">
        <f t="shared" si="2"/>
        <v>14</v>
      </c>
      <c r="G21" s="1"/>
      <c r="H21" s="9">
        <v>11.25</v>
      </c>
      <c r="I21">
        <v>4974081</v>
      </c>
      <c r="J21" s="4"/>
      <c r="K21" s="9">
        <v>11.25</v>
      </c>
      <c r="L21" s="1">
        <f t="shared" si="3"/>
        <v>0</v>
      </c>
      <c r="M21" s="1">
        <f t="shared" si="0"/>
        <v>4974.0810000000001</v>
      </c>
      <c r="N21" s="1">
        <f t="shared" si="0"/>
        <v>0</v>
      </c>
      <c r="O21" s="1">
        <f t="shared" si="0"/>
        <v>0</v>
      </c>
      <c r="P21" s="12">
        <f t="shared" si="1"/>
        <v>4974.0810000000001</v>
      </c>
      <c r="Q21" s="3"/>
      <c r="R21" s="3"/>
    </row>
    <row r="22" spans="1:18">
      <c r="A22" s="9">
        <v>11.75</v>
      </c>
      <c r="B22" s="32"/>
      <c r="C22">
        <v>30</v>
      </c>
      <c r="D22" s="14"/>
      <c r="E22" s="14"/>
      <c r="F22" s="11">
        <f t="shared" si="2"/>
        <v>30</v>
      </c>
      <c r="G22" s="4"/>
      <c r="H22" s="9">
        <v>11.75</v>
      </c>
      <c r="I22">
        <v>4828741</v>
      </c>
      <c r="J22" s="4"/>
      <c r="K22" s="9">
        <v>11.75</v>
      </c>
      <c r="L22" s="1">
        <f t="shared" si="3"/>
        <v>0</v>
      </c>
      <c r="M22" s="1">
        <f t="shared" si="0"/>
        <v>4828.741</v>
      </c>
      <c r="N22" s="1">
        <f t="shared" si="0"/>
        <v>0</v>
      </c>
      <c r="O22" s="1">
        <f t="shared" si="0"/>
        <v>0</v>
      </c>
      <c r="P22" s="12">
        <f t="shared" si="1"/>
        <v>4828.741</v>
      </c>
      <c r="Q22" s="3"/>
      <c r="R22" s="3"/>
    </row>
    <row r="23" spans="1:18">
      <c r="A23" s="9">
        <v>12.25</v>
      </c>
      <c r="B23" s="32"/>
      <c r="C23">
        <v>13</v>
      </c>
      <c r="D23" s="14"/>
      <c r="E23" s="14"/>
      <c r="F23" s="11">
        <f t="shared" si="2"/>
        <v>13</v>
      </c>
      <c r="G23" s="4"/>
      <c r="H23" s="9">
        <v>12.25</v>
      </c>
      <c r="I23">
        <v>3446863</v>
      </c>
      <c r="J23" s="4"/>
      <c r="K23" s="9">
        <v>12.25</v>
      </c>
      <c r="L23" s="1">
        <f t="shared" si="3"/>
        <v>0</v>
      </c>
      <c r="M23" s="1">
        <f t="shared" si="0"/>
        <v>3446.8629999999998</v>
      </c>
      <c r="N23" s="1">
        <f t="shared" si="0"/>
        <v>0</v>
      </c>
      <c r="O23" s="1">
        <f t="shared" si="0"/>
        <v>0</v>
      </c>
      <c r="P23" s="12">
        <f t="shared" si="1"/>
        <v>3446.8629999999998</v>
      </c>
      <c r="Q23" s="3"/>
      <c r="R23" s="3"/>
    </row>
    <row r="24" spans="1:18">
      <c r="A24" s="9">
        <v>12.75</v>
      </c>
      <c r="B24" s="32"/>
      <c r="C24">
        <v>13</v>
      </c>
      <c r="D24" s="14"/>
      <c r="E24" s="14"/>
      <c r="F24" s="11">
        <f t="shared" si="2"/>
        <v>13</v>
      </c>
      <c r="G24" s="4"/>
      <c r="H24" s="9">
        <v>12.75</v>
      </c>
      <c r="I24">
        <v>3316404</v>
      </c>
      <c r="J24" s="4"/>
      <c r="K24" s="9">
        <v>12.75</v>
      </c>
      <c r="L24" s="1">
        <f t="shared" si="3"/>
        <v>0</v>
      </c>
      <c r="M24" s="1">
        <f t="shared" si="0"/>
        <v>3316.404</v>
      </c>
      <c r="N24" s="1">
        <f t="shared" si="0"/>
        <v>0</v>
      </c>
      <c r="O24" s="1">
        <f t="shared" si="0"/>
        <v>0</v>
      </c>
      <c r="P24" s="12">
        <f t="shared" si="1"/>
        <v>3316.404</v>
      </c>
      <c r="Q24" s="3"/>
      <c r="R24" s="3"/>
    </row>
    <row r="25" spans="1:18">
      <c r="A25" s="9">
        <v>13.25</v>
      </c>
      <c r="B25" s="10"/>
      <c r="C25">
        <v>14</v>
      </c>
      <c r="D25" s="14"/>
      <c r="E25" s="14"/>
      <c r="F25" s="11">
        <f t="shared" si="2"/>
        <v>14</v>
      </c>
      <c r="G25" s="4"/>
      <c r="H25" s="9">
        <v>13.25</v>
      </c>
      <c r="I25">
        <v>2916357</v>
      </c>
      <c r="J25" s="4"/>
      <c r="K25" s="9">
        <v>13.25</v>
      </c>
      <c r="L25" s="1">
        <f t="shared" si="3"/>
        <v>0</v>
      </c>
      <c r="M25" s="1">
        <f t="shared" si="0"/>
        <v>2916.357</v>
      </c>
      <c r="N25" s="1">
        <f t="shared" si="0"/>
        <v>0</v>
      </c>
      <c r="O25" s="1">
        <f t="shared" si="0"/>
        <v>0</v>
      </c>
      <c r="P25" s="12">
        <f t="shared" si="1"/>
        <v>2916.357</v>
      </c>
      <c r="Q25" s="3"/>
      <c r="R25" s="3"/>
    </row>
    <row r="26" spans="1:18">
      <c r="A26" s="9">
        <v>13.75</v>
      </c>
      <c r="B26" s="10"/>
      <c r="C26">
        <v>16</v>
      </c>
      <c r="D26" s="32"/>
      <c r="E26" s="14"/>
      <c r="F26" s="11">
        <f t="shared" si="2"/>
        <v>16</v>
      </c>
      <c r="G26" s="4"/>
      <c r="H26" s="9">
        <v>13.75</v>
      </c>
      <c r="I26">
        <v>1211396</v>
      </c>
      <c r="J26" s="4"/>
      <c r="K26" s="9">
        <v>13.75</v>
      </c>
      <c r="L26" s="1">
        <f t="shared" si="3"/>
        <v>0</v>
      </c>
      <c r="M26" s="1">
        <f t="shared" si="0"/>
        <v>1211.396</v>
      </c>
      <c r="N26" s="1">
        <f t="shared" si="0"/>
        <v>0</v>
      </c>
      <c r="O26" s="1">
        <f t="shared" si="0"/>
        <v>0</v>
      </c>
      <c r="P26" s="12">
        <f t="shared" si="1"/>
        <v>1211.396</v>
      </c>
      <c r="Q26" s="3"/>
      <c r="R26" s="3"/>
    </row>
    <row r="27" spans="1:18">
      <c r="A27" s="9">
        <v>14.25</v>
      </c>
      <c r="B27" s="10"/>
      <c r="C27">
        <v>9</v>
      </c>
      <c r="D27" s="32"/>
      <c r="E27" s="14"/>
      <c r="F27" s="11">
        <f t="shared" si="2"/>
        <v>9</v>
      </c>
      <c r="G27" s="4"/>
      <c r="H27" s="9">
        <v>14.25</v>
      </c>
      <c r="I27">
        <v>1163130</v>
      </c>
      <c r="J27" s="4"/>
      <c r="K27" s="9">
        <v>14.25</v>
      </c>
      <c r="L27" s="1">
        <f t="shared" si="3"/>
        <v>0</v>
      </c>
      <c r="M27" s="1">
        <f t="shared" si="0"/>
        <v>1163.1300000000001</v>
      </c>
      <c r="N27" s="1">
        <f t="shared" si="0"/>
        <v>0</v>
      </c>
      <c r="O27" s="1">
        <f t="shared" si="0"/>
        <v>0</v>
      </c>
      <c r="P27" s="12">
        <f t="shared" si="1"/>
        <v>1163.1300000000001</v>
      </c>
      <c r="Q27" s="3"/>
      <c r="R27" s="3"/>
    </row>
    <row r="28" spans="1:18">
      <c r="A28" s="9">
        <v>14.75</v>
      </c>
      <c r="B28" s="10"/>
      <c r="C28">
        <v>8</v>
      </c>
      <c r="D28" s="32"/>
      <c r="E28" s="14"/>
      <c r="F28" s="11">
        <f t="shared" si="2"/>
        <v>8</v>
      </c>
      <c r="G28" s="1"/>
      <c r="H28" s="9">
        <v>14.75</v>
      </c>
      <c r="I28">
        <v>514723</v>
      </c>
      <c r="J28" s="4"/>
      <c r="K28" s="9">
        <v>14.75</v>
      </c>
      <c r="L28" s="1">
        <f t="shared" si="3"/>
        <v>0</v>
      </c>
      <c r="M28" s="1">
        <f t="shared" si="0"/>
        <v>514.72299999999996</v>
      </c>
      <c r="N28" s="1">
        <f t="shared" si="0"/>
        <v>0</v>
      </c>
      <c r="O28" s="1">
        <f t="shared" si="0"/>
        <v>0</v>
      </c>
      <c r="P28" s="12">
        <f t="shared" si="1"/>
        <v>514.72299999999996</v>
      </c>
      <c r="Q28" s="3"/>
      <c r="R28" s="3"/>
    </row>
    <row r="29" spans="1:18">
      <c r="A29" s="9">
        <v>15.25</v>
      </c>
      <c r="B29" s="10"/>
      <c r="C29">
        <v>3</v>
      </c>
      <c r="D29" s="32"/>
      <c r="E29" s="14"/>
      <c r="F29" s="11">
        <f t="shared" si="2"/>
        <v>3</v>
      </c>
      <c r="G29" s="1"/>
      <c r="H29" s="9">
        <v>15.25</v>
      </c>
      <c r="I29">
        <v>258503</v>
      </c>
      <c r="J29" s="4"/>
      <c r="K29" s="9">
        <v>15.25</v>
      </c>
      <c r="L29" s="1">
        <f t="shared" si="3"/>
        <v>0</v>
      </c>
      <c r="M29" s="1">
        <f t="shared" si="0"/>
        <v>258.50299999999999</v>
      </c>
      <c r="N29" s="1">
        <f t="shared" si="0"/>
        <v>0</v>
      </c>
      <c r="O29" s="1">
        <f t="shared" si="0"/>
        <v>0</v>
      </c>
      <c r="P29" s="12">
        <f t="shared" si="1"/>
        <v>258.50299999999999</v>
      </c>
      <c r="Q29" s="3"/>
      <c r="R29" s="3"/>
    </row>
    <row r="30" spans="1:18">
      <c r="A30" s="9">
        <v>15.75</v>
      </c>
      <c r="B30" s="10"/>
      <c r="E30" s="14"/>
      <c r="F30" s="11">
        <f t="shared" si="2"/>
        <v>0</v>
      </c>
      <c r="G30" s="1"/>
      <c r="H30" s="9">
        <v>15.75</v>
      </c>
      <c r="J30" s="4"/>
      <c r="K30" s="9">
        <v>15.75</v>
      </c>
      <c r="L30" s="1">
        <f t="shared" si="3"/>
        <v>0</v>
      </c>
      <c r="M30" s="1">
        <f t="shared" si="0"/>
        <v>0</v>
      </c>
      <c r="N30" s="1">
        <f t="shared" si="0"/>
        <v>0</v>
      </c>
      <c r="O30" s="1">
        <f t="shared" si="0"/>
        <v>0</v>
      </c>
      <c r="P30" s="12">
        <f t="shared" si="1"/>
        <v>0</v>
      </c>
      <c r="Q30" s="3"/>
      <c r="R30" s="3"/>
    </row>
    <row r="31" spans="1:18">
      <c r="A31" s="9">
        <v>16.25</v>
      </c>
      <c r="B31" s="10"/>
      <c r="D31" s="13"/>
      <c r="F31" s="11">
        <f t="shared" si="2"/>
        <v>0</v>
      </c>
      <c r="G31" s="1"/>
      <c r="H31" s="9">
        <v>16.25</v>
      </c>
      <c r="J31" s="4"/>
      <c r="K31" s="9">
        <v>16.25</v>
      </c>
      <c r="L31" s="1">
        <f t="shared" si="3"/>
        <v>0</v>
      </c>
      <c r="M31" s="1">
        <f t="shared" si="0"/>
        <v>0</v>
      </c>
      <c r="N31" s="1">
        <f t="shared" si="0"/>
        <v>0</v>
      </c>
      <c r="O31" s="1">
        <f t="shared" si="0"/>
        <v>0</v>
      </c>
      <c r="P31" s="12">
        <f t="shared" si="1"/>
        <v>0</v>
      </c>
      <c r="Q31" s="3"/>
      <c r="R31" s="3"/>
    </row>
    <row r="32" spans="1:18">
      <c r="A32" s="9">
        <v>16.75</v>
      </c>
      <c r="B32" s="10"/>
      <c r="D32" s="13"/>
      <c r="F32" s="11">
        <f t="shared" si="2"/>
        <v>0</v>
      </c>
      <c r="G32" s="1"/>
      <c r="H32" s="9">
        <v>16.75</v>
      </c>
      <c r="J32" s="15"/>
      <c r="K32" s="9">
        <v>16.75</v>
      </c>
      <c r="L32" s="1">
        <f t="shared" si="3"/>
        <v>0</v>
      </c>
      <c r="M32" s="1">
        <f t="shared" si="0"/>
        <v>0</v>
      </c>
      <c r="N32" s="1">
        <f t="shared" si="0"/>
        <v>0</v>
      </c>
      <c r="O32" s="1">
        <f t="shared" si="0"/>
        <v>0</v>
      </c>
      <c r="P32" s="12">
        <f t="shared" si="1"/>
        <v>0</v>
      </c>
      <c r="Q32" s="3"/>
      <c r="R32" s="3"/>
    </row>
    <row r="33" spans="1:18">
      <c r="A33" s="9">
        <v>17.25</v>
      </c>
      <c r="B33" s="10"/>
      <c r="D33" s="35"/>
      <c r="F33" s="11">
        <f t="shared" si="2"/>
        <v>0</v>
      </c>
      <c r="G33" s="1"/>
      <c r="H33" s="9">
        <v>17.25</v>
      </c>
      <c r="J33" s="15"/>
      <c r="K33" s="9">
        <v>17.25</v>
      </c>
      <c r="L33" s="1">
        <f t="shared" si="3"/>
        <v>0</v>
      </c>
      <c r="M33" s="1">
        <f t="shared" si="0"/>
        <v>0</v>
      </c>
      <c r="N33" s="1">
        <f t="shared" si="0"/>
        <v>0</v>
      </c>
      <c r="O33" s="1">
        <f t="shared" si="0"/>
        <v>0</v>
      </c>
      <c r="P33" s="12">
        <f t="shared" si="1"/>
        <v>0</v>
      </c>
      <c r="Q33" s="3"/>
      <c r="R33" s="3"/>
    </row>
    <row r="34" spans="1:18">
      <c r="A34" s="9">
        <v>17.75</v>
      </c>
      <c r="F34" s="11">
        <f t="shared" si="2"/>
        <v>0</v>
      </c>
      <c r="G34" s="1"/>
      <c r="H34" s="9">
        <v>17.75</v>
      </c>
      <c r="I34" s="4"/>
      <c r="J34" s="15"/>
      <c r="K34" s="9">
        <v>17.75</v>
      </c>
      <c r="L34" s="1">
        <f t="shared" si="3"/>
        <v>0</v>
      </c>
      <c r="M34" s="1">
        <f t="shared" si="0"/>
        <v>0</v>
      </c>
      <c r="N34" s="1">
        <f t="shared" si="0"/>
        <v>0</v>
      </c>
      <c r="O34" s="1">
        <f t="shared" si="0"/>
        <v>0</v>
      </c>
      <c r="P34" s="12">
        <f t="shared" si="1"/>
        <v>0</v>
      </c>
      <c r="Q34" s="3"/>
      <c r="R34" s="3"/>
    </row>
    <row r="35" spans="1:18">
      <c r="A35" s="9">
        <v>18.25</v>
      </c>
      <c r="F35" s="11">
        <f t="shared" si="2"/>
        <v>0</v>
      </c>
      <c r="G35" s="1"/>
      <c r="H35" s="9">
        <v>18.25</v>
      </c>
      <c r="I35" s="4"/>
      <c r="J35" s="1"/>
      <c r="K35" s="9">
        <v>18.25</v>
      </c>
      <c r="L35" s="1">
        <f t="shared" si="3"/>
        <v>0</v>
      </c>
      <c r="M35" s="1">
        <f t="shared" si="0"/>
        <v>0</v>
      </c>
      <c r="N35" s="1">
        <f t="shared" si="0"/>
        <v>0</v>
      </c>
      <c r="O35" s="1">
        <f t="shared" si="0"/>
        <v>0</v>
      </c>
      <c r="P35" s="12">
        <f t="shared" si="1"/>
        <v>0</v>
      </c>
      <c r="Q35" s="3"/>
      <c r="R35" s="3"/>
    </row>
    <row r="36" spans="1:18">
      <c r="A36" s="9">
        <v>18.75</v>
      </c>
      <c r="F36" s="11">
        <f t="shared" si="2"/>
        <v>0</v>
      </c>
      <c r="G36" s="1"/>
      <c r="H36" s="9">
        <v>18.75</v>
      </c>
      <c r="I36" s="4"/>
      <c r="J36" s="1"/>
      <c r="K36" s="9">
        <v>18.75</v>
      </c>
      <c r="L36" s="1">
        <f t="shared" si="3"/>
        <v>0</v>
      </c>
      <c r="M36" s="1">
        <f t="shared" si="0"/>
        <v>0</v>
      </c>
      <c r="N36" s="1">
        <f t="shared" si="0"/>
        <v>0</v>
      </c>
      <c r="O36" s="1">
        <f t="shared" si="0"/>
        <v>0</v>
      </c>
      <c r="P36" s="12">
        <f t="shared" si="1"/>
        <v>0</v>
      </c>
      <c r="Q36" s="3"/>
      <c r="R36" s="3"/>
    </row>
    <row r="37" spans="1:18">
      <c r="A37" s="9">
        <v>19.25</v>
      </c>
      <c r="F37" s="11">
        <f t="shared" si="2"/>
        <v>0</v>
      </c>
      <c r="G37" s="1"/>
      <c r="H37" s="9">
        <v>19.25</v>
      </c>
      <c r="I37" s="1"/>
      <c r="J37" s="1"/>
      <c r="K37" s="9">
        <v>19.25</v>
      </c>
      <c r="L37" s="1">
        <f t="shared" si="3"/>
        <v>0</v>
      </c>
      <c r="M37" s="1">
        <f t="shared" si="0"/>
        <v>0</v>
      </c>
      <c r="N37" s="1">
        <f t="shared" si="0"/>
        <v>0</v>
      </c>
      <c r="O37" s="1">
        <f t="shared" si="0"/>
        <v>0</v>
      </c>
      <c r="P37" s="12">
        <f t="shared" si="1"/>
        <v>0</v>
      </c>
      <c r="Q37" s="3"/>
      <c r="R37" s="3"/>
    </row>
    <row r="38" spans="1:18">
      <c r="A38" s="7" t="s">
        <v>7</v>
      </c>
      <c r="B38" s="16">
        <f>SUM(B6:B37)</f>
        <v>10</v>
      </c>
      <c r="C38" s="16">
        <f>SUM(C6:C37)</f>
        <v>180</v>
      </c>
      <c r="D38" s="16">
        <f>SUM(D6:D37)</f>
        <v>0</v>
      </c>
      <c r="E38" s="16">
        <f>SUM(E6:E37)</f>
        <v>0</v>
      </c>
      <c r="F38" s="16">
        <f>SUM(F6:F37)</f>
        <v>190</v>
      </c>
      <c r="G38" s="18"/>
      <c r="H38" s="7" t="s">
        <v>7</v>
      </c>
      <c r="I38" s="4">
        <f>SUM(I6:I37)</f>
        <v>51067604</v>
      </c>
      <c r="J38" s="1"/>
      <c r="K38" s="7" t="s">
        <v>7</v>
      </c>
      <c r="L38" s="16">
        <f>SUM(L6:L37)</f>
        <v>9552.278875</v>
      </c>
      <c r="M38" s="16">
        <f>SUM(M6:M37)</f>
        <v>41515.325125000003</v>
      </c>
      <c r="N38" s="16">
        <f>SUM(N6:N37)</f>
        <v>0</v>
      </c>
      <c r="O38" s="16">
        <f>SUM(O6:O37)</f>
        <v>0</v>
      </c>
      <c r="P38" s="19">
        <f>SUM(P6:P37)</f>
        <v>51067.603999999999</v>
      </c>
      <c r="Q38" s="20"/>
      <c r="R38" s="3"/>
    </row>
    <row r="39" spans="1:1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21"/>
      <c r="B41" s="1"/>
      <c r="C41" s="1"/>
      <c r="D41" s="1"/>
      <c r="E41" s="1"/>
      <c r="F41" s="21"/>
      <c r="G41" s="1"/>
      <c r="H41" s="1"/>
      <c r="I41" s="1"/>
      <c r="J41" s="21"/>
      <c r="K41" s="1"/>
      <c r="L41" s="1"/>
      <c r="M41" s="1"/>
      <c r="N41" s="21"/>
      <c r="O41" s="1"/>
      <c r="P41" s="3"/>
      <c r="Q41" s="3"/>
      <c r="R41" s="3"/>
    </row>
    <row r="42" spans="1:18">
      <c r="A42" s="1"/>
      <c r="B42" s="45" t="s">
        <v>9</v>
      </c>
      <c r="C42" s="45"/>
      <c r="D42" s="45"/>
      <c r="E42" s="1"/>
      <c r="F42" s="1"/>
      <c r="G42" s="4"/>
      <c r="H42" s="1"/>
      <c r="I42" s="45" t="s">
        <v>10</v>
      </c>
      <c r="J42" s="45"/>
      <c r="K42" s="45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13" t="s">
        <v>11</v>
      </c>
      <c r="I44">
        <v>4.0351653186211488E-3</v>
      </c>
      <c r="J44" s="13" t="s">
        <v>12</v>
      </c>
      <c r="K44">
        <v>3.1562895569898921</v>
      </c>
      <c r="L44" s="1"/>
      <c r="M44" s="1"/>
      <c r="N44" s="3"/>
      <c r="O44" s="3"/>
      <c r="P44" s="3"/>
    </row>
    <row r="45" spans="1:18">
      <c r="A45" s="2" t="s">
        <v>3</v>
      </c>
      <c r="B45" s="1"/>
      <c r="C45" s="1"/>
      <c r="D45" s="1"/>
      <c r="E45" s="1"/>
      <c r="F45" s="1"/>
      <c r="G45" s="1"/>
      <c r="H45" s="2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2" t="s">
        <v>6</v>
      </c>
      <c r="B46" s="5">
        <v>0</v>
      </c>
      <c r="C46" s="6">
        <v>1</v>
      </c>
      <c r="D46" s="6">
        <v>2</v>
      </c>
      <c r="E46" s="6">
        <v>3</v>
      </c>
      <c r="F46" s="7" t="s">
        <v>7</v>
      </c>
      <c r="G46" s="1"/>
      <c r="H46" s="2" t="s">
        <v>6</v>
      </c>
      <c r="I46" s="5">
        <v>0</v>
      </c>
      <c r="J46" s="6">
        <v>1</v>
      </c>
      <c r="K46" s="6">
        <v>2</v>
      </c>
      <c r="L46" s="6">
        <v>3</v>
      </c>
      <c r="M46" s="22" t="s">
        <v>7</v>
      </c>
      <c r="N46" s="3"/>
      <c r="O46" s="3"/>
      <c r="P46" s="3"/>
    </row>
    <row r="47" spans="1:18">
      <c r="A47" s="9">
        <v>3.75</v>
      </c>
      <c r="B47" s="1">
        <f t="shared" ref="B47:B78" si="4">L6*($A47)</f>
        <v>0</v>
      </c>
      <c r="C47" s="1">
        <f t="shared" ref="C47:C78" si="5">M6*($A47)</f>
        <v>0</v>
      </c>
      <c r="D47" s="1">
        <f t="shared" ref="D47:D78" si="6">N6*($A47)</f>
        <v>0</v>
      </c>
      <c r="E47" s="1">
        <f t="shared" ref="E47:E78" si="7">O6*($A47)</f>
        <v>0</v>
      </c>
      <c r="F47" s="11">
        <f t="shared" ref="F47:F78" si="8">SUM(B47:E47)</f>
        <v>0</v>
      </c>
      <c r="G47" s="1"/>
      <c r="H47" s="9">
        <f t="shared" ref="H47:H78" si="9">$I$44*((A47)^$K$44)</f>
        <v>0.26161957026511801</v>
      </c>
      <c r="I47" s="1">
        <f t="shared" ref="I47:I78" si="10">L6*$H47</f>
        <v>0</v>
      </c>
      <c r="J47" s="1">
        <f t="shared" ref="J47:J78" si="11">M6*$H47</f>
        <v>0</v>
      </c>
      <c r="K47" s="1">
        <f t="shared" ref="K47:K78" si="12">N6*$H47</f>
        <v>0</v>
      </c>
      <c r="L47" s="1">
        <f t="shared" ref="L47:L78" si="13">O6*$H47</f>
        <v>0</v>
      </c>
      <c r="M47" s="23">
        <f t="shared" ref="M47:M78" si="14">SUM(I47:L47)</f>
        <v>0</v>
      </c>
      <c r="N47" s="3"/>
      <c r="O47" s="3"/>
      <c r="P47" s="3"/>
    </row>
    <row r="48" spans="1:18">
      <c r="A48" s="9">
        <v>4.25</v>
      </c>
      <c r="B48" s="1">
        <f t="shared" si="4"/>
        <v>0</v>
      </c>
      <c r="C48" s="1">
        <f t="shared" si="5"/>
        <v>0</v>
      </c>
      <c r="D48" s="1">
        <f t="shared" si="6"/>
        <v>0</v>
      </c>
      <c r="E48" s="1">
        <f t="shared" si="7"/>
        <v>0</v>
      </c>
      <c r="F48" s="11">
        <f t="shared" si="8"/>
        <v>0</v>
      </c>
      <c r="G48" s="1"/>
      <c r="H48" s="9">
        <f t="shared" si="9"/>
        <v>0.38836380718579799</v>
      </c>
      <c r="I48" s="1">
        <f t="shared" si="10"/>
        <v>0</v>
      </c>
      <c r="J48" s="1">
        <f t="shared" si="11"/>
        <v>0</v>
      </c>
      <c r="K48" s="1">
        <f t="shared" si="12"/>
        <v>0</v>
      </c>
      <c r="L48" s="1">
        <f t="shared" si="13"/>
        <v>0</v>
      </c>
      <c r="M48" s="23">
        <f t="shared" si="14"/>
        <v>0</v>
      </c>
      <c r="N48" s="3"/>
      <c r="O48" s="3"/>
      <c r="P48" s="3"/>
    </row>
    <row r="49" spans="1:16">
      <c r="A49" s="9">
        <v>4.75</v>
      </c>
      <c r="B49" s="1">
        <f t="shared" si="4"/>
        <v>0</v>
      </c>
      <c r="C49" s="1">
        <f t="shared" si="5"/>
        <v>0</v>
      </c>
      <c r="D49" s="1">
        <f t="shared" si="6"/>
        <v>0</v>
      </c>
      <c r="E49" s="1">
        <f t="shared" si="7"/>
        <v>0</v>
      </c>
      <c r="F49" s="11">
        <f t="shared" si="8"/>
        <v>0</v>
      </c>
      <c r="G49" s="1"/>
      <c r="H49" s="9">
        <f t="shared" si="9"/>
        <v>0.55169913823546302</v>
      </c>
      <c r="I49" s="1">
        <f t="shared" si="10"/>
        <v>0</v>
      </c>
      <c r="J49" s="1">
        <f t="shared" si="11"/>
        <v>0</v>
      </c>
      <c r="K49" s="1">
        <f t="shared" si="12"/>
        <v>0</v>
      </c>
      <c r="L49" s="1">
        <f t="shared" si="13"/>
        <v>0</v>
      </c>
      <c r="M49" s="23">
        <f t="shared" si="14"/>
        <v>0</v>
      </c>
      <c r="N49" s="3"/>
      <c r="O49" s="3"/>
      <c r="P49" s="3"/>
    </row>
    <row r="50" spans="1:16">
      <c r="A50" s="9">
        <v>5.25</v>
      </c>
      <c r="B50" s="1">
        <f t="shared" si="4"/>
        <v>0</v>
      </c>
      <c r="C50" s="1">
        <f t="shared" si="5"/>
        <v>0</v>
      </c>
      <c r="D50" s="1">
        <f t="shared" si="6"/>
        <v>0</v>
      </c>
      <c r="E50" s="1">
        <f t="shared" si="7"/>
        <v>0</v>
      </c>
      <c r="F50" s="11">
        <f t="shared" si="8"/>
        <v>0</v>
      </c>
      <c r="G50" s="1"/>
      <c r="H50" s="9">
        <f t="shared" si="9"/>
        <v>0.75664579167452495</v>
      </c>
      <c r="I50" s="1">
        <f t="shared" si="10"/>
        <v>0</v>
      </c>
      <c r="J50" s="1">
        <f t="shared" si="11"/>
        <v>0</v>
      </c>
      <c r="K50" s="1">
        <f t="shared" si="12"/>
        <v>0</v>
      </c>
      <c r="L50" s="1">
        <f t="shared" si="13"/>
        <v>0</v>
      </c>
      <c r="M50" s="23">
        <f t="shared" si="14"/>
        <v>0</v>
      </c>
      <c r="N50" s="3"/>
      <c r="O50" s="3"/>
      <c r="P50" s="3"/>
    </row>
    <row r="51" spans="1:16">
      <c r="A51" s="9">
        <v>5.75</v>
      </c>
      <c r="B51" s="1">
        <f t="shared" si="4"/>
        <v>0</v>
      </c>
      <c r="C51" s="1">
        <f t="shared" si="5"/>
        <v>0</v>
      </c>
      <c r="D51" s="1">
        <f t="shared" si="6"/>
        <v>0</v>
      </c>
      <c r="E51" s="1">
        <f t="shared" si="7"/>
        <v>0</v>
      </c>
      <c r="F51" s="11">
        <f t="shared" si="8"/>
        <v>0</v>
      </c>
      <c r="G51" s="1"/>
      <c r="H51" s="9">
        <f t="shared" si="9"/>
        <v>1.0083075456047901</v>
      </c>
      <c r="I51" s="1">
        <f t="shared" si="10"/>
        <v>0</v>
      </c>
      <c r="J51" s="1">
        <f t="shared" si="11"/>
        <v>0</v>
      </c>
      <c r="K51" s="1">
        <f t="shared" si="12"/>
        <v>0</v>
      </c>
      <c r="L51" s="1">
        <f t="shared" si="13"/>
        <v>0</v>
      </c>
      <c r="M51" s="23">
        <f t="shared" si="14"/>
        <v>0</v>
      </c>
      <c r="N51" s="3"/>
      <c r="O51" s="3"/>
      <c r="P51" s="3"/>
    </row>
    <row r="52" spans="1:16">
      <c r="A52" s="9">
        <v>6.25</v>
      </c>
      <c r="B52" s="1">
        <f t="shared" si="4"/>
        <v>0</v>
      </c>
      <c r="C52" s="1">
        <f t="shared" si="5"/>
        <v>0</v>
      </c>
      <c r="D52" s="1">
        <f t="shared" si="6"/>
        <v>0</v>
      </c>
      <c r="E52" s="1">
        <f t="shared" si="7"/>
        <v>0</v>
      </c>
      <c r="F52" s="11">
        <f t="shared" si="8"/>
        <v>0</v>
      </c>
      <c r="G52" s="1"/>
      <c r="H52" s="9">
        <f t="shared" si="9"/>
        <v>1.3118649219885601</v>
      </c>
      <c r="I52" s="1">
        <f t="shared" si="10"/>
        <v>0</v>
      </c>
      <c r="J52" s="1">
        <f t="shared" si="11"/>
        <v>0</v>
      </c>
      <c r="K52" s="1">
        <f t="shared" si="12"/>
        <v>0</v>
      </c>
      <c r="L52" s="1">
        <f t="shared" si="13"/>
        <v>0</v>
      </c>
      <c r="M52" s="23">
        <f t="shared" si="14"/>
        <v>0</v>
      </c>
      <c r="N52" s="3"/>
      <c r="O52" s="3"/>
      <c r="P52" s="3"/>
    </row>
    <row r="53" spans="1:16">
      <c r="A53" s="9">
        <v>6.75</v>
      </c>
      <c r="B53" s="1">
        <f t="shared" si="4"/>
        <v>316.22399999999999</v>
      </c>
      <c r="C53" s="1">
        <f t="shared" si="5"/>
        <v>0</v>
      </c>
      <c r="D53" s="1">
        <f t="shared" si="6"/>
        <v>0</v>
      </c>
      <c r="E53" s="1">
        <f t="shared" si="7"/>
        <v>0</v>
      </c>
      <c r="F53" s="11">
        <f t="shared" si="8"/>
        <v>316.22399999999999</v>
      </c>
      <c r="G53" s="1"/>
      <c r="H53" s="9">
        <f t="shared" si="9"/>
        <v>1.67256948852164</v>
      </c>
      <c r="I53" s="1">
        <f t="shared" si="10"/>
        <v>78.356535398261798</v>
      </c>
      <c r="J53" s="1">
        <f t="shared" si="11"/>
        <v>0</v>
      </c>
      <c r="K53" s="1">
        <f t="shared" si="12"/>
        <v>0</v>
      </c>
      <c r="L53" s="1">
        <f t="shared" si="13"/>
        <v>0</v>
      </c>
      <c r="M53" s="23">
        <f t="shared" si="14"/>
        <v>78.356535398261798</v>
      </c>
      <c r="N53" s="3"/>
      <c r="O53" s="3"/>
      <c r="P53" s="3"/>
    </row>
    <row r="54" spans="1:16">
      <c r="A54" s="9">
        <v>7.25</v>
      </c>
      <c r="B54" s="1">
        <f t="shared" si="4"/>
        <v>1526.4875</v>
      </c>
      <c r="C54" s="1">
        <f t="shared" si="5"/>
        <v>0</v>
      </c>
      <c r="D54" s="1">
        <f t="shared" si="6"/>
        <v>0</v>
      </c>
      <c r="E54" s="1">
        <f t="shared" si="7"/>
        <v>0</v>
      </c>
      <c r="F54" s="11">
        <f t="shared" si="8"/>
        <v>1526.4875</v>
      </c>
      <c r="G54" s="1"/>
      <c r="H54" s="9">
        <f t="shared" si="9"/>
        <v>2.0957390121950201</v>
      </c>
      <c r="I54" s="1">
        <f t="shared" si="10"/>
        <v>441.25784901766099</v>
      </c>
      <c r="J54" s="1">
        <f t="shared" si="11"/>
        <v>0</v>
      </c>
      <c r="K54" s="1">
        <f t="shared" si="12"/>
        <v>0</v>
      </c>
      <c r="L54" s="1">
        <f t="shared" si="13"/>
        <v>0</v>
      </c>
      <c r="M54" s="23">
        <f t="shared" si="14"/>
        <v>441.25784901766099</v>
      </c>
      <c r="N54" s="3"/>
      <c r="O54" s="3"/>
      <c r="P54" s="3"/>
    </row>
    <row r="55" spans="1:16">
      <c r="A55" s="9">
        <v>7.75</v>
      </c>
      <c r="B55" s="1">
        <f t="shared" si="4"/>
        <v>3798.6547500000001</v>
      </c>
      <c r="C55" s="1">
        <f t="shared" si="5"/>
        <v>0</v>
      </c>
      <c r="D55" s="1">
        <f t="shared" si="6"/>
        <v>0</v>
      </c>
      <c r="E55" s="1">
        <f t="shared" si="7"/>
        <v>0</v>
      </c>
      <c r="F55" s="11">
        <f t="shared" si="8"/>
        <v>3798.6547500000001</v>
      </c>
      <c r="G55" s="1"/>
      <c r="H55" s="9">
        <f t="shared" si="9"/>
        <v>2.5867532825669</v>
      </c>
      <c r="I55" s="1">
        <f t="shared" si="10"/>
        <v>1267.8945346968801</v>
      </c>
      <c r="J55" s="1">
        <f t="shared" si="11"/>
        <v>0</v>
      </c>
      <c r="K55" s="1">
        <f t="shared" si="12"/>
        <v>0</v>
      </c>
      <c r="L55" s="1">
        <f t="shared" si="13"/>
        <v>0</v>
      </c>
      <c r="M55" s="23">
        <f t="shared" si="14"/>
        <v>1267.8945346968801</v>
      </c>
      <c r="N55" s="3"/>
      <c r="O55" s="3"/>
      <c r="P55" s="3"/>
    </row>
    <row r="56" spans="1:16">
      <c r="A56" s="9">
        <v>8.25</v>
      </c>
      <c r="B56" s="1">
        <f t="shared" si="4"/>
        <v>9337.9274999999998</v>
      </c>
      <c r="C56" s="1">
        <f t="shared" si="5"/>
        <v>0</v>
      </c>
      <c r="D56" s="1">
        <f t="shared" si="6"/>
        <v>0</v>
      </c>
      <c r="E56" s="1">
        <f t="shared" si="7"/>
        <v>0</v>
      </c>
      <c r="F56" s="11">
        <f t="shared" si="8"/>
        <v>9337.9274999999998</v>
      </c>
      <c r="G56" s="1"/>
      <c r="H56" s="9">
        <f t="shared" si="9"/>
        <v>3.15105047173313</v>
      </c>
      <c r="I56" s="1">
        <f t="shared" si="10"/>
        <v>3566.5794974405799</v>
      </c>
      <c r="J56" s="1">
        <f t="shared" si="11"/>
        <v>0</v>
      </c>
      <c r="K56" s="1">
        <f t="shared" si="12"/>
        <v>0</v>
      </c>
      <c r="L56" s="1">
        <f t="shared" si="13"/>
        <v>0</v>
      </c>
      <c r="M56" s="23">
        <f t="shared" si="14"/>
        <v>3566.5794974405799</v>
      </c>
      <c r="N56" s="3"/>
      <c r="O56" s="3"/>
      <c r="P56" s="3"/>
    </row>
    <row r="57" spans="1:16">
      <c r="A57" s="9">
        <v>8.75</v>
      </c>
      <c r="B57" s="1">
        <f t="shared" si="4"/>
        <v>30092.02</v>
      </c>
      <c r="C57" s="1">
        <f t="shared" si="5"/>
        <v>0</v>
      </c>
      <c r="D57" s="1">
        <f t="shared" si="6"/>
        <v>0</v>
      </c>
      <c r="E57" s="1">
        <f t="shared" si="7"/>
        <v>0</v>
      </c>
      <c r="F57" s="11">
        <f t="shared" si="8"/>
        <v>30092.02</v>
      </c>
      <c r="G57" s="1"/>
      <c r="H57" s="9">
        <f t="shared" si="9"/>
        <v>3.79412393140995</v>
      </c>
      <c r="I57" s="1">
        <f t="shared" si="10"/>
        <v>13048.3260830248</v>
      </c>
      <c r="J57" s="1">
        <f t="shared" si="11"/>
        <v>0</v>
      </c>
      <c r="K57" s="1">
        <f t="shared" si="12"/>
        <v>0</v>
      </c>
      <c r="L57" s="1">
        <f t="shared" si="13"/>
        <v>0</v>
      </c>
      <c r="M57" s="23">
        <f t="shared" si="14"/>
        <v>13048.3260830248</v>
      </c>
      <c r="N57" s="3"/>
      <c r="O57" s="3"/>
      <c r="P57" s="3"/>
    </row>
    <row r="58" spans="1:16">
      <c r="A58" s="9">
        <v>9.25</v>
      </c>
      <c r="B58" s="1">
        <f t="shared" si="4"/>
        <v>32402.477125000001</v>
      </c>
      <c r="C58" s="1">
        <f t="shared" si="5"/>
        <v>32402.477125000001</v>
      </c>
      <c r="D58" s="1">
        <f t="shared" si="6"/>
        <v>0</v>
      </c>
      <c r="E58" s="1">
        <f t="shared" si="7"/>
        <v>0</v>
      </c>
      <c r="F58" s="11">
        <f t="shared" si="8"/>
        <v>64804.954250000003</v>
      </c>
      <c r="G58" s="1"/>
      <c r="H58" s="9">
        <f t="shared" si="9"/>
        <v>4.5215193510203804</v>
      </c>
      <c r="I58" s="1">
        <f t="shared" si="10"/>
        <v>15838.748901803499</v>
      </c>
      <c r="J58" s="1">
        <f t="shared" si="11"/>
        <v>15838.748901803499</v>
      </c>
      <c r="K58" s="1">
        <f t="shared" si="12"/>
        <v>0</v>
      </c>
      <c r="L58" s="1">
        <f t="shared" si="13"/>
        <v>0</v>
      </c>
      <c r="M58" s="23">
        <f t="shared" si="14"/>
        <v>31677.497803606999</v>
      </c>
      <c r="N58" s="3"/>
      <c r="O58" s="3"/>
      <c r="P58" s="3"/>
    </row>
    <row r="59" spans="1:16">
      <c r="A59" s="9">
        <v>9.75</v>
      </c>
      <c r="B59" s="1">
        <f t="shared" si="4"/>
        <v>7125.3329062499997</v>
      </c>
      <c r="C59" s="1">
        <f t="shared" si="5"/>
        <v>49877.33034375</v>
      </c>
      <c r="D59" s="1">
        <f t="shared" si="6"/>
        <v>0</v>
      </c>
      <c r="E59" s="1">
        <f t="shared" si="7"/>
        <v>0</v>
      </c>
      <c r="F59" s="11">
        <f t="shared" si="8"/>
        <v>57002.663249999998</v>
      </c>
      <c r="G59" s="1"/>
      <c r="H59" s="9">
        <f t="shared" si="9"/>
        <v>5.3388322175732199</v>
      </c>
      <c r="I59" s="1">
        <f t="shared" si="10"/>
        <v>3901.6366031612401</v>
      </c>
      <c r="J59" s="1">
        <f t="shared" si="11"/>
        <v>27311.456222128701</v>
      </c>
      <c r="K59" s="1">
        <f t="shared" si="12"/>
        <v>0</v>
      </c>
      <c r="L59" s="1">
        <f t="shared" si="13"/>
        <v>0</v>
      </c>
      <c r="M59" s="23">
        <f t="shared" si="14"/>
        <v>31213.092825289899</v>
      </c>
      <c r="N59" s="3"/>
      <c r="O59" s="3"/>
      <c r="P59" s="3"/>
    </row>
    <row r="60" spans="1:16">
      <c r="A60" s="9">
        <v>10.25</v>
      </c>
      <c r="B60" s="1">
        <f t="shared" si="4"/>
        <v>0</v>
      </c>
      <c r="C60" s="1">
        <f t="shared" si="5"/>
        <v>50285.280250000003</v>
      </c>
      <c r="D60" s="1">
        <f t="shared" si="6"/>
        <v>0</v>
      </c>
      <c r="E60" s="1">
        <f t="shared" si="7"/>
        <v>0</v>
      </c>
      <c r="F60" s="11">
        <f t="shared" si="8"/>
        <v>50285.280250000003</v>
      </c>
      <c r="G60" s="1"/>
      <c r="H60" s="9">
        <f t="shared" si="9"/>
        <v>6.2517055305476799</v>
      </c>
      <c r="I60" s="1">
        <f t="shared" si="10"/>
        <v>0</v>
      </c>
      <c r="J60" s="1">
        <f t="shared" si="11"/>
        <v>30670.1233799088</v>
      </c>
      <c r="K60" s="1">
        <f t="shared" si="12"/>
        <v>0</v>
      </c>
      <c r="L60" s="1">
        <f t="shared" si="13"/>
        <v>0</v>
      </c>
      <c r="M60" s="23">
        <f t="shared" si="14"/>
        <v>30670.1233799088</v>
      </c>
      <c r="N60" s="3"/>
      <c r="O60" s="3"/>
      <c r="P60" s="3"/>
    </row>
    <row r="61" spans="1:16">
      <c r="A61" s="9">
        <v>10.75</v>
      </c>
      <c r="B61" s="1">
        <f t="shared" si="4"/>
        <v>0</v>
      </c>
      <c r="C61" s="1">
        <f t="shared" si="5"/>
        <v>57627.008999999998</v>
      </c>
      <c r="D61" s="1">
        <f t="shared" si="6"/>
        <v>0</v>
      </c>
      <c r="E61" s="1">
        <f t="shared" si="7"/>
        <v>0</v>
      </c>
      <c r="F61" s="11">
        <f t="shared" si="8"/>
        <v>57627.008999999998</v>
      </c>
      <c r="G61" s="1"/>
      <c r="H61" s="9">
        <f t="shared" si="9"/>
        <v>7.26582773430244</v>
      </c>
      <c r="I61" s="1">
        <f t="shared" si="10"/>
        <v>0</v>
      </c>
      <c r="J61" s="1">
        <f t="shared" si="11"/>
        <v>38949.573975543797</v>
      </c>
      <c r="K61" s="1">
        <f t="shared" si="12"/>
        <v>0</v>
      </c>
      <c r="L61" s="1">
        <f t="shared" si="13"/>
        <v>0</v>
      </c>
      <c r="M61" s="23">
        <f t="shared" si="14"/>
        <v>38949.573975543797</v>
      </c>
      <c r="N61" s="3"/>
      <c r="O61" s="3"/>
      <c r="P61" s="3"/>
    </row>
    <row r="62" spans="1:16">
      <c r="A62" s="9">
        <v>11.25</v>
      </c>
      <c r="B62" s="1">
        <f t="shared" si="4"/>
        <v>0</v>
      </c>
      <c r="C62" s="1">
        <f t="shared" si="5"/>
        <v>55958.411249999997</v>
      </c>
      <c r="D62" s="1">
        <f t="shared" si="6"/>
        <v>0</v>
      </c>
      <c r="E62" s="1">
        <f t="shared" si="7"/>
        <v>0</v>
      </c>
      <c r="F62" s="11">
        <f t="shared" si="8"/>
        <v>55958.411249999997</v>
      </c>
      <c r="G62" s="1"/>
      <c r="H62" s="9">
        <f t="shared" si="9"/>
        <v>8.38693083761415</v>
      </c>
      <c r="I62" s="1">
        <f t="shared" si="10"/>
        <v>0</v>
      </c>
      <c r="J62" s="1">
        <f t="shared" si="11"/>
        <v>41717.2733276906</v>
      </c>
      <c r="K62" s="1">
        <f t="shared" si="12"/>
        <v>0</v>
      </c>
      <c r="L62" s="1">
        <f t="shared" si="13"/>
        <v>0</v>
      </c>
      <c r="M62" s="23">
        <f t="shared" si="14"/>
        <v>41717.2733276906</v>
      </c>
      <c r="N62" s="3"/>
      <c r="O62" s="3"/>
      <c r="P62" s="3"/>
    </row>
    <row r="63" spans="1:16">
      <c r="A63" s="9">
        <v>11.75</v>
      </c>
      <c r="B63" s="1">
        <f t="shared" si="4"/>
        <v>0</v>
      </c>
      <c r="C63" s="1">
        <f t="shared" si="5"/>
        <v>56737.706749999998</v>
      </c>
      <c r="D63" s="1">
        <f t="shared" si="6"/>
        <v>0</v>
      </c>
      <c r="E63" s="1">
        <f t="shared" si="7"/>
        <v>0</v>
      </c>
      <c r="F63" s="11">
        <f t="shared" si="8"/>
        <v>56737.706749999998</v>
      </c>
      <c r="G63" s="1"/>
      <c r="H63" s="9">
        <f t="shared" si="9"/>
        <v>9.6207886954263895</v>
      </c>
      <c r="I63" s="1">
        <f t="shared" si="10"/>
        <v>0</v>
      </c>
      <c r="J63" s="1">
        <f t="shared" si="11"/>
        <v>46456.296825941899</v>
      </c>
      <c r="K63" s="1">
        <f t="shared" si="12"/>
        <v>0</v>
      </c>
      <c r="L63" s="1">
        <f t="shared" si="13"/>
        <v>0</v>
      </c>
      <c r="M63" s="23">
        <f t="shared" si="14"/>
        <v>46456.296825941899</v>
      </c>
      <c r="N63" s="3"/>
      <c r="O63" s="3"/>
      <c r="P63" s="3"/>
    </row>
    <row r="64" spans="1:16">
      <c r="A64" s="9">
        <v>12.25</v>
      </c>
      <c r="B64" s="1">
        <f t="shared" si="4"/>
        <v>0</v>
      </c>
      <c r="C64" s="1">
        <f t="shared" si="5"/>
        <v>42224.071750000003</v>
      </c>
      <c r="D64" s="1">
        <f t="shared" si="6"/>
        <v>0</v>
      </c>
      <c r="E64" s="1">
        <f t="shared" si="7"/>
        <v>0</v>
      </c>
      <c r="F64" s="11">
        <f t="shared" si="8"/>
        <v>42224.071750000003</v>
      </c>
      <c r="G64" s="1"/>
      <c r="H64" s="9">
        <f t="shared" si="9"/>
        <v>10.9732154321779</v>
      </c>
      <c r="I64" s="1">
        <f t="shared" si="10"/>
        <v>0</v>
      </c>
      <c r="J64" s="1">
        <f t="shared" si="11"/>
        <v>37823.170264203</v>
      </c>
      <c r="K64" s="1">
        <f t="shared" si="12"/>
        <v>0</v>
      </c>
      <c r="L64" s="1">
        <f t="shared" si="13"/>
        <v>0</v>
      </c>
      <c r="M64" s="23">
        <f t="shared" si="14"/>
        <v>37823.170264203</v>
      </c>
      <c r="N64" s="3"/>
      <c r="O64" s="3"/>
      <c r="P64" s="3"/>
    </row>
    <row r="65" spans="1:16">
      <c r="A65" s="9">
        <v>12.75</v>
      </c>
      <c r="B65" s="1">
        <f t="shared" si="4"/>
        <v>0</v>
      </c>
      <c r="C65" s="1">
        <f t="shared" si="5"/>
        <v>42284.150999999998</v>
      </c>
      <c r="D65" s="1">
        <f t="shared" si="6"/>
        <v>0</v>
      </c>
      <c r="E65" s="1">
        <f t="shared" si="7"/>
        <v>0</v>
      </c>
      <c r="F65" s="11">
        <f t="shared" si="8"/>
        <v>42284.150999999998</v>
      </c>
      <c r="G65" s="1"/>
      <c r="H65" s="9">
        <f t="shared" si="9"/>
        <v>12.450063989475501</v>
      </c>
      <c r="I65" s="1">
        <f t="shared" si="10"/>
        <v>0</v>
      </c>
      <c r="J65" s="1">
        <f t="shared" si="11"/>
        <v>41289.442014952503</v>
      </c>
      <c r="K65" s="1">
        <f t="shared" si="12"/>
        <v>0</v>
      </c>
      <c r="L65" s="1">
        <f t="shared" si="13"/>
        <v>0</v>
      </c>
      <c r="M65" s="23">
        <f t="shared" si="14"/>
        <v>41289.442014952503</v>
      </c>
      <c r="N65" s="3"/>
      <c r="O65" s="3"/>
      <c r="P65" s="3"/>
    </row>
    <row r="66" spans="1:16">
      <c r="A66" s="9">
        <v>13.25</v>
      </c>
      <c r="B66" s="1">
        <f t="shared" si="4"/>
        <v>0</v>
      </c>
      <c r="C66" s="1">
        <f t="shared" si="5"/>
        <v>38641.730250000001</v>
      </c>
      <c r="D66" s="1">
        <f t="shared" si="6"/>
        <v>0</v>
      </c>
      <c r="E66" s="1">
        <f t="shared" si="7"/>
        <v>0</v>
      </c>
      <c r="F66" s="11">
        <f t="shared" si="8"/>
        <v>38641.730250000001</v>
      </c>
      <c r="G66" s="1"/>
      <c r="H66" s="9">
        <f t="shared" si="9"/>
        <v>14.0572247835985</v>
      </c>
      <c r="I66" s="1">
        <f t="shared" si="10"/>
        <v>0</v>
      </c>
      <c r="J66" s="1">
        <f t="shared" si="11"/>
        <v>40995.885898221</v>
      </c>
      <c r="K66" s="1">
        <f t="shared" si="12"/>
        <v>0</v>
      </c>
      <c r="L66" s="1">
        <f t="shared" si="13"/>
        <v>0</v>
      </c>
      <c r="M66" s="23">
        <f t="shared" si="14"/>
        <v>40995.885898221</v>
      </c>
      <c r="N66" s="3"/>
      <c r="O66" s="3"/>
      <c r="P66" s="3"/>
    </row>
    <row r="67" spans="1:16">
      <c r="A67" s="9">
        <v>13.75</v>
      </c>
      <c r="B67" s="1">
        <f t="shared" si="4"/>
        <v>0</v>
      </c>
      <c r="C67" s="1">
        <f t="shared" si="5"/>
        <v>16656.695</v>
      </c>
      <c r="D67" s="1">
        <f t="shared" si="6"/>
        <v>0</v>
      </c>
      <c r="E67" s="1">
        <f t="shared" si="7"/>
        <v>0</v>
      </c>
      <c r="F67" s="11">
        <f t="shared" si="8"/>
        <v>16656.695</v>
      </c>
      <c r="G67" s="1"/>
      <c r="H67" s="9">
        <f t="shared" si="9"/>
        <v>15.8006244605217</v>
      </c>
      <c r="I67" s="1">
        <f t="shared" si="10"/>
        <v>0</v>
      </c>
      <c r="J67" s="1">
        <f t="shared" si="11"/>
        <v>19140.813268978101</v>
      </c>
      <c r="K67" s="1">
        <f t="shared" si="12"/>
        <v>0</v>
      </c>
      <c r="L67" s="1">
        <f t="shared" si="13"/>
        <v>0</v>
      </c>
      <c r="M67" s="23">
        <f t="shared" si="14"/>
        <v>19140.813268978101</v>
      </c>
      <c r="N67" s="3"/>
      <c r="O67" s="3"/>
      <c r="P67" s="3"/>
    </row>
    <row r="68" spans="1:16">
      <c r="A68" s="9">
        <v>14.25</v>
      </c>
      <c r="B68" s="1">
        <f t="shared" si="4"/>
        <v>0</v>
      </c>
      <c r="C68" s="1">
        <f t="shared" si="5"/>
        <v>16574.602500000001</v>
      </c>
      <c r="D68" s="1">
        <f t="shared" si="6"/>
        <v>0</v>
      </c>
      <c r="E68" s="1">
        <f t="shared" si="7"/>
        <v>0</v>
      </c>
      <c r="F68" s="11">
        <f t="shared" si="8"/>
        <v>16574.602500000001</v>
      </c>
      <c r="G68" s="1"/>
      <c r="H68" s="9">
        <f t="shared" si="9"/>
        <v>17.686224737940002</v>
      </c>
      <c r="I68" s="1">
        <f t="shared" si="10"/>
        <v>0</v>
      </c>
      <c r="J68" s="1">
        <f t="shared" si="11"/>
        <v>20571.378579440199</v>
      </c>
      <c r="K68" s="1">
        <f t="shared" si="12"/>
        <v>0</v>
      </c>
      <c r="L68" s="1">
        <f t="shared" si="13"/>
        <v>0</v>
      </c>
      <c r="M68" s="23">
        <f t="shared" si="14"/>
        <v>20571.378579440199</v>
      </c>
      <c r="N68" s="3"/>
      <c r="O68" s="3"/>
      <c r="P68" s="3"/>
    </row>
    <row r="69" spans="1:16">
      <c r="A69" s="9">
        <v>14.75</v>
      </c>
      <c r="B69" s="1">
        <f t="shared" si="4"/>
        <v>0</v>
      </c>
      <c r="C69" s="1">
        <f t="shared" si="5"/>
        <v>7592.1642499999998</v>
      </c>
      <c r="D69" s="1">
        <f t="shared" si="6"/>
        <v>0</v>
      </c>
      <c r="E69" s="1">
        <f t="shared" si="7"/>
        <v>0</v>
      </c>
      <c r="F69" s="11">
        <f t="shared" si="8"/>
        <v>7592.1642499999998</v>
      </c>
      <c r="G69" s="1"/>
      <c r="H69" s="9">
        <f t="shared" si="9"/>
        <v>19.7200213252559</v>
      </c>
      <c r="I69" s="1">
        <f t="shared" si="10"/>
        <v>0</v>
      </c>
      <c r="J69" s="1">
        <f t="shared" si="11"/>
        <v>10150.3485365997</v>
      </c>
      <c r="K69" s="1">
        <f t="shared" si="12"/>
        <v>0</v>
      </c>
      <c r="L69" s="1">
        <f t="shared" si="13"/>
        <v>0</v>
      </c>
      <c r="M69" s="23">
        <f t="shared" si="14"/>
        <v>10150.3485365997</v>
      </c>
      <c r="N69" s="3"/>
      <c r="O69" s="3"/>
      <c r="P69" s="3"/>
    </row>
    <row r="70" spans="1:16">
      <c r="A70" s="9">
        <v>15.25</v>
      </c>
      <c r="B70" s="1">
        <f t="shared" si="4"/>
        <v>0</v>
      </c>
      <c r="C70" s="1">
        <f t="shared" si="5"/>
        <v>3942.1707500000002</v>
      </c>
      <c r="D70" s="1">
        <f t="shared" si="6"/>
        <v>0</v>
      </c>
      <c r="E70" s="1">
        <f t="shared" si="7"/>
        <v>0</v>
      </c>
      <c r="F70" s="11">
        <f t="shared" si="8"/>
        <v>3942.1707500000002</v>
      </c>
      <c r="G70" s="1"/>
      <c r="H70" s="9">
        <f t="shared" si="9"/>
        <v>21.908042913714699</v>
      </c>
      <c r="I70" s="1">
        <f t="shared" si="10"/>
        <v>0</v>
      </c>
      <c r="J70" s="1">
        <f t="shared" si="11"/>
        <v>5663.2948173239902</v>
      </c>
      <c r="K70" s="1">
        <f t="shared" si="12"/>
        <v>0</v>
      </c>
      <c r="L70" s="1">
        <f t="shared" si="13"/>
        <v>0</v>
      </c>
      <c r="M70" s="23">
        <f t="shared" si="14"/>
        <v>5663.2948173239902</v>
      </c>
      <c r="N70" s="3"/>
      <c r="O70" s="3"/>
      <c r="P70" s="3"/>
    </row>
    <row r="71" spans="1:16">
      <c r="A71" s="9">
        <v>15.75</v>
      </c>
      <c r="B71" s="1">
        <f t="shared" si="4"/>
        <v>0</v>
      </c>
      <c r="C71" s="1">
        <f t="shared" si="5"/>
        <v>0</v>
      </c>
      <c r="D71" s="1">
        <f t="shared" si="6"/>
        <v>0</v>
      </c>
      <c r="E71" s="1">
        <f t="shared" si="7"/>
        <v>0</v>
      </c>
      <c r="F71" s="11">
        <f t="shared" si="8"/>
        <v>0</v>
      </c>
      <c r="G71" s="1"/>
      <c r="H71" s="9">
        <f t="shared" si="9"/>
        <v>24.256350229897802</v>
      </c>
      <c r="I71" s="1">
        <f t="shared" si="10"/>
        <v>0</v>
      </c>
      <c r="J71" s="1">
        <f t="shared" si="11"/>
        <v>0</v>
      </c>
      <c r="K71" s="1">
        <f t="shared" si="12"/>
        <v>0</v>
      </c>
      <c r="L71" s="1">
        <f t="shared" si="13"/>
        <v>0</v>
      </c>
      <c r="M71" s="23">
        <f t="shared" si="14"/>
        <v>0</v>
      </c>
      <c r="N71" s="3"/>
      <c r="O71" s="3"/>
      <c r="P71" s="3"/>
    </row>
    <row r="72" spans="1:16">
      <c r="A72" s="9">
        <v>16.25</v>
      </c>
      <c r="B72" s="1">
        <f t="shared" si="4"/>
        <v>0</v>
      </c>
      <c r="C72" s="1">
        <f t="shared" si="5"/>
        <v>0</v>
      </c>
      <c r="D72" s="1">
        <f t="shared" si="6"/>
        <v>0</v>
      </c>
      <c r="E72" s="1">
        <f t="shared" si="7"/>
        <v>0</v>
      </c>
      <c r="F72" s="11">
        <f t="shared" si="8"/>
        <v>0</v>
      </c>
      <c r="G72" s="1"/>
      <c r="H72" s="9">
        <f t="shared" si="9"/>
        <v>26.771035146641399</v>
      </c>
      <c r="I72" s="1">
        <f t="shared" si="10"/>
        <v>0</v>
      </c>
      <c r="J72" s="1">
        <f t="shared" si="11"/>
        <v>0</v>
      </c>
      <c r="K72" s="1">
        <f t="shared" si="12"/>
        <v>0</v>
      </c>
      <c r="L72" s="1">
        <f t="shared" si="13"/>
        <v>0</v>
      </c>
      <c r="M72" s="23">
        <f t="shared" si="14"/>
        <v>0</v>
      </c>
      <c r="N72" s="3"/>
      <c r="O72" s="3"/>
      <c r="P72" s="3"/>
    </row>
    <row r="73" spans="1:16">
      <c r="A73" s="9">
        <v>16.75</v>
      </c>
      <c r="B73" s="1">
        <f t="shared" si="4"/>
        <v>0</v>
      </c>
      <c r="C73" s="1">
        <f t="shared" si="5"/>
        <v>0</v>
      </c>
      <c r="D73" s="1">
        <f t="shared" si="6"/>
        <v>0</v>
      </c>
      <c r="E73" s="1">
        <f t="shared" si="7"/>
        <v>0</v>
      </c>
      <c r="F73" s="11">
        <f t="shared" si="8"/>
        <v>0</v>
      </c>
      <c r="G73" s="1"/>
      <c r="H73" s="9">
        <f t="shared" si="9"/>
        <v>29.4582198461773</v>
      </c>
      <c r="I73" s="1">
        <f t="shared" si="10"/>
        <v>0</v>
      </c>
      <c r="J73" s="1">
        <f t="shared" si="11"/>
        <v>0</v>
      </c>
      <c r="K73" s="1">
        <f t="shared" si="12"/>
        <v>0</v>
      </c>
      <c r="L73" s="1">
        <f t="shared" si="13"/>
        <v>0</v>
      </c>
      <c r="M73" s="23">
        <f t="shared" si="14"/>
        <v>0</v>
      </c>
      <c r="N73" s="3"/>
      <c r="O73" s="3"/>
      <c r="P73" s="3"/>
    </row>
    <row r="74" spans="1:16">
      <c r="A74" s="9">
        <v>17.25</v>
      </c>
      <c r="B74" s="1">
        <f t="shared" si="4"/>
        <v>0</v>
      </c>
      <c r="C74" s="1">
        <f t="shared" si="5"/>
        <v>0</v>
      </c>
      <c r="D74" s="1">
        <f t="shared" si="6"/>
        <v>0</v>
      </c>
      <c r="E74" s="1">
        <f t="shared" si="7"/>
        <v>0</v>
      </c>
      <c r="F74" s="11">
        <f t="shared" si="8"/>
        <v>0</v>
      </c>
      <c r="G74" s="1"/>
      <c r="H74" s="9">
        <f t="shared" si="9"/>
        <v>32.324056030908402</v>
      </c>
      <c r="I74" s="1">
        <f t="shared" si="10"/>
        <v>0</v>
      </c>
      <c r="J74" s="1">
        <f t="shared" si="11"/>
        <v>0</v>
      </c>
      <c r="K74" s="1">
        <f t="shared" si="12"/>
        <v>0</v>
      </c>
      <c r="L74" s="1">
        <f t="shared" si="13"/>
        <v>0</v>
      </c>
      <c r="M74" s="23">
        <f t="shared" si="14"/>
        <v>0</v>
      </c>
      <c r="N74" s="3"/>
      <c r="O74" s="3"/>
      <c r="P74" s="3"/>
    </row>
    <row r="75" spans="1:16">
      <c r="A75" s="9">
        <v>17.75</v>
      </c>
      <c r="B75" s="1">
        <f t="shared" si="4"/>
        <v>0</v>
      </c>
      <c r="C75" s="1">
        <f t="shared" si="5"/>
        <v>0</v>
      </c>
      <c r="D75" s="1">
        <f t="shared" si="6"/>
        <v>0</v>
      </c>
      <c r="E75" s="1">
        <f t="shared" si="7"/>
        <v>0</v>
      </c>
      <c r="F75" s="11">
        <f t="shared" si="8"/>
        <v>0</v>
      </c>
      <c r="G75" s="1"/>
      <c r="H75" s="9">
        <f t="shared" si="9"/>
        <v>35.374724177761202</v>
      </c>
      <c r="I75" s="1">
        <f t="shared" si="10"/>
        <v>0</v>
      </c>
      <c r="J75" s="1">
        <f t="shared" si="11"/>
        <v>0</v>
      </c>
      <c r="K75" s="1">
        <f t="shared" si="12"/>
        <v>0</v>
      </c>
      <c r="L75" s="1">
        <f t="shared" si="13"/>
        <v>0</v>
      </c>
      <c r="M75" s="23">
        <f t="shared" si="14"/>
        <v>0</v>
      </c>
      <c r="N75" s="3"/>
      <c r="O75" s="3"/>
      <c r="P75" s="3"/>
    </row>
    <row r="76" spans="1:16">
      <c r="A76" s="9">
        <v>18.25</v>
      </c>
      <c r="B76" s="1">
        <f t="shared" si="4"/>
        <v>0</v>
      </c>
      <c r="C76" s="1">
        <f t="shared" si="5"/>
        <v>0</v>
      </c>
      <c r="D76" s="1">
        <f t="shared" si="6"/>
        <v>0</v>
      </c>
      <c r="E76" s="1">
        <f t="shared" si="7"/>
        <v>0</v>
      </c>
      <c r="F76" s="11">
        <f t="shared" si="8"/>
        <v>0</v>
      </c>
      <c r="G76" s="1"/>
      <c r="H76" s="9">
        <f t="shared" si="9"/>
        <v>38.6164328325114</v>
      </c>
      <c r="I76" s="1">
        <f t="shared" si="10"/>
        <v>0</v>
      </c>
      <c r="J76" s="1">
        <f t="shared" si="11"/>
        <v>0</v>
      </c>
      <c r="K76" s="1">
        <f t="shared" si="12"/>
        <v>0</v>
      </c>
      <c r="L76" s="1">
        <f t="shared" si="13"/>
        <v>0</v>
      </c>
      <c r="M76" s="23">
        <f t="shared" si="14"/>
        <v>0</v>
      </c>
      <c r="N76" s="3"/>
      <c r="O76" s="3"/>
      <c r="P76" s="3"/>
    </row>
    <row r="77" spans="1:16">
      <c r="A77" s="9">
        <v>18.75</v>
      </c>
      <c r="B77" s="1">
        <f t="shared" si="4"/>
        <v>0</v>
      </c>
      <c r="C77" s="1">
        <f t="shared" si="5"/>
        <v>0</v>
      </c>
      <c r="D77" s="1">
        <f t="shared" si="6"/>
        <v>0</v>
      </c>
      <c r="E77" s="1">
        <f t="shared" si="7"/>
        <v>0</v>
      </c>
      <c r="F77" s="11">
        <f t="shared" si="8"/>
        <v>0</v>
      </c>
      <c r="G77" s="1"/>
      <c r="H77" s="9">
        <f t="shared" si="9"/>
        <v>42.055417940869098</v>
      </c>
      <c r="I77" s="1">
        <f t="shared" si="10"/>
        <v>0</v>
      </c>
      <c r="J77" s="1">
        <f t="shared" si="11"/>
        <v>0</v>
      </c>
      <c r="K77" s="1">
        <f t="shared" si="12"/>
        <v>0</v>
      </c>
      <c r="L77" s="1">
        <f t="shared" si="13"/>
        <v>0</v>
      </c>
      <c r="M77" s="23">
        <f t="shared" si="14"/>
        <v>0</v>
      </c>
      <c r="N77" s="3"/>
      <c r="O77" s="3"/>
      <c r="P77" s="3"/>
    </row>
    <row r="78" spans="1:16">
      <c r="A78" s="9">
        <v>19.25</v>
      </c>
      <c r="B78" s="1">
        <f t="shared" si="4"/>
        <v>0</v>
      </c>
      <c r="C78" s="1">
        <f t="shared" si="5"/>
        <v>0</v>
      </c>
      <c r="D78" s="1">
        <f t="shared" si="6"/>
        <v>0</v>
      </c>
      <c r="E78" s="1">
        <f t="shared" si="7"/>
        <v>0</v>
      </c>
      <c r="F78" s="11">
        <f t="shared" si="8"/>
        <v>0</v>
      </c>
      <c r="G78" s="1"/>
      <c r="H78" s="9">
        <f t="shared" si="9"/>
        <v>45.697942213451199</v>
      </c>
      <c r="I78" s="1">
        <f t="shared" si="10"/>
        <v>0</v>
      </c>
      <c r="J78" s="1">
        <f t="shared" si="11"/>
        <v>0</v>
      </c>
      <c r="K78" s="1">
        <f t="shared" si="12"/>
        <v>0</v>
      </c>
      <c r="L78" s="1">
        <f t="shared" si="13"/>
        <v>0</v>
      </c>
      <c r="M78" s="23">
        <f t="shared" si="14"/>
        <v>0</v>
      </c>
      <c r="N78" s="3"/>
      <c r="O78" s="3"/>
      <c r="P78" s="3"/>
    </row>
    <row r="79" spans="1:16">
      <c r="A79" s="7" t="s">
        <v>7</v>
      </c>
      <c r="B79" s="16">
        <f>SUM(B47:B78)</f>
        <v>84599.123781250004</v>
      </c>
      <c r="C79" s="16">
        <f>SUM(C47:C78)</f>
        <v>470803.80021875002</v>
      </c>
      <c r="D79" s="16">
        <f>SUM(D47:D78)</f>
        <v>0</v>
      </c>
      <c r="E79" s="16">
        <f>SUM(E47:E78)</f>
        <v>0</v>
      </c>
      <c r="F79" s="16">
        <f>SUM(F47:F78)</f>
        <v>555402.924</v>
      </c>
      <c r="G79" s="11"/>
      <c r="H79" s="7" t="s">
        <v>7</v>
      </c>
      <c r="I79" s="16">
        <f>SUM(I47:I78)</f>
        <v>38142.8000045429</v>
      </c>
      <c r="J79" s="16">
        <f>SUM(J47:J78)</f>
        <v>376577.80601273599</v>
      </c>
      <c r="K79" s="16">
        <f>SUM(K47:K78)</f>
        <v>0</v>
      </c>
      <c r="L79" s="16">
        <f>SUM(L47:L78)</f>
        <v>0</v>
      </c>
      <c r="M79" s="16">
        <f>SUM(M47:M78)</f>
        <v>414720.60601727897</v>
      </c>
      <c r="N79" s="3"/>
      <c r="O79" s="3"/>
      <c r="P79" s="3"/>
    </row>
    <row r="80" spans="1:16">
      <c r="A80" s="5" t="s">
        <v>13</v>
      </c>
      <c r="B80" s="17">
        <f>IF(L38&gt;0,B79/L38,0)</f>
        <v>8.8564336205322505</v>
      </c>
      <c r="C80" s="17">
        <f>IF(M38&gt;0,C79/M38,0)</f>
        <v>11.340482070203899</v>
      </c>
      <c r="D80" s="17">
        <f>IF(N38&gt;0,D79/N38,0)</f>
        <v>0</v>
      </c>
      <c r="E80" s="17">
        <f>IF(O38&gt;0,E79/O38,0)</f>
        <v>0</v>
      </c>
      <c r="F80" s="17">
        <f>IF(P38&gt;0,F79/P38,0)</f>
        <v>10.8758367437799</v>
      </c>
      <c r="G80" s="11"/>
      <c r="H80" s="5" t="s">
        <v>13</v>
      </c>
      <c r="I80" s="17">
        <f>IF(L38&gt;0,I79/L38,0)</f>
        <v>3.9930576256907</v>
      </c>
      <c r="J80" s="17">
        <f>IF(M38&gt;0,J79/M38,0)</f>
        <v>9.0708143288986491</v>
      </c>
      <c r="K80" s="17">
        <f>IF(N38&gt;0,K79/N38,0)</f>
        <v>0</v>
      </c>
      <c r="L80" s="17">
        <f>IF(O38&gt;0,L79/O38,0)</f>
        <v>0</v>
      </c>
      <c r="M80" s="17">
        <f>IF(P38&gt;0,M79/P38,0)</f>
        <v>8.1210116303337596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3"/>
      <c r="O81" s="3"/>
      <c r="P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3"/>
      <c r="O82" s="3"/>
      <c r="P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3"/>
      <c r="Q83" s="3"/>
      <c r="R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3"/>
      <c r="Q84" s="3"/>
      <c r="R84" s="3"/>
    </row>
    <row r="85" spans="1:18" ht="14" customHeight="1">
      <c r="A85" s="47" t="s">
        <v>14</v>
      </c>
      <c r="B85" s="47"/>
      <c r="C85" s="47"/>
      <c r="D85" s="47"/>
      <c r="E85" s="47"/>
      <c r="F85" s="1"/>
      <c r="G85" s="1"/>
      <c r="H85" s="1"/>
      <c r="I85" s="1"/>
      <c r="J85" s="1"/>
      <c r="K85" s="1"/>
      <c r="L85" s="1"/>
      <c r="M85" s="1"/>
      <c r="N85" s="1"/>
      <c r="O85" s="1"/>
      <c r="P85" s="3"/>
      <c r="Q85" s="3"/>
      <c r="R85" s="3"/>
    </row>
    <row r="86" spans="1:18" ht="12.75" customHeight="1">
      <c r="A86" s="47"/>
      <c r="B86" s="47"/>
      <c r="C86" s="47"/>
      <c r="D86" s="47"/>
      <c r="E86" s="47"/>
      <c r="F86" s="1"/>
      <c r="G86" s="1"/>
      <c r="H86" s="1"/>
      <c r="I86" s="1"/>
      <c r="J86" s="1"/>
      <c r="K86" s="1"/>
      <c r="L86" s="1"/>
      <c r="M86" s="1"/>
      <c r="N86" s="1"/>
      <c r="O86" s="1"/>
      <c r="P86" s="3"/>
      <c r="Q86" s="3"/>
      <c r="R86" s="3"/>
    </row>
    <row r="87" spans="1:18">
      <c r="A87" s="24"/>
      <c r="B87" s="24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3"/>
      <c r="Q87" s="3"/>
      <c r="R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3"/>
      <c r="Q88" s="3"/>
      <c r="R88" s="3"/>
    </row>
    <row r="89" spans="1:18">
      <c r="A89" s="48" t="s">
        <v>15</v>
      </c>
      <c r="B89" s="49" t="s">
        <v>16</v>
      </c>
      <c r="C89" s="49" t="s">
        <v>17</v>
      </c>
      <c r="D89" s="49" t="s">
        <v>18</v>
      </c>
      <c r="E89" s="49" t="s">
        <v>19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3"/>
      <c r="Q89" s="3"/>
      <c r="R89" s="3"/>
    </row>
    <row r="90" spans="1:18">
      <c r="A90" s="48"/>
      <c r="B90" s="48"/>
      <c r="C90" s="48"/>
      <c r="D90" s="48"/>
      <c r="E90" s="49"/>
      <c r="F90" s="1"/>
      <c r="G90" s="1"/>
      <c r="H90" s="1"/>
      <c r="I90" s="1"/>
      <c r="J90" s="1"/>
      <c r="K90" s="1"/>
      <c r="L90" s="1"/>
      <c r="M90" s="1"/>
      <c r="N90" s="1"/>
      <c r="O90" s="1"/>
      <c r="P90" s="3"/>
      <c r="Q90" s="3"/>
      <c r="R90" s="3"/>
    </row>
    <row r="91" spans="1:18">
      <c r="A91" s="1"/>
      <c r="B91" s="2"/>
      <c r="C91" s="2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3"/>
      <c r="Q91" s="3"/>
      <c r="R91" s="3"/>
    </row>
    <row r="92" spans="1:18">
      <c r="A92" s="25">
        <v>0</v>
      </c>
      <c r="B92" s="26">
        <f>L$38</f>
        <v>9552.2788799999998</v>
      </c>
      <c r="C92" s="27">
        <f>$B$80</f>
        <v>8.9</v>
      </c>
      <c r="D92" s="27">
        <f>$I$80</f>
        <v>4</v>
      </c>
      <c r="E92" s="26">
        <f>B92*D92</f>
        <v>38209.115519999999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3"/>
      <c r="Q92" s="3"/>
      <c r="R92" s="3"/>
    </row>
    <row r="93" spans="1:18">
      <c r="A93" s="25">
        <v>1</v>
      </c>
      <c r="B93" s="26">
        <f>M$38</f>
        <v>41515.325129999997</v>
      </c>
      <c r="C93" s="27">
        <f>$C$80</f>
        <v>11.3</v>
      </c>
      <c r="D93" s="27">
        <f>$J$80</f>
        <v>9.1</v>
      </c>
      <c r="E93" s="26">
        <f>B93*D93</f>
        <v>377789.45867999998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25">
        <v>2</v>
      </c>
      <c r="B94" s="26">
        <f>N$38</f>
        <v>0</v>
      </c>
      <c r="C94" s="27">
        <f>$D$80</f>
        <v>0</v>
      </c>
      <c r="D94" s="27">
        <f>$K$80</f>
        <v>0</v>
      </c>
      <c r="E94" s="26">
        <f>B94*D94</f>
        <v>0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25">
        <v>3</v>
      </c>
      <c r="B95" s="26">
        <f>O$38</f>
        <v>0</v>
      </c>
      <c r="C95" s="27">
        <f>$E$80</f>
        <v>0</v>
      </c>
      <c r="D95" s="27">
        <f>$L$80</f>
        <v>0</v>
      </c>
      <c r="E95" s="26">
        <f>B95*D95</f>
        <v>0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25" t="s">
        <v>7</v>
      </c>
      <c r="B96" s="28">
        <f>SUM(B92:B95)</f>
        <v>51067.603999999999</v>
      </c>
      <c r="C96" s="27">
        <f>$F$80</f>
        <v>10.9</v>
      </c>
      <c r="D96" s="27">
        <f>$M$80</f>
        <v>8.1</v>
      </c>
      <c r="E96" s="26">
        <f>SUM(E92:E95)</f>
        <v>415998.57419999997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25" t="s">
        <v>2</v>
      </c>
      <c r="B97" s="28">
        <f>$I$2</f>
        <v>414489</v>
      </c>
      <c r="C97" s="2"/>
      <c r="D97" s="2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32" customHeight="1">
      <c r="A98" s="29" t="s">
        <v>20</v>
      </c>
      <c r="B98" s="26">
        <f>IF(E96&gt;0,$I$2/E96,"")</f>
        <v>0.99636999999999998</v>
      </c>
      <c r="C98" s="50" t="s">
        <v>23</v>
      </c>
      <c r="D98" s="50"/>
      <c r="E98" s="50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3">
    <mergeCell ref="C98:E98"/>
    <mergeCell ref="A85:E86"/>
    <mergeCell ref="A89:A90"/>
    <mergeCell ref="B89:B90"/>
    <mergeCell ref="C89:C90"/>
    <mergeCell ref="D89:D90"/>
    <mergeCell ref="E89:E90"/>
    <mergeCell ref="A1:F1"/>
    <mergeCell ref="H1:I1"/>
    <mergeCell ref="B4:F4"/>
    <mergeCell ref="L4:P4"/>
    <mergeCell ref="B42:D42"/>
    <mergeCell ref="I42:K42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98"/>
  <sheetViews>
    <sheetView tabSelected="1" topLeftCell="A25" zoomScale="80" zoomScaleNormal="80" workbookViewId="0">
      <selection activeCell="B80" sqref="B80"/>
    </sheetView>
  </sheetViews>
  <sheetFormatPr baseColWidth="10" defaultColWidth="11.5" defaultRowHeight="13"/>
  <cols>
    <col min="1" max="1" width="9" customWidth="1"/>
    <col min="2" max="2" width="12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0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1">
      <c r="A1" s="44" t="s">
        <v>24</v>
      </c>
      <c r="B1" s="44"/>
      <c r="C1" s="44"/>
      <c r="D1" s="44"/>
      <c r="E1" s="44"/>
      <c r="F1" s="44"/>
      <c r="G1" s="1"/>
      <c r="H1" s="45" t="s">
        <v>1</v>
      </c>
      <c r="I1" s="45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>
        <v>9175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2" t="s">
        <v>3</v>
      </c>
      <c r="B4" s="46" t="s">
        <v>4</v>
      </c>
      <c r="C4" s="46"/>
      <c r="D4" s="46"/>
      <c r="E4" s="46"/>
      <c r="F4" s="46"/>
      <c r="G4" s="1"/>
      <c r="H4" s="2" t="s">
        <v>3</v>
      </c>
      <c r="J4" s="1"/>
      <c r="K4" s="2" t="s">
        <v>3</v>
      </c>
      <c r="L4" s="45" t="s">
        <v>5</v>
      </c>
      <c r="M4" s="45"/>
      <c r="N4" s="45"/>
      <c r="O4" s="45"/>
      <c r="P4" s="45"/>
      <c r="Q4" s="3"/>
      <c r="R4" s="3"/>
    </row>
    <row r="5" spans="1:18">
      <c r="A5" s="2" t="s">
        <v>6</v>
      </c>
      <c r="B5" s="5">
        <v>0</v>
      </c>
      <c r="C5" s="6">
        <v>1</v>
      </c>
      <c r="D5" s="6">
        <v>2</v>
      </c>
      <c r="E5" s="6">
        <v>3</v>
      </c>
      <c r="F5" s="7" t="s">
        <v>7</v>
      </c>
      <c r="G5" s="1"/>
      <c r="H5" s="2" t="s">
        <v>6</v>
      </c>
      <c r="I5" s="10" t="s">
        <v>8</v>
      </c>
      <c r="J5" s="1"/>
      <c r="K5" s="2" t="s">
        <v>6</v>
      </c>
      <c r="L5" s="5">
        <v>0</v>
      </c>
      <c r="M5" s="6">
        <v>1</v>
      </c>
      <c r="N5" s="6">
        <v>2</v>
      </c>
      <c r="O5" s="6">
        <v>3</v>
      </c>
      <c r="P5" s="8" t="s">
        <v>7</v>
      </c>
      <c r="Q5" s="3"/>
      <c r="R5" s="3"/>
    </row>
    <row r="6" spans="1:18">
      <c r="A6" s="9">
        <v>3.75</v>
      </c>
      <c r="B6" s="36"/>
      <c r="C6" s="10"/>
      <c r="D6" s="10"/>
      <c r="E6" s="10"/>
      <c r="F6" s="11">
        <f>SUM(B6:E6)</f>
        <v>0</v>
      </c>
      <c r="G6" s="1"/>
      <c r="H6" s="9">
        <v>3.75</v>
      </c>
      <c r="I6" s="37"/>
      <c r="J6" s="1"/>
      <c r="K6" s="9">
        <v>3.75</v>
      </c>
      <c r="L6" s="1">
        <f>IF($F6&gt;0,($I6/1000)*(B6/$F6),0)</f>
        <v>0</v>
      </c>
      <c r="M6" s="1">
        <f t="shared" ref="M6:O37" si="0">IF($F6&gt;0,($I6/1000)*(C6/$F6),0)</f>
        <v>0</v>
      </c>
      <c r="N6" s="1">
        <f t="shared" si="0"/>
        <v>0</v>
      </c>
      <c r="O6" s="1">
        <f t="shared" si="0"/>
        <v>0</v>
      </c>
      <c r="P6" s="12">
        <f t="shared" ref="P6:P37" si="1">SUM(L6:O6)</f>
        <v>0</v>
      </c>
      <c r="Q6" s="3"/>
      <c r="R6" s="3"/>
    </row>
    <row r="7" spans="1:18">
      <c r="A7" s="9">
        <v>4.25</v>
      </c>
      <c r="B7" s="36"/>
      <c r="C7" s="10"/>
      <c r="D7" s="10"/>
      <c r="E7" s="10"/>
      <c r="F7" s="11">
        <f t="shared" ref="F7:F37" si="2">SUM(B7:E7)</f>
        <v>0</v>
      </c>
      <c r="G7" s="1"/>
      <c r="H7" s="9">
        <v>4.25</v>
      </c>
      <c r="I7" s="37"/>
      <c r="J7" s="1"/>
      <c r="K7" s="9">
        <v>4.25</v>
      </c>
      <c r="L7" s="1">
        <f t="shared" ref="L7:L37" si="3">IF($F7&gt;0,($I7/1000)*(B7/$F7),0)</f>
        <v>0</v>
      </c>
      <c r="M7" s="1">
        <f t="shared" si="0"/>
        <v>0</v>
      </c>
      <c r="N7" s="1">
        <f t="shared" si="0"/>
        <v>0</v>
      </c>
      <c r="O7" s="1">
        <f t="shared" si="0"/>
        <v>0</v>
      </c>
      <c r="P7" s="12">
        <f t="shared" si="1"/>
        <v>0</v>
      </c>
      <c r="Q7" s="3"/>
      <c r="R7" s="3"/>
    </row>
    <row r="8" spans="1:18">
      <c r="A8" s="9">
        <v>4.75</v>
      </c>
      <c r="B8" s="36"/>
      <c r="C8" s="10"/>
      <c r="D8" s="10"/>
      <c r="E8" s="10"/>
      <c r="F8" s="11">
        <f t="shared" si="2"/>
        <v>0</v>
      </c>
      <c r="G8" s="1"/>
      <c r="H8" s="9">
        <v>4.75</v>
      </c>
      <c r="I8" s="37"/>
      <c r="J8" s="1"/>
      <c r="K8" s="9">
        <v>4.75</v>
      </c>
      <c r="L8" s="1">
        <f t="shared" si="3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2">
        <f t="shared" si="1"/>
        <v>0</v>
      </c>
      <c r="Q8" s="3"/>
      <c r="R8" s="3"/>
    </row>
    <row r="9" spans="1:18">
      <c r="A9" s="9">
        <v>5.25</v>
      </c>
      <c r="B9" s="36"/>
      <c r="C9" s="10"/>
      <c r="D9" s="10"/>
      <c r="E9" s="10"/>
      <c r="F9" s="11">
        <f t="shared" si="2"/>
        <v>0</v>
      </c>
      <c r="G9" s="1"/>
      <c r="H9" s="9">
        <v>5.25</v>
      </c>
      <c r="I9" s="37"/>
      <c r="J9" s="1"/>
      <c r="K9" s="9">
        <v>5.25</v>
      </c>
      <c r="L9" s="1">
        <f t="shared" si="3"/>
        <v>0</v>
      </c>
      <c r="M9" s="1">
        <f t="shared" si="0"/>
        <v>0</v>
      </c>
      <c r="N9" s="1">
        <f t="shared" si="0"/>
        <v>0</v>
      </c>
      <c r="O9" s="1">
        <f t="shared" si="0"/>
        <v>0</v>
      </c>
      <c r="P9" s="12">
        <f t="shared" si="1"/>
        <v>0</v>
      </c>
      <c r="Q9" s="3"/>
      <c r="R9" s="3"/>
    </row>
    <row r="10" spans="1:18">
      <c r="A10" s="9">
        <v>5.75</v>
      </c>
      <c r="B10" s="42"/>
      <c r="C10" s="10"/>
      <c r="D10" s="10"/>
      <c r="E10" s="10"/>
      <c r="F10" s="11">
        <f t="shared" si="2"/>
        <v>0</v>
      </c>
      <c r="G10" s="1"/>
      <c r="H10" s="9">
        <v>5.75</v>
      </c>
      <c r="I10" s="37"/>
      <c r="J10" s="1"/>
      <c r="K10" s="9">
        <v>5.75</v>
      </c>
      <c r="L10" s="1">
        <f t="shared" si="3"/>
        <v>0</v>
      </c>
      <c r="M10" s="1">
        <f t="shared" si="0"/>
        <v>0</v>
      </c>
      <c r="N10" s="1">
        <f t="shared" si="0"/>
        <v>0</v>
      </c>
      <c r="O10" s="1">
        <f t="shared" si="0"/>
        <v>0</v>
      </c>
      <c r="P10" s="12">
        <f t="shared" si="1"/>
        <v>0</v>
      </c>
      <c r="Q10" s="3"/>
      <c r="R10" s="3"/>
    </row>
    <row r="11" spans="1:18">
      <c r="A11" s="9">
        <v>6.25</v>
      </c>
      <c r="B11" s="42"/>
      <c r="C11" s="10"/>
      <c r="D11" s="10"/>
      <c r="E11" s="10"/>
      <c r="F11" s="11">
        <f t="shared" si="2"/>
        <v>0</v>
      </c>
      <c r="G11" s="1"/>
      <c r="H11" s="9">
        <v>6.25</v>
      </c>
      <c r="I11" s="37"/>
      <c r="J11" s="1"/>
      <c r="K11" s="9">
        <v>6.25</v>
      </c>
      <c r="L11" s="1">
        <f t="shared" si="3"/>
        <v>0</v>
      </c>
      <c r="M11" s="1">
        <f>IF($F11&gt;0,($I11/1000)*(C11/$F11),0)</f>
        <v>0</v>
      </c>
      <c r="N11" s="1">
        <f t="shared" si="0"/>
        <v>0</v>
      </c>
      <c r="O11" s="1">
        <f t="shared" si="0"/>
        <v>0</v>
      </c>
      <c r="P11" s="12">
        <f t="shared" si="1"/>
        <v>0</v>
      </c>
      <c r="Q11" s="3"/>
      <c r="R11" s="3"/>
    </row>
    <row r="12" spans="1:18">
      <c r="A12" s="9">
        <v>6.75</v>
      </c>
      <c r="E12" s="14"/>
      <c r="F12" s="11">
        <f t="shared" si="2"/>
        <v>0</v>
      </c>
      <c r="G12" s="1"/>
      <c r="H12" s="9">
        <v>6.75</v>
      </c>
      <c r="I12" s="37"/>
      <c r="J12" s="1"/>
      <c r="K12" s="9">
        <v>6.75</v>
      </c>
      <c r="L12" s="1">
        <f t="shared" si="3"/>
        <v>0</v>
      </c>
      <c r="M12" s="1">
        <f t="shared" si="0"/>
        <v>0</v>
      </c>
      <c r="N12" s="1">
        <f t="shared" si="0"/>
        <v>0</v>
      </c>
      <c r="O12" s="1">
        <f t="shared" si="0"/>
        <v>0</v>
      </c>
      <c r="P12" s="12">
        <f t="shared" si="1"/>
        <v>0</v>
      </c>
      <c r="Q12" s="3"/>
      <c r="R12" s="3"/>
    </row>
    <row r="13" spans="1:18">
      <c r="A13" s="9">
        <v>7.25</v>
      </c>
      <c r="B13" s="38">
        <v>1</v>
      </c>
      <c r="E13" s="14"/>
      <c r="F13" s="11">
        <f t="shared" si="2"/>
        <v>1</v>
      </c>
      <c r="G13" s="1"/>
      <c r="H13" s="9">
        <v>7.25</v>
      </c>
      <c r="I13" s="37">
        <v>14213</v>
      </c>
      <c r="J13" s="1"/>
      <c r="K13" s="9">
        <v>7.25</v>
      </c>
      <c r="L13" s="1">
        <f t="shared" si="3"/>
        <v>14.212999999999999</v>
      </c>
      <c r="M13" s="1">
        <f t="shared" si="0"/>
        <v>0</v>
      </c>
      <c r="N13" s="1">
        <f t="shared" si="0"/>
        <v>0</v>
      </c>
      <c r="O13" s="1">
        <f t="shared" si="0"/>
        <v>0</v>
      </c>
      <c r="P13" s="12">
        <f t="shared" si="1"/>
        <v>14.212999999999999</v>
      </c>
      <c r="Q13" s="3"/>
      <c r="R13" s="3"/>
    </row>
    <row r="14" spans="1:18">
      <c r="A14" s="9">
        <v>7.75</v>
      </c>
      <c r="B14" s="38">
        <v>1</v>
      </c>
      <c r="E14" s="14"/>
      <c r="F14" s="11">
        <f t="shared" si="2"/>
        <v>1</v>
      </c>
      <c r="G14" s="1"/>
      <c r="H14" s="9">
        <v>7.75</v>
      </c>
      <c r="I14" s="37">
        <v>42640</v>
      </c>
      <c r="J14" s="4"/>
      <c r="K14" s="9">
        <v>7.75</v>
      </c>
      <c r="L14" s="1">
        <f>IF($F14&gt;0,($I14/1000)*(B14/$F14),0)</f>
        <v>42.64</v>
      </c>
      <c r="M14" s="1">
        <f t="shared" si="0"/>
        <v>0</v>
      </c>
      <c r="N14" s="1">
        <f t="shared" si="0"/>
        <v>0</v>
      </c>
      <c r="O14" s="1">
        <f t="shared" si="0"/>
        <v>0</v>
      </c>
      <c r="P14" s="12">
        <f t="shared" si="1"/>
        <v>42.64</v>
      </c>
      <c r="Q14" s="3"/>
      <c r="R14" s="3"/>
    </row>
    <row r="15" spans="1:18">
      <c r="A15" s="9">
        <v>8.25</v>
      </c>
      <c r="B15">
        <v>2</v>
      </c>
      <c r="E15" s="14"/>
      <c r="F15" s="11">
        <f t="shared" si="2"/>
        <v>2</v>
      </c>
      <c r="G15" s="1"/>
      <c r="H15" s="9">
        <v>8.25</v>
      </c>
      <c r="I15" s="37">
        <v>143083</v>
      </c>
      <c r="J15" s="4"/>
      <c r="K15" s="9">
        <v>8.25</v>
      </c>
      <c r="L15" s="1">
        <f>IF($F15&gt;0,($I15/1000)*(B15/$F15),0)</f>
        <v>143.083</v>
      </c>
      <c r="M15" s="1">
        <f t="shared" si="0"/>
        <v>0</v>
      </c>
      <c r="N15" s="1">
        <f t="shared" si="0"/>
        <v>0</v>
      </c>
      <c r="O15" s="1">
        <f t="shared" si="0"/>
        <v>0</v>
      </c>
      <c r="P15" s="12">
        <f t="shared" si="1"/>
        <v>143.083</v>
      </c>
      <c r="Q15" s="3"/>
      <c r="R15" s="3"/>
    </row>
    <row r="16" spans="1:18">
      <c r="A16" s="9">
        <v>8.75</v>
      </c>
      <c r="B16">
        <v>1</v>
      </c>
      <c r="E16" s="14"/>
      <c r="F16" s="11">
        <f t="shared" si="2"/>
        <v>1</v>
      </c>
      <c r="G16" s="1"/>
      <c r="H16" s="9">
        <v>8.75</v>
      </c>
      <c r="I16" s="37">
        <v>368605</v>
      </c>
      <c r="J16" s="4"/>
      <c r="K16" s="9">
        <v>8.75</v>
      </c>
      <c r="L16" s="1">
        <f t="shared" si="3"/>
        <v>368.60500000000002</v>
      </c>
      <c r="M16" s="1">
        <f t="shared" si="0"/>
        <v>0</v>
      </c>
      <c r="N16" s="1">
        <f t="shared" si="0"/>
        <v>0</v>
      </c>
      <c r="O16" s="1">
        <f t="shared" si="0"/>
        <v>0</v>
      </c>
      <c r="P16" s="12">
        <f t="shared" si="1"/>
        <v>368.60500000000002</v>
      </c>
      <c r="Q16" s="3"/>
      <c r="R16" s="3"/>
    </row>
    <row r="17" spans="1:18">
      <c r="A17" s="9">
        <v>9.25</v>
      </c>
      <c r="B17">
        <v>5</v>
      </c>
      <c r="E17" s="14"/>
      <c r="F17" s="11">
        <f t="shared" si="2"/>
        <v>5</v>
      </c>
      <c r="G17" s="1"/>
      <c r="H17" s="9">
        <v>9.25</v>
      </c>
      <c r="I17" s="37">
        <v>489902</v>
      </c>
      <c r="J17" s="4"/>
      <c r="K17" s="9">
        <v>9.25</v>
      </c>
      <c r="L17" s="1">
        <f t="shared" si="3"/>
        <v>489.90199999999999</v>
      </c>
      <c r="M17" s="1">
        <f t="shared" si="0"/>
        <v>0</v>
      </c>
      <c r="N17" s="1">
        <f t="shared" si="0"/>
        <v>0</v>
      </c>
      <c r="O17" s="1">
        <f t="shared" si="0"/>
        <v>0</v>
      </c>
      <c r="P17" s="12">
        <f t="shared" si="1"/>
        <v>489.90199999999999</v>
      </c>
      <c r="Q17" s="3"/>
      <c r="R17" s="3"/>
    </row>
    <row r="18" spans="1:18">
      <c r="A18" s="9">
        <v>9.75</v>
      </c>
      <c r="B18">
        <v>5</v>
      </c>
      <c r="C18">
        <v>1</v>
      </c>
      <c r="E18" s="14"/>
      <c r="F18" s="11">
        <f t="shared" si="2"/>
        <v>6</v>
      </c>
      <c r="G18" s="1"/>
      <c r="H18" s="9">
        <v>9.75</v>
      </c>
      <c r="I18" s="37">
        <v>427395</v>
      </c>
      <c r="J18" s="4"/>
      <c r="K18" s="9">
        <v>9.75</v>
      </c>
      <c r="L18" s="1">
        <f t="shared" si="3"/>
        <v>356.16250000000002</v>
      </c>
      <c r="M18" s="1">
        <f t="shared" si="0"/>
        <v>71.232500000000002</v>
      </c>
      <c r="N18" s="1">
        <f t="shared" si="0"/>
        <v>0</v>
      </c>
      <c r="O18" s="1">
        <f t="shared" si="0"/>
        <v>0</v>
      </c>
      <c r="P18" s="12">
        <f t="shared" si="1"/>
        <v>427.39499999999998</v>
      </c>
      <c r="Q18" s="3"/>
      <c r="R18" s="3"/>
    </row>
    <row r="19" spans="1:18">
      <c r="A19" s="9">
        <v>10.25</v>
      </c>
      <c r="B19">
        <v>6</v>
      </c>
      <c r="C19">
        <v>2</v>
      </c>
      <c r="E19" s="14"/>
      <c r="F19" s="11">
        <f t="shared" si="2"/>
        <v>8</v>
      </c>
      <c r="G19" s="1"/>
      <c r="H19" s="9">
        <v>10.25</v>
      </c>
      <c r="I19" s="37">
        <v>326950</v>
      </c>
      <c r="J19" s="4"/>
      <c r="K19" s="9">
        <v>10.25</v>
      </c>
      <c r="L19" s="1">
        <f t="shared" si="3"/>
        <v>245.21250000000001</v>
      </c>
      <c r="M19" s="1">
        <f t="shared" si="0"/>
        <v>81.737499999999997</v>
      </c>
      <c r="N19" s="1">
        <f t="shared" si="0"/>
        <v>0</v>
      </c>
      <c r="O19" s="1">
        <f t="shared" si="0"/>
        <v>0</v>
      </c>
      <c r="P19" s="12">
        <f t="shared" si="1"/>
        <v>326.95</v>
      </c>
      <c r="Q19" s="3"/>
      <c r="R19" s="3"/>
    </row>
    <row r="20" spans="1:18">
      <c r="A20" s="9">
        <v>10.75</v>
      </c>
      <c r="B20">
        <v>14</v>
      </c>
      <c r="C20">
        <v>2</v>
      </c>
      <c r="E20" s="14"/>
      <c r="F20" s="11">
        <f t="shared" si="2"/>
        <v>16</v>
      </c>
      <c r="G20" s="1"/>
      <c r="H20" s="9">
        <v>10.75</v>
      </c>
      <c r="I20" s="37">
        <v>90979</v>
      </c>
      <c r="J20" s="4"/>
      <c r="K20" s="9">
        <v>10.75</v>
      </c>
      <c r="L20" s="1">
        <f t="shared" si="3"/>
        <v>79.606624999999994</v>
      </c>
      <c r="M20" s="1">
        <f t="shared" si="0"/>
        <v>11.372375</v>
      </c>
      <c r="N20" s="1">
        <f t="shared" si="0"/>
        <v>0</v>
      </c>
      <c r="O20" s="1">
        <f t="shared" si="0"/>
        <v>0</v>
      </c>
      <c r="P20" s="12">
        <f t="shared" si="1"/>
        <v>90.978999999999999</v>
      </c>
      <c r="Q20" s="3"/>
      <c r="R20" s="3"/>
    </row>
    <row r="21" spans="1:18">
      <c r="A21" s="9">
        <v>11.25</v>
      </c>
      <c r="B21">
        <v>2</v>
      </c>
      <c r="C21">
        <v>6</v>
      </c>
      <c r="E21" s="14"/>
      <c r="F21" s="11">
        <f t="shared" si="2"/>
        <v>8</v>
      </c>
      <c r="G21" s="1"/>
      <c r="H21" s="9">
        <v>11.25</v>
      </c>
      <c r="I21" s="37">
        <v>22745</v>
      </c>
      <c r="J21" s="4"/>
      <c r="K21" s="9">
        <v>11.25</v>
      </c>
      <c r="L21" s="1">
        <f t="shared" si="3"/>
        <v>5.6862500000000002</v>
      </c>
      <c r="M21" s="1">
        <f t="shared" si="0"/>
        <v>17.05875</v>
      </c>
      <c r="N21" s="1">
        <f t="shared" si="0"/>
        <v>0</v>
      </c>
      <c r="O21" s="1">
        <f t="shared" si="0"/>
        <v>0</v>
      </c>
      <c r="P21" s="12">
        <f t="shared" si="1"/>
        <v>22.745000000000001</v>
      </c>
      <c r="Q21" s="3"/>
      <c r="R21" s="3"/>
    </row>
    <row r="22" spans="1:18">
      <c r="A22" s="9">
        <v>11.75</v>
      </c>
      <c r="B22">
        <v>1</v>
      </c>
      <c r="C22">
        <v>4</v>
      </c>
      <c r="E22" s="14"/>
      <c r="F22" s="11">
        <f t="shared" si="2"/>
        <v>5</v>
      </c>
      <c r="G22" s="4"/>
      <c r="H22" s="9">
        <v>11.75</v>
      </c>
      <c r="I22" s="37">
        <v>15163</v>
      </c>
      <c r="J22" s="4"/>
      <c r="K22" s="9">
        <v>11.75</v>
      </c>
      <c r="L22" s="1">
        <f t="shared" si="3"/>
        <v>3.0326</v>
      </c>
      <c r="M22" s="1">
        <f t="shared" si="0"/>
        <v>12.1304</v>
      </c>
      <c r="N22" s="1">
        <f t="shared" si="0"/>
        <v>0</v>
      </c>
      <c r="O22" s="1">
        <f t="shared" si="0"/>
        <v>0</v>
      </c>
      <c r="P22" s="12">
        <f t="shared" si="1"/>
        <v>15.163</v>
      </c>
      <c r="Q22" s="3"/>
      <c r="R22" s="3"/>
    </row>
    <row r="23" spans="1:18">
      <c r="A23" s="9">
        <v>12.25</v>
      </c>
      <c r="B23">
        <v>1</v>
      </c>
      <c r="C23">
        <v>3</v>
      </c>
      <c r="E23" s="14"/>
      <c r="F23" s="11">
        <f t="shared" si="2"/>
        <v>4</v>
      </c>
      <c r="G23" s="4"/>
      <c r="H23" s="9">
        <v>12.25</v>
      </c>
      <c r="I23" s="37">
        <v>11372</v>
      </c>
      <c r="J23" s="4"/>
      <c r="K23" s="9">
        <v>12.25</v>
      </c>
      <c r="L23" s="1">
        <f t="shared" si="3"/>
        <v>2.843</v>
      </c>
      <c r="M23" s="1">
        <f t="shared" si="0"/>
        <v>8.5289999999999999</v>
      </c>
      <c r="N23" s="1">
        <f t="shared" si="0"/>
        <v>0</v>
      </c>
      <c r="O23" s="1">
        <f t="shared" si="0"/>
        <v>0</v>
      </c>
      <c r="P23" s="12">
        <f t="shared" si="1"/>
        <v>11.372</v>
      </c>
      <c r="Q23" s="3"/>
      <c r="R23" s="3"/>
    </row>
    <row r="24" spans="1:18">
      <c r="A24" s="9">
        <v>12.75</v>
      </c>
      <c r="C24">
        <v>5</v>
      </c>
      <c r="E24" s="14"/>
      <c r="F24" s="11">
        <f t="shared" si="2"/>
        <v>5</v>
      </c>
      <c r="G24" s="4"/>
      <c r="H24" s="9">
        <v>12.75</v>
      </c>
      <c r="I24" s="37">
        <v>3791</v>
      </c>
      <c r="J24" s="4"/>
      <c r="K24" s="9">
        <v>12.75</v>
      </c>
      <c r="L24" s="1">
        <f t="shared" si="3"/>
        <v>0</v>
      </c>
      <c r="M24" s="1">
        <f t="shared" si="0"/>
        <v>3.7909999999999999</v>
      </c>
      <c r="N24" s="1">
        <f t="shared" si="0"/>
        <v>0</v>
      </c>
      <c r="O24" s="1">
        <f t="shared" si="0"/>
        <v>0</v>
      </c>
      <c r="P24" s="12">
        <f t="shared" si="1"/>
        <v>3.7909999999999999</v>
      </c>
      <c r="Q24" s="3"/>
      <c r="R24" s="3"/>
    </row>
    <row r="25" spans="1:18">
      <c r="A25" s="9">
        <v>13.25</v>
      </c>
      <c r="C25">
        <v>6</v>
      </c>
      <c r="E25" s="14"/>
      <c r="F25" s="11">
        <f t="shared" si="2"/>
        <v>6</v>
      </c>
      <c r="G25" s="4"/>
      <c r="H25" s="9">
        <v>13.25</v>
      </c>
      <c r="I25" s="37"/>
      <c r="J25" s="4"/>
      <c r="K25" s="9">
        <v>13.25</v>
      </c>
      <c r="L25" s="1">
        <f t="shared" si="3"/>
        <v>0</v>
      </c>
      <c r="M25" s="1">
        <f t="shared" si="0"/>
        <v>0</v>
      </c>
      <c r="N25" s="1">
        <f t="shared" si="0"/>
        <v>0</v>
      </c>
      <c r="O25" s="1">
        <f t="shared" si="0"/>
        <v>0</v>
      </c>
      <c r="P25" s="12">
        <f t="shared" si="1"/>
        <v>0</v>
      </c>
      <c r="Q25" s="3"/>
      <c r="R25" s="3"/>
    </row>
    <row r="26" spans="1:18">
      <c r="A26" s="9">
        <v>13.75</v>
      </c>
      <c r="C26">
        <v>2</v>
      </c>
      <c r="E26" s="14"/>
      <c r="F26" s="11">
        <f t="shared" si="2"/>
        <v>2</v>
      </c>
      <c r="G26" s="4"/>
      <c r="H26" s="9">
        <v>13.75</v>
      </c>
      <c r="I26" s="37"/>
      <c r="J26" s="4"/>
      <c r="K26" s="9">
        <v>13.75</v>
      </c>
      <c r="L26" s="1">
        <f t="shared" si="3"/>
        <v>0</v>
      </c>
      <c r="M26" s="1">
        <f t="shared" si="0"/>
        <v>0</v>
      </c>
      <c r="N26" s="1">
        <f t="shared" si="0"/>
        <v>0</v>
      </c>
      <c r="O26" s="1">
        <f t="shared" si="0"/>
        <v>0</v>
      </c>
      <c r="P26" s="12">
        <f t="shared" si="1"/>
        <v>0</v>
      </c>
      <c r="Q26" s="3"/>
      <c r="R26" s="3"/>
    </row>
    <row r="27" spans="1:18">
      <c r="A27" s="9">
        <v>14.25</v>
      </c>
      <c r="C27">
        <v>2</v>
      </c>
      <c r="E27" s="14"/>
      <c r="F27" s="11">
        <f t="shared" si="2"/>
        <v>2</v>
      </c>
      <c r="G27" s="4"/>
      <c r="H27" s="9">
        <v>14.25</v>
      </c>
      <c r="I27" s="37"/>
      <c r="J27" s="4"/>
      <c r="K27" s="9">
        <v>14.25</v>
      </c>
      <c r="L27" s="1">
        <f t="shared" si="3"/>
        <v>0</v>
      </c>
      <c r="M27" s="1">
        <f t="shared" si="0"/>
        <v>0</v>
      </c>
      <c r="N27" s="1">
        <f t="shared" si="0"/>
        <v>0</v>
      </c>
      <c r="O27" s="1">
        <f t="shared" si="0"/>
        <v>0</v>
      </c>
      <c r="P27" s="12">
        <f t="shared" si="1"/>
        <v>0</v>
      </c>
      <c r="Q27" s="3"/>
      <c r="R27" s="3"/>
    </row>
    <row r="28" spans="1:18">
      <c r="A28" s="9">
        <v>14.75</v>
      </c>
      <c r="C28">
        <v>3</v>
      </c>
      <c r="E28" s="14"/>
      <c r="F28" s="11">
        <f t="shared" si="2"/>
        <v>3</v>
      </c>
      <c r="G28" s="1"/>
      <c r="H28" s="9">
        <v>14.75</v>
      </c>
      <c r="J28" s="4"/>
      <c r="K28" s="9">
        <v>14.75</v>
      </c>
      <c r="L28" s="1">
        <f t="shared" si="3"/>
        <v>0</v>
      </c>
      <c r="M28" s="1">
        <f t="shared" si="0"/>
        <v>0</v>
      </c>
      <c r="N28" s="1">
        <f t="shared" si="0"/>
        <v>0</v>
      </c>
      <c r="O28" s="1">
        <f t="shared" si="0"/>
        <v>0</v>
      </c>
      <c r="P28" s="12">
        <f t="shared" si="1"/>
        <v>0</v>
      </c>
      <c r="Q28" s="3"/>
      <c r="R28" s="3"/>
    </row>
    <row r="29" spans="1:18">
      <c r="A29" s="9">
        <v>15.25</v>
      </c>
      <c r="C29">
        <v>2</v>
      </c>
      <c r="E29" s="14"/>
      <c r="F29" s="11">
        <f t="shared" si="2"/>
        <v>2</v>
      </c>
      <c r="G29" s="1"/>
      <c r="H29" s="9">
        <v>15.25</v>
      </c>
      <c r="J29" s="4"/>
      <c r="K29" s="9">
        <v>15.25</v>
      </c>
      <c r="L29" s="1">
        <f t="shared" si="3"/>
        <v>0</v>
      </c>
      <c r="M29" s="1">
        <f t="shared" si="0"/>
        <v>0</v>
      </c>
      <c r="N29" s="1">
        <f t="shared" si="0"/>
        <v>0</v>
      </c>
      <c r="O29" s="1">
        <f t="shared" si="0"/>
        <v>0</v>
      </c>
      <c r="P29" s="12">
        <f t="shared" si="1"/>
        <v>0</v>
      </c>
      <c r="Q29" s="3"/>
      <c r="R29" s="3"/>
    </row>
    <row r="30" spans="1:18">
      <c r="A30" s="9">
        <v>15.75</v>
      </c>
      <c r="E30" s="14"/>
      <c r="F30" s="11">
        <f t="shared" si="2"/>
        <v>0</v>
      </c>
      <c r="G30" s="1"/>
      <c r="H30" s="9">
        <v>15.75</v>
      </c>
      <c r="J30" s="4"/>
      <c r="K30" s="9">
        <v>15.75</v>
      </c>
      <c r="L30" s="1">
        <f t="shared" si="3"/>
        <v>0</v>
      </c>
      <c r="M30" s="1">
        <f t="shared" si="0"/>
        <v>0</v>
      </c>
      <c r="N30" s="1">
        <f t="shared" si="0"/>
        <v>0</v>
      </c>
      <c r="O30" s="1">
        <f t="shared" si="0"/>
        <v>0</v>
      </c>
      <c r="P30" s="12">
        <f t="shared" si="1"/>
        <v>0</v>
      </c>
      <c r="Q30" s="3"/>
      <c r="R30" s="3"/>
    </row>
    <row r="31" spans="1:18">
      <c r="A31" s="9">
        <v>16.25</v>
      </c>
      <c r="E31" s="14"/>
      <c r="F31" s="11">
        <f t="shared" si="2"/>
        <v>0</v>
      </c>
      <c r="G31" s="1"/>
      <c r="H31" s="9">
        <v>16.25</v>
      </c>
      <c r="J31" s="4"/>
      <c r="K31" s="9">
        <v>16.25</v>
      </c>
      <c r="L31" s="1">
        <f t="shared" si="3"/>
        <v>0</v>
      </c>
      <c r="M31" s="1">
        <f t="shared" si="0"/>
        <v>0</v>
      </c>
      <c r="N31" s="1">
        <f t="shared" si="0"/>
        <v>0</v>
      </c>
      <c r="O31" s="1">
        <f t="shared" si="0"/>
        <v>0</v>
      </c>
      <c r="P31" s="12">
        <f t="shared" si="1"/>
        <v>0</v>
      </c>
      <c r="Q31" s="3"/>
      <c r="R31" s="3"/>
    </row>
    <row r="32" spans="1:18">
      <c r="A32" s="9">
        <v>16.75</v>
      </c>
      <c r="C32">
        <v>1</v>
      </c>
      <c r="E32" s="14"/>
      <c r="F32" s="11">
        <f t="shared" si="2"/>
        <v>1</v>
      </c>
      <c r="G32" s="1"/>
      <c r="H32" s="9">
        <v>16.75</v>
      </c>
      <c r="J32" s="15"/>
      <c r="K32" s="9">
        <v>16.75</v>
      </c>
      <c r="L32" s="1">
        <f t="shared" si="3"/>
        <v>0</v>
      </c>
      <c r="M32" s="1">
        <f t="shared" si="0"/>
        <v>0</v>
      </c>
      <c r="N32" s="1">
        <f t="shared" si="0"/>
        <v>0</v>
      </c>
      <c r="O32" s="1">
        <f t="shared" si="0"/>
        <v>0</v>
      </c>
      <c r="P32" s="12">
        <f t="shared" si="1"/>
        <v>0</v>
      </c>
      <c r="Q32" s="3"/>
      <c r="R32" s="3"/>
    </row>
    <row r="33" spans="1:18">
      <c r="A33" s="9">
        <v>17.25</v>
      </c>
      <c r="E33" s="14"/>
      <c r="F33" s="11">
        <f t="shared" si="2"/>
        <v>0</v>
      </c>
      <c r="G33" s="1"/>
      <c r="H33" s="9">
        <v>17.25</v>
      </c>
      <c r="J33" s="15"/>
      <c r="K33" s="9">
        <v>17.25</v>
      </c>
      <c r="L33" s="1">
        <f t="shared" si="3"/>
        <v>0</v>
      </c>
      <c r="M33" s="1">
        <f t="shared" si="0"/>
        <v>0</v>
      </c>
      <c r="N33" s="1">
        <f t="shared" si="0"/>
        <v>0</v>
      </c>
      <c r="O33" s="1">
        <f t="shared" si="0"/>
        <v>0</v>
      </c>
      <c r="P33" s="12">
        <f t="shared" si="1"/>
        <v>0</v>
      </c>
      <c r="Q33" s="3"/>
      <c r="R33" s="3"/>
    </row>
    <row r="34" spans="1:18">
      <c r="A34" s="9">
        <v>17.75</v>
      </c>
      <c r="B34" s="10"/>
      <c r="C34" s="32"/>
      <c r="D34" s="40"/>
      <c r="E34" s="14"/>
      <c r="F34" s="11">
        <f t="shared" si="2"/>
        <v>0</v>
      </c>
      <c r="G34" s="1"/>
      <c r="H34" s="9">
        <v>17.75</v>
      </c>
      <c r="J34" s="15"/>
      <c r="K34" s="9">
        <v>17.75</v>
      </c>
      <c r="L34" s="1">
        <f t="shared" si="3"/>
        <v>0</v>
      </c>
      <c r="M34" s="1">
        <f t="shared" si="0"/>
        <v>0</v>
      </c>
      <c r="N34" s="1">
        <f t="shared" si="0"/>
        <v>0</v>
      </c>
      <c r="O34" s="1">
        <f t="shared" si="0"/>
        <v>0</v>
      </c>
      <c r="P34" s="12">
        <f t="shared" si="1"/>
        <v>0</v>
      </c>
      <c r="Q34" s="3"/>
      <c r="R34" s="3"/>
    </row>
    <row r="35" spans="1:18">
      <c r="A35" s="9">
        <v>18.25</v>
      </c>
      <c r="B35" s="10"/>
      <c r="C35" s="14"/>
      <c r="D35" s="14"/>
      <c r="E35" s="14"/>
      <c r="F35" s="11">
        <f t="shared" si="2"/>
        <v>0</v>
      </c>
      <c r="G35" s="1"/>
      <c r="H35" s="9">
        <v>18.25</v>
      </c>
      <c r="I35" s="4"/>
      <c r="J35" s="1"/>
      <c r="K35" s="9">
        <v>18.25</v>
      </c>
      <c r="L35" s="1">
        <f t="shared" si="3"/>
        <v>0</v>
      </c>
      <c r="M35" s="1">
        <f t="shared" si="0"/>
        <v>0</v>
      </c>
      <c r="N35" s="1">
        <f t="shared" si="0"/>
        <v>0</v>
      </c>
      <c r="O35" s="1">
        <f t="shared" si="0"/>
        <v>0</v>
      </c>
      <c r="P35" s="12">
        <f t="shared" si="1"/>
        <v>0</v>
      </c>
      <c r="Q35" s="3"/>
      <c r="R35" s="3"/>
    </row>
    <row r="36" spans="1:18">
      <c r="A36" s="9">
        <v>18.75</v>
      </c>
      <c r="B36" s="10"/>
      <c r="C36" s="32"/>
      <c r="D36" s="32"/>
      <c r="E36" s="33"/>
      <c r="F36" s="11">
        <f t="shared" si="2"/>
        <v>0</v>
      </c>
      <c r="G36" s="1"/>
      <c r="H36" s="9">
        <v>18.75</v>
      </c>
      <c r="I36" s="4"/>
      <c r="J36" s="1"/>
      <c r="K36" s="9">
        <v>18.75</v>
      </c>
      <c r="L36" s="1">
        <f t="shared" si="3"/>
        <v>0</v>
      </c>
      <c r="M36" s="1">
        <f t="shared" si="0"/>
        <v>0</v>
      </c>
      <c r="N36" s="1">
        <f t="shared" si="0"/>
        <v>0</v>
      </c>
      <c r="O36" s="1">
        <f t="shared" si="0"/>
        <v>0</v>
      </c>
      <c r="P36" s="12">
        <f t="shared" si="1"/>
        <v>0</v>
      </c>
      <c r="Q36" s="3"/>
      <c r="R36" s="3"/>
    </row>
    <row r="37" spans="1:18">
      <c r="A37" s="9">
        <v>19.25</v>
      </c>
      <c r="B37" s="33"/>
      <c r="C37" s="34"/>
      <c r="D37" s="34"/>
      <c r="E37" s="34"/>
      <c r="F37" s="11">
        <f t="shared" si="2"/>
        <v>0</v>
      </c>
      <c r="G37" s="1"/>
      <c r="H37" s="9">
        <v>19.25</v>
      </c>
      <c r="I37" s="1"/>
      <c r="J37" s="1"/>
      <c r="K37" s="9">
        <v>19.25</v>
      </c>
      <c r="L37" s="1">
        <f t="shared" si="3"/>
        <v>0</v>
      </c>
      <c r="M37" s="1">
        <f t="shared" si="0"/>
        <v>0</v>
      </c>
      <c r="N37" s="1">
        <f t="shared" si="0"/>
        <v>0</v>
      </c>
      <c r="O37" s="1">
        <f t="shared" si="0"/>
        <v>0</v>
      </c>
      <c r="P37" s="12">
        <f t="shared" si="1"/>
        <v>0</v>
      </c>
      <c r="Q37" s="3"/>
      <c r="R37" s="3"/>
    </row>
    <row r="38" spans="1:18">
      <c r="A38" s="7" t="s">
        <v>7</v>
      </c>
      <c r="B38" s="16">
        <f>SUM(B6:B37)</f>
        <v>39</v>
      </c>
      <c r="C38" s="16">
        <f>SUM(C6:C37)</f>
        <v>39</v>
      </c>
      <c r="D38" s="16">
        <f>SUM(D6:D37)</f>
        <v>0</v>
      </c>
      <c r="E38" s="16">
        <f>SUM(E6:E37)</f>
        <v>0</v>
      </c>
      <c r="F38" s="16">
        <f>SUM(F6:F37)</f>
        <v>78</v>
      </c>
      <c r="G38" s="18"/>
      <c r="H38" s="7" t="s">
        <v>7</v>
      </c>
      <c r="I38" s="4">
        <f>SUM(I6:I37)</f>
        <v>1956838</v>
      </c>
      <c r="J38" s="1"/>
      <c r="K38" s="7" t="s">
        <v>7</v>
      </c>
      <c r="L38" s="16">
        <f>SUM(L6:L37)</f>
        <v>1750.9864749999999</v>
      </c>
      <c r="M38" s="16">
        <f>SUM(M6:M37)</f>
        <v>205.85152500000001</v>
      </c>
      <c r="N38" s="16">
        <f>SUM(N6:N37)</f>
        <v>0</v>
      </c>
      <c r="O38" s="16">
        <f>SUM(O6:O37)</f>
        <v>0</v>
      </c>
      <c r="P38" s="19">
        <f>SUM(P6:P37)</f>
        <v>1956.838</v>
      </c>
      <c r="Q38" s="20"/>
      <c r="R38" s="3"/>
    </row>
    <row r="39" spans="1:1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21"/>
      <c r="B41" s="1"/>
      <c r="C41" s="1"/>
      <c r="D41" s="1"/>
      <c r="E41" s="1"/>
      <c r="F41" s="21"/>
      <c r="G41" s="1"/>
      <c r="H41" s="1"/>
      <c r="I41" s="1"/>
      <c r="J41" s="21"/>
      <c r="K41" s="1"/>
      <c r="L41" s="1"/>
      <c r="M41" s="1"/>
      <c r="N41" s="21"/>
      <c r="O41" s="1"/>
      <c r="P41" s="3"/>
      <c r="Q41" s="3"/>
      <c r="R41" s="3"/>
    </row>
    <row r="42" spans="1:18">
      <c r="A42" s="1"/>
      <c r="B42" s="45" t="s">
        <v>9</v>
      </c>
      <c r="C42" s="45"/>
      <c r="D42" s="45"/>
      <c r="E42" s="1"/>
      <c r="F42" s="1"/>
      <c r="G42" s="4"/>
      <c r="H42" s="1"/>
      <c r="I42" s="45" t="s">
        <v>10</v>
      </c>
      <c r="J42" s="45"/>
      <c r="K42" s="45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13" t="s">
        <v>11</v>
      </c>
      <c r="I44">
        <v>4.4677479639554209E-3</v>
      </c>
      <c r="J44" s="13" t="s">
        <v>12</v>
      </c>
      <c r="K44">
        <v>3.0870492887805487</v>
      </c>
      <c r="L44" s="1"/>
      <c r="M44" s="1"/>
      <c r="N44" s="1"/>
      <c r="O44" s="1"/>
      <c r="P44" s="3"/>
      <c r="Q44" s="3"/>
      <c r="R44" s="3"/>
    </row>
    <row r="45" spans="1:18">
      <c r="A45" s="2" t="s">
        <v>3</v>
      </c>
      <c r="B45" s="1"/>
      <c r="C45" s="1"/>
      <c r="D45" s="1"/>
      <c r="E45" s="1"/>
      <c r="F45" s="1"/>
      <c r="G45" s="1"/>
      <c r="H45" s="2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2" t="s">
        <v>6</v>
      </c>
      <c r="B46" s="5">
        <v>0</v>
      </c>
      <c r="C46" s="6">
        <v>1</v>
      </c>
      <c r="D46" s="6">
        <v>2</v>
      </c>
      <c r="E46" s="6">
        <v>3</v>
      </c>
      <c r="F46" s="7" t="s">
        <v>7</v>
      </c>
      <c r="G46" s="1"/>
      <c r="H46" s="2" t="s">
        <v>6</v>
      </c>
      <c r="I46" s="5">
        <v>0</v>
      </c>
      <c r="J46" s="6">
        <v>1</v>
      </c>
      <c r="K46" s="6">
        <v>2</v>
      </c>
      <c r="L46" s="6">
        <v>3</v>
      </c>
      <c r="M46" s="22" t="s">
        <v>7</v>
      </c>
      <c r="N46" s="3"/>
      <c r="O46" s="3"/>
      <c r="P46" s="3"/>
    </row>
    <row r="47" spans="1:18">
      <c r="A47" s="9">
        <v>3.75</v>
      </c>
      <c r="B47" s="1">
        <f t="shared" ref="B47:B78" si="4">L6*($A47)</f>
        <v>0</v>
      </c>
      <c r="C47" s="1">
        <f t="shared" ref="C47:C78" si="5">M6*($A47)</f>
        <v>0</v>
      </c>
      <c r="D47" s="1">
        <f t="shared" ref="D47:D78" si="6">N6*($A47)</f>
        <v>0</v>
      </c>
      <c r="E47" s="1">
        <f t="shared" ref="E47:E78" si="7">O6*($A47)</f>
        <v>0</v>
      </c>
      <c r="F47" s="11">
        <f t="shared" ref="F47:F78" si="8">SUM(B47:E47)</f>
        <v>0</v>
      </c>
      <c r="G47" s="1"/>
      <c r="H47" s="9">
        <f t="shared" ref="H47:H78" si="9">$I$44*((A47)^$K$44)</f>
        <v>0.26433305929026302</v>
      </c>
      <c r="I47" s="1">
        <f t="shared" ref="I47:I78" si="10">L6*$H47</f>
        <v>0</v>
      </c>
      <c r="J47" s="1">
        <f t="shared" ref="J47:J78" si="11">M6*$H47</f>
        <v>0</v>
      </c>
      <c r="K47" s="1">
        <f t="shared" ref="K47:K78" si="12">N6*$H47</f>
        <v>0</v>
      </c>
      <c r="L47" s="1">
        <f t="shared" ref="L47:L78" si="13">O6*$H47</f>
        <v>0</v>
      </c>
      <c r="M47" s="23">
        <f t="shared" ref="M47:M78" si="14">SUM(I47:L47)</f>
        <v>0</v>
      </c>
      <c r="N47" s="3"/>
      <c r="O47" s="3"/>
      <c r="P47" s="3"/>
    </row>
    <row r="48" spans="1:18">
      <c r="A48" s="9">
        <v>4.25</v>
      </c>
      <c r="B48" s="1">
        <f t="shared" si="4"/>
        <v>0</v>
      </c>
      <c r="C48" s="1">
        <f t="shared" si="5"/>
        <v>0</v>
      </c>
      <c r="D48" s="1">
        <f t="shared" si="6"/>
        <v>0</v>
      </c>
      <c r="E48" s="1">
        <f t="shared" si="7"/>
        <v>0</v>
      </c>
      <c r="F48" s="11">
        <f t="shared" si="8"/>
        <v>0</v>
      </c>
      <c r="G48" s="1"/>
      <c r="H48" s="9">
        <f t="shared" si="9"/>
        <v>0.38900596888222799</v>
      </c>
      <c r="I48" s="1">
        <f t="shared" si="10"/>
        <v>0</v>
      </c>
      <c r="J48" s="1">
        <f t="shared" si="11"/>
        <v>0</v>
      </c>
      <c r="K48" s="1">
        <f t="shared" si="12"/>
        <v>0</v>
      </c>
      <c r="L48" s="1">
        <f t="shared" si="13"/>
        <v>0</v>
      </c>
      <c r="M48" s="23">
        <f t="shared" si="14"/>
        <v>0</v>
      </c>
      <c r="N48" s="3"/>
      <c r="O48" s="3"/>
      <c r="P48" s="3"/>
    </row>
    <row r="49" spans="1:16">
      <c r="A49" s="9">
        <v>4.75</v>
      </c>
      <c r="B49" s="1">
        <f t="shared" si="4"/>
        <v>0</v>
      </c>
      <c r="C49" s="1">
        <f t="shared" si="5"/>
        <v>0</v>
      </c>
      <c r="D49" s="1">
        <f t="shared" si="6"/>
        <v>0</v>
      </c>
      <c r="E49" s="1">
        <f t="shared" si="7"/>
        <v>0</v>
      </c>
      <c r="F49" s="11">
        <f t="shared" si="8"/>
        <v>0</v>
      </c>
      <c r="G49" s="1"/>
      <c r="H49" s="9">
        <f t="shared" si="9"/>
        <v>0.548371899466784</v>
      </c>
      <c r="I49" s="1">
        <f t="shared" si="10"/>
        <v>0</v>
      </c>
      <c r="J49" s="1">
        <f t="shared" si="11"/>
        <v>0</v>
      </c>
      <c r="K49" s="1">
        <f t="shared" si="12"/>
        <v>0</v>
      </c>
      <c r="L49" s="1">
        <f t="shared" si="13"/>
        <v>0</v>
      </c>
      <c r="M49" s="23">
        <f t="shared" si="14"/>
        <v>0</v>
      </c>
      <c r="N49" s="3"/>
      <c r="O49" s="3"/>
      <c r="P49" s="3"/>
    </row>
    <row r="50" spans="1:16">
      <c r="A50" s="9">
        <v>5.25</v>
      </c>
      <c r="B50" s="1">
        <f t="shared" si="4"/>
        <v>0</v>
      </c>
      <c r="C50" s="1">
        <f t="shared" si="5"/>
        <v>0</v>
      </c>
      <c r="D50" s="1">
        <f t="shared" si="6"/>
        <v>0</v>
      </c>
      <c r="E50" s="1">
        <f t="shared" si="7"/>
        <v>0</v>
      </c>
      <c r="F50" s="11">
        <f t="shared" si="8"/>
        <v>0</v>
      </c>
      <c r="G50" s="1"/>
      <c r="H50" s="9">
        <f t="shared" si="9"/>
        <v>0.74688877240437501</v>
      </c>
      <c r="I50" s="1">
        <f t="shared" si="10"/>
        <v>0</v>
      </c>
      <c r="J50" s="1">
        <f t="shared" si="11"/>
        <v>0</v>
      </c>
      <c r="K50" s="1">
        <f t="shared" si="12"/>
        <v>0</v>
      </c>
      <c r="L50" s="1">
        <f t="shared" si="13"/>
        <v>0</v>
      </c>
      <c r="M50" s="23">
        <f t="shared" si="14"/>
        <v>0</v>
      </c>
      <c r="N50" s="3"/>
      <c r="O50" s="3"/>
      <c r="P50" s="3"/>
    </row>
    <row r="51" spans="1:16">
      <c r="A51" s="9">
        <v>5.75</v>
      </c>
      <c r="B51" s="1">
        <f t="shared" si="4"/>
        <v>0</v>
      </c>
      <c r="C51" s="1">
        <f t="shared" si="5"/>
        <v>0</v>
      </c>
      <c r="D51" s="1">
        <f t="shared" si="6"/>
        <v>0</v>
      </c>
      <c r="E51" s="1">
        <f t="shared" si="7"/>
        <v>0</v>
      </c>
      <c r="F51" s="11">
        <f t="shared" si="8"/>
        <v>0</v>
      </c>
      <c r="G51" s="1"/>
      <c r="H51" s="9">
        <f t="shared" si="9"/>
        <v>0.98905568877104499</v>
      </c>
      <c r="I51" s="1">
        <f t="shared" si="10"/>
        <v>0</v>
      </c>
      <c r="J51" s="1">
        <f t="shared" si="11"/>
        <v>0</v>
      </c>
      <c r="K51" s="1">
        <f t="shared" si="12"/>
        <v>0</v>
      </c>
      <c r="L51" s="1">
        <f t="shared" si="13"/>
        <v>0</v>
      </c>
      <c r="M51" s="23">
        <f t="shared" si="14"/>
        <v>0</v>
      </c>
      <c r="N51" s="3"/>
      <c r="O51" s="3"/>
      <c r="P51" s="3"/>
    </row>
    <row r="52" spans="1:16">
      <c r="A52" s="9">
        <v>6.25</v>
      </c>
      <c r="B52" s="1">
        <f t="shared" si="4"/>
        <v>0</v>
      </c>
      <c r="C52" s="1">
        <f t="shared" si="5"/>
        <v>0</v>
      </c>
      <c r="D52" s="1">
        <f t="shared" si="6"/>
        <v>0</v>
      </c>
      <c r="E52" s="1">
        <f t="shared" si="7"/>
        <v>0</v>
      </c>
      <c r="F52" s="11">
        <f t="shared" si="8"/>
        <v>0</v>
      </c>
      <c r="G52" s="1"/>
      <c r="H52" s="9">
        <f t="shared" si="9"/>
        <v>1.2794093111935301</v>
      </c>
      <c r="I52" s="1">
        <f t="shared" si="10"/>
        <v>0</v>
      </c>
      <c r="J52" s="1">
        <f t="shared" si="11"/>
        <v>0</v>
      </c>
      <c r="K52" s="1">
        <f t="shared" si="12"/>
        <v>0</v>
      </c>
      <c r="L52" s="1">
        <f t="shared" si="13"/>
        <v>0</v>
      </c>
      <c r="M52" s="23">
        <f t="shared" si="14"/>
        <v>0</v>
      </c>
      <c r="N52" s="3"/>
      <c r="O52" s="3"/>
      <c r="P52" s="3"/>
    </row>
    <row r="53" spans="1:16">
      <c r="A53" s="9">
        <v>6.75</v>
      </c>
      <c r="B53" s="1">
        <f t="shared" si="4"/>
        <v>0</v>
      </c>
      <c r="C53" s="1">
        <f t="shared" si="5"/>
        <v>0</v>
      </c>
      <c r="D53" s="1">
        <f t="shared" si="6"/>
        <v>0</v>
      </c>
      <c r="E53" s="1">
        <f t="shared" si="7"/>
        <v>0</v>
      </c>
      <c r="F53" s="11">
        <f t="shared" si="8"/>
        <v>0</v>
      </c>
      <c r="G53" s="1"/>
      <c r="H53" s="9">
        <f t="shared" si="9"/>
        <v>1.62252085493098</v>
      </c>
      <c r="I53" s="1">
        <f t="shared" si="10"/>
        <v>0</v>
      </c>
      <c r="J53" s="1">
        <f t="shared" si="11"/>
        <v>0</v>
      </c>
      <c r="K53" s="1">
        <f t="shared" si="12"/>
        <v>0</v>
      </c>
      <c r="L53" s="1">
        <f t="shared" si="13"/>
        <v>0</v>
      </c>
      <c r="M53" s="23">
        <f t="shared" si="14"/>
        <v>0</v>
      </c>
      <c r="N53" s="3"/>
      <c r="O53" s="3"/>
      <c r="P53" s="3"/>
    </row>
    <row r="54" spans="1:16">
      <c r="A54" s="9">
        <v>7.25</v>
      </c>
      <c r="B54" s="1">
        <f t="shared" si="4"/>
        <v>103.04425000000001</v>
      </c>
      <c r="C54" s="1">
        <f t="shared" si="5"/>
        <v>0</v>
      </c>
      <c r="D54" s="1">
        <f t="shared" si="6"/>
        <v>0</v>
      </c>
      <c r="E54" s="1">
        <f t="shared" si="7"/>
        <v>0</v>
      </c>
      <c r="F54" s="11">
        <f t="shared" si="8"/>
        <v>103.04425000000001</v>
      </c>
      <c r="G54" s="1"/>
      <c r="H54" s="9">
        <f t="shared" si="9"/>
        <v>2.02299354430248</v>
      </c>
      <c r="I54" s="1">
        <f t="shared" si="10"/>
        <v>28.752807245171098</v>
      </c>
      <c r="J54" s="1">
        <f t="shared" si="11"/>
        <v>0</v>
      </c>
      <c r="K54" s="1">
        <f t="shared" si="12"/>
        <v>0</v>
      </c>
      <c r="L54" s="1">
        <f t="shared" si="13"/>
        <v>0</v>
      </c>
      <c r="M54" s="23">
        <f t="shared" si="14"/>
        <v>28.752807245171098</v>
      </c>
      <c r="N54" s="3"/>
      <c r="O54" s="3"/>
      <c r="P54" s="3"/>
    </row>
    <row r="55" spans="1:16">
      <c r="A55" s="9">
        <v>7.75</v>
      </c>
      <c r="B55" s="1">
        <f t="shared" si="4"/>
        <v>330.46</v>
      </c>
      <c r="C55" s="1">
        <f t="shared" si="5"/>
        <v>0</v>
      </c>
      <c r="D55" s="1">
        <f t="shared" si="6"/>
        <v>0</v>
      </c>
      <c r="E55" s="1">
        <f t="shared" si="7"/>
        <v>0</v>
      </c>
      <c r="F55" s="11">
        <f t="shared" si="8"/>
        <v>330.46</v>
      </c>
      <c r="G55" s="1"/>
      <c r="H55" s="9">
        <f t="shared" si="9"/>
        <v>2.4854604328732299</v>
      </c>
      <c r="I55" s="1">
        <f t="shared" si="10"/>
        <v>105.980032857715</v>
      </c>
      <c r="J55" s="1">
        <f t="shared" si="11"/>
        <v>0</v>
      </c>
      <c r="K55" s="1">
        <f t="shared" si="12"/>
        <v>0</v>
      </c>
      <c r="L55" s="1">
        <f t="shared" si="13"/>
        <v>0</v>
      </c>
      <c r="M55" s="23">
        <f t="shared" si="14"/>
        <v>105.980032857715</v>
      </c>
      <c r="N55" s="3"/>
      <c r="O55" s="3"/>
      <c r="P55" s="3"/>
    </row>
    <row r="56" spans="1:16">
      <c r="A56" s="9">
        <v>8.25</v>
      </c>
      <c r="B56" s="1">
        <f t="shared" si="4"/>
        <v>1180.4347499999999</v>
      </c>
      <c r="C56" s="1">
        <f t="shared" si="5"/>
        <v>0</v>
      </c>
      <c r="D56" s="1">
        <f t="shared" si="6"/>
        <v>0</v>
      </c>
      <c r="E56" s="1">
        <f t="shared" si="7"/>
        <v>0</v>
      </c>
      <c r="F56" s="11">
        <f t="shared" si="8"/>
        <v>1180.4347499999999</v>
      </c>
      <c r="G56" s="1"/>
      <c r="H56" s="9">
        <f t="shared" si="9"/>
        <v>3.0145825135714701</v>
      </c>
      <c r="I56" s="1">
        <f t="shared" si="10"/>
        <v>431.33550978934699</v>
      </c>
      <c r="J56" s="1">
        <f t="shared" si="11"/>
        <v>0</v>
      </c>
      <c r="K56" s="1">
        <f t="shared" si="12"/>
        <v>0</v>
      </c>
      <c r="L56" s="1">
        <f t="shared" si="13"/>
        <v>0</v>
      </c>
      <c r="M56" s="23">
        <f t="shared" si="14"/>
        <v>431.33550978934699</v>
      </c>
      <c r="N56" s="3"/>
      <c r="O56" s="3"/>
      <c r="P56" s="3"/>
    </row>
    <row r="57" spans="1:16">
      <c r="A57" s="9">
        <v>8.75</v>
      </c>
      <c r="B57" s="1">
        <f t="shared" si="4"/>
        <v>3225.2937499999998</v>
      </c>
      <c r="C57" s="1">
        <f t="shared" si="5"/>
        <v>0</v>
      </c>
      <c r="D57" s="1">
        <f t="shared" si="6"/>
        <v>0</v>
      </c>
      <c r="E57" s="1">
        <f t="shared" si="7"/>
        <v>0</v>
      </c>
      <c r="F57" s="11">
        <f t="shared" si="8"/>
        <v>3225.2937499999998</v>
      </c>
      <c r="G57" s="1"/>
      <c r="H57" s="9">
        <f t="shared" si="9"/>
        <v>3.6150470637528</v>
      </c>
      <c r="I57" s="1">
        <f t="shared" si="10"/>
        <v>1332.5244229345999</v>
      </c>
      <c r="J57" s="1">
        <f t="shared" si="11"/>
        <v>0</v>
      </c>
      <c r="K57" s="1">
        <f t="shared" si="12"/>
        <v>0</v>
      </c>
      <c r="L57" s="1">
        <f t="shared" si="13"/>
        <v>0</v>
      </c>
      <c r="M57" s="23">
        <f t="shared" si="14"/>
        <v>1332.5244229345999</v>
      </c>
      <c r="N57" s="3"/>
      <c r="O57" s="3"/>
      <c r="P57" s="3"/>
    </row>
    <row r="58" spans="1:16">
      <c r="A58" s="9">
        <v>9.25</v>
      </c>
      <c r="B58" s="1">
        <f t="shared" si="4"/>
        <v>4531.5934999999999</v>
      </c>
      <c r="C58" s="1">
        <f t="shared" si="5"/>
        <v>0</v>
      </c>
      <c r="D58" s="1">
        <f t="shared" si="6"/>
        <v>0</v>
      </c>
      <c r="E58" s="1">
        <f t="shared" si="7"/>
        <v>0</v>
      </c>
      <c r="F58" s="11">
        <f t="shared" si="8"/>
        <v>4531.5934999999999</v>
      </c>
      <c r="G58" s="1"/>
      <c r="H58" s="9">
        <f t="shared" si="9"/>
        <v>4.2915661833954797</v>
      </c>
      <c r="I58" s="1">
        <f t="shared" si="10"/>
        <v>2102.44685637781</v>
      </c>
      <c r="J58" s="1">
        <f t="shared" si="11"/>
        <v>0</v>
      </c>
      <c r="K58" s="1">
        <f t="shared" si="12"/>
        <v>0</v>
      </c>
      <c r="L58" s="1">
        <f t="shared" si="13"/>
        <v>0</v>
      </c>
      <c r="M58" s="23">
        <f t="shared" si="14"/>
        <v>2102.44685637781</v>
      </c>
      <c r="N58" s="3"/>
      <c r="O58" s="3"/>
      <c r="P58" s="3"/>
    </row>
    <row r="59" spans="1:16">
      <c r="A59" s="9">
        <v>9.75</v>
      </c>
      <c r="B59" s="1">
        <f t="shared" si="4"/>
        <v>3472.5843749999999</v>
      </c>
      <c r="C59" s="1">
        <f t="shared" si="5"/>
        <v>694.51687500000003</v>
      </c>
      <c r="D59" s="1">
        <f t="shared" si="6"/>
        <v>0</v>
      </c>
      <c r="E59" s="1">
        <f t="shared" si="7"/>
        <v>0</v>
      </c>
      <c r="F59" s="11">
        <f t="shared" si="8"/>
        <v>4167.1012499999997</v>
      </c>
      <c r="G59" s="1"/>
      <c r="H59" s="9">
        <f t="shared" si="9"/>
        <v>5.0488754940432896</v>
      </c>
      <c r="I59" s="1">
        <f t="shared" si="10"/>
        <v>1798.2201181471901</v>
      </c>
      <c r="J59" s="1">
        <f t="shared" si="11"/>
        <v>359.644023629439</v>
      </c>
      <c r="K59" s="1">
        <f t="shared" si="12"/>
        <v>0</v>
      </c>
      <c r="L59" s="1">
        <f t="shared" si="13"/>
        <v>0</v>
      </c>
      <c r="M59" s="23">
        <f t="shared" si="14"/>
        <v>2157.8641417766298</v>
      </c>
      <c r="N59" s="3"/>
      <c r="O59" s="3"/>
      <c r="P59" s="3"/>
    </row>
    <row r="60" spans="1:16">
      <c r="A60" s="9">
        <v>10.25</v>
      </c>
      <c r="B60" s="1">
        <f t="shared" si="4"/>
        <v>2513.4281249999999</v>
      </c>
      <c r="C60" s="1">
        <f t="shared" si="5"/>
        <v>837.80937500000005</v>
      </c>
      <c r="D60" s="1">
        <f t="shared" si="6"/>
        <v>0</v>
      </c>
      <c r="E60" s="1">
        <f t="shared" si="7"/>
        <v>0</v>
      </c>
      <c r="F60" s="11">
        <f t="shared" si="8"/>
        <v>3351.2375000000002</v>
      </c>
      <c r="G60" s="1"/>
      <c r="H60" s="9">
        <f t="shared" si="9"/>
        <v>5.8917329730162598</v>
      </c>
      <c r="I60" s="1">
        <f t="shared" si="10"/>
        <v>1444.72657164575</v>
      </c>
      <c r="J60" s="1">
        <f t="shared" si="11"/>
        <v>481.57552388191698</v>
      </c>
      <c r="K60" s="1">
        <f t="shared" si="12"/>
        <v>0</v>
      </c>
      <c r="L60" s="1">
        <f t="shared" si="13"/>
        <v>0</v>
      </c>
      <c r="M60" s="23">
        <f t="shared" si="14"/>
        <v>1926.30209552767</v>
      </c>
      <c r="N60" s="3"/>
      <c r="O60" s="3"/>
      <c r="P60" s="3"/>
    </row>
    <row r="61" spans="1:16">
      <c r="A61" s="9">
        <v>10.75</v>
      </c>
      <c r="B61" s="1">
        <f t="shared" si="4"/>
        <v>855.77121875</v>
      </c>
      <c r="C61" s="1">
        <f t="shared" si="5"/>
        <v>122.25303125000001</v>
      </c>
      <c r="D61" s="1">
        <f t="shared" si="6"/>
        <v>0</v>
      </c>
      <c r="E61" s="1">
        <f t="shared" si="7"/>
        <v>0</v>
      </c>
      <c r="F61" s="11">
        <f t="shared" si="8"/>
        <v>978.02425000000005</v>
      </c>
      <c r="G61" s="1"/>
      <c r="H61" s="9">
        <f t="shared" si="9"/>
        <v>6.8249179025595197</v>
      </c>
      <c r="I61" s="1">
        <f t="shared" si="10"/>
        <v>543.308680124842</v>
      </c>
      <c r="J61" s="1">
        <f t="shared" si="11"/>
        <v>77.615525732120304</v>
      </c>
      <c r="K61" s="1">
        <f t="shared" si="12"/>
        <v>0</v>
      </c>
      <c r="L61" s="1">
        <f t="shared" si="13"/>
        <v>0</v>
      </c>
      <c r="M61" s="23">
        <f t="shared" si="14"/>
        <v>620.92420585696198</v>
      </c>
      <c r="N61" s="3"/>
      <c r="O61" s="3"/>
      <c r="P61" s="3"/>
    </row>
    <row r="62" spans="1:16">
      <c r="A62" s="9">
        <v>11.25</v>
      </c>
      <c r="B62" s="1">
        <f t="shared" si="4"/>
        <v>63.970312499999999</v>
      </c>
      <c r="C62" s="1">
        <f t="shared" si="5"/>
        <v>191.91093749999999</v>
      </c>
      <c r="D62" s="1">
        <f t="shared" si="6"/>
        <v>0</v>
      </c>
      <c r="E62" s="1">
        <f t="shared" si="7"/>
        <v>0</v>
      </c>
      <c r="F62" s="11">
        <f t="shared" si="8"/>
        <v>255.88124999999999</v>
      </c>
      <c r="G62" s="1"/>
      <c r="H62" s="9">
        <f t="shared" si="9"/>
        <v>7.8532299175067202</v>
      </c>
      <c r="I62" s="1">
        <f t="shared" si="10"/>
        <v>44.655428618422597</v>
      </c>
      <c r="J62" s="1">
        <f t="shared" si="11"/>
        <v>133.96628585526801</v>
      </c>
      <c r="K62" s="1">
        <f t="shared" si="12"/>
        <v>0</v>
      </c>
      <c r="L62" s="1">
        <f t="shared" si="13"/>
        <v>0</v>
      </c>
      <c r="M62" s="23">
        <f t="shared" si="14"/>
        <v>178.62171447369099</v>
      </c>
      <c r="N62" s="3"/>
      <c r="O62" s="3"/>
      <c r="P62" s="3"/>
    </row>
    <row r="63" spans="1:16">
      <c r="A63" s="9">
        <v>11.75</v>
      </c>
      <c r="B63" s="1">
        <f t="shared" si="4"/>
        <v>35.633049999999997</v>
      </c>
      <c r="C63" s="1">
        <f t="shared" si="5"/>
        <v>142.53219999999999</v>
      </c>
      <c r="D63" s="1">
        <f t="shared" si="6"/>
        <v>0</v>
      </c>
      <c r="E63" s="1">
        <f t="shared" si="7"/>
        <v>0</v>
      </c>
      <c r="F63" s="11">
        <f t="shared" si="8"/>
        <v>178.16524999999999</v>
      </c>
      <c r="G63" s="1"/>
      <c r="H63" s="9">
        <f t="shared" si="9"/>
        <v>8.9814881380416107</v>
      </c>
      <c r="I63" s="1">
        <f t="shared" si="10"/>
        <v>27.237260927425002</v>
      </c>
      <c r="J63" s="1">
        <f t="shared" si="11"/>
        <v>108.94904370970001</v>
      </c>
      <c r="K63" s="1">
        <f t="shared" si="12"/>
        <v>0</v>
      </c>
      <c r="L63" s="1">
        <f t="shared" si="13"/>
        <v>0</v>
      </c>
      <c r="M63" s="23">
        <f t="shared" si="14"/>
        <v>136.18630463712501</v>
      </c>
      <c r="N63" s="3"/>
      <c r="O63" s="3"/>
      <c r="P63" s="3"/>
    </row>
    <row r="64" spans="1:16">
      <c r="A64" s="9">
        <v>12.25</v>
      </c>
      <c r="B64" s="1">
        <f t="shared" si="4"/>
        <v>34.826749999999997</v>
      </c>
      <c r="C64" s="1">
        <f t="shared" si="5"/>
        <v>104.48025</v>
      </c>
      <c r="D64" s="1">
        <f t="shared" si="6"/>
        <v>0</v>
      </c>
      <c r="E64" s="1">
        <f t="shared" si="7"/>
        <v>0</v>
      </c>
      <c r="F64" s="11">
        <f t="shared" si="8"/>
        <v>139.30699999999999</v>
      </c>
      <c r="G64" s="1"/>
      <c r="H64" s="9">
        <f t="shared" si="9"/>
        <v>10.2145303764879</v>
      </c>
      <c r="I64" s="1">
        <f t="shared" si="10"/>
        <v>29.039909860355099</v>
      </c>
      <c r="J64" s="1">
        <f t="shared" si="11"/>
        <v>87.1197295810653</v>
      </c>
      <c r="K64" s="1">
        <f t="shared" si="12"/>
        <v>0</v>
      </c>
      <c r="L64" s="1">
        <f t="shared" si="13"/>
        <v>0</v>
      </c>
      <c r="M64" s="23">
        <f t="shared" si="14"/>
        <v>116.15963944142</v>
      </c>
      <c r="N64" s="3"/>
      <c r="O64" s="3"/>
      <c r="P64" s="3"/>
    </row>
    <row r="65" spans="1:16">
      <c r="A65" s="9">
        <v>12.75</v>
      </c>
      <c r="B65" s="1">
        <f t="shared" si="4"/>
        <v>0</v>
      </c>
      <c r="C65" s="1">
        <f t="shared" si="5"/>
        <v>48.335250000000002</v>
      </c>
      <c r="D65" s="1">
        <f t="shared" si="6"/>
        <v>0</v>
      </c>
      <c r="E65" s="1">
        <f t="shared" si="7"/>
        <v>0</v>
      </c>
      <c r="F65" s="11">
        <f t="shared" si="8"/>
        <v>48.335250000000002</v>
      </c>
      <c r="G65" s="1"/>
      <c r="H65" s="9">
        <f t="shared" si="9"/>
        <v>11.5572124089101</v>
      </c>
      <c r="I65" s="1">
        <f t="shared" si="10"/>
        <v>0</v>
      </c>
      <c r="J65" s="1">
        <f t="shared" si="11"/>
        <v>43.813392242178203</v>
      </c>
      <c r="K65" s="1">
        <f t="shared" si="12"/>
        <v>0</v>
      </c>
      <c r="L65" s="1">
        <f t="shared" si="13"/>
        <v>0</v>
      </c>
      <c r="M65" s="23">
        <f t="shared" si="14"/>
        <v>43.813392242178203</v>
      </c>
      <c r="N65" s="3"/>
      <c r="O65" s="3"/>
      <c r="P65" s="3"/>
    </row>
    <row r="66" spans="1:16">
      <c r="A66" s="9">
        <v>13.25</v>
      </c>
      <c r="B66" s="1">
        <f t="shared" si="4"/>
        <v>0</v>
      </c>
      <c r="C66" s="1">
        <f t="shared" si="5"/>
        <v>0</v>
      </c>
      <c r="D66" s="1">
        <f t="shared" si="6"/>
        <v>0</v>
      </c>
      <c r="E66" s="1">
        <f t="shared" si="7"/>
        <v>0</v>
      </c>
      <c r="F66" s="11">
        <f t="shared" si="8"/>
        <v>0</v>
      </c>
      <c r="G66" s="1"/>
      <c r="H66" s="9">
        <f t="shared" si="9"/>
        <v>13.0144073037876</v>
      </c>
      <c r="I66" s="1">
        <f t="shared" si="10"/>
        <v>0</v>
      </c>
      <c r="J66" s="1">
        <f t="shared" si="11"/>
        <v>0</v>
      </c>
      <c r="K66" s="1">
        <f t="shared" si="12"/>
        <v>0</v>
      </c>
      <c r="L66" s="1">
        <f t="shared" si="13"/>
        <v>0</v>
      </c>
      <c r="M66" s="23">
        <f t="shared" si="14"/>
        <v>0</v>
      </c>
      <c r="N66" s="3"/>
      <c r="O66" s="3"/>
      <c r="P66" s="3"/>
    </row>
    <row r="67" spans="1:16">
      <c r="A67" s="9">
        <v>13.75</v>
      </c>
      <c r="B67" s="1">
        <f t="shared" si="4"/>
        <v>0</v>
      </c>
      <c r="C67" s="1">
        <f t="shared" si="5"/>
        <v>0</v>
      </c>
      <c r="D67" s="1">
        <f t="shared" si="6"/>
        <v>0</v>
      </c>
      <c r="E67" s="1">
        <f t="shared" si="7"/>
        <v>0</v>
      </c>
      <c r="F67" s="11">
        <f t="shared" si="8"/>
        <v>0</v>
      </c>
      <c r="G67" s="1"/>
      <c r="H67" s="9">
        <f t="shared" si="9"/>
        <v>14.5910048012167</v>
      </c>
      <c r="I67" s="1">
        <f t="shared" si="10"/>
        <v>0</v>
      </c>
      <c r="J67" s="1">
        <f t="shared" si="11"/>
        <v>0</v>
      </c>
      <c r="K67" s="1">
        <f t="shared" si="12"/>
        <v>0</v>
      </c>
      <c r="L67" s="1">
        <f t="shared" si="13"/>
        <v>0</v>
      </c>
      <c r="M67" s="23">
        <f t="shared" si="14"/>
        <v>0</v>
      </c>
      <c r="N67" s="3"/>
      <c r="O67" s="3"/>
      <c r="P67" s="3"/>
    </row>
    <row r="68" spans="1:16">
      <c r="A68" s="9">
        <v>14.25</v>
      </c>
      <c r="B68" s="1">
        <f t="shared" si="4"/>
        <v>0</v>
      </c>
      <c r="C68" s="1">
        <f t="shared" si="5"/>
        <v>0</v>
      </c>
      <c r="D68" s="1">
        <f t="shared" si="6"/>
        <v>0</v>
      </c>
      <c r="E68" s="1">
        <f t="shared" si="7"/>
        <v>0</v>
      </c>
      <c r="F68" s="11">
        <f t="shared" si="8"/>
        <v>0</v>
      </c>
      <c r="G68" s="1"/>
      <c r="H68" s="9">
        <f t="shared" si="9"/>
        <v>16.291910737066001</v>
      </c>
      <c r="I68" s="1">
        <f t="shared" si="10"/>
        <v>0</v>
      </c>
      <c r="J68" s="1">
        <f t="shared" si="11"/>
        <v>0</v>
      </c>
      <c r="K68" s="1">
        <f t="shared" si="12"/>
        <v>0</v>
      </c>
      <c r="L68" s="1">
        <f t="shared" si="13"/>
        <v>0</v>
      </c>
      <c r="M68" s="23">
        <f t="shared" si="14"/>
        <v>0</v>
      </c>
      <c r="N68" s="3"/>
      <c r="O68" s="3"/>
      <c r="P68" s="3"/>
    </row>
    <row r="69" spans="1:16">
      <c r="A69" s="9">
        <v>14.75</v>
      </c>
      <c r="B69" s="1">
        <f t="shared" si="4"/>
        <v>0</v>
      </c>
      <c r="C69" s="1">
        <f t="shared" si="5"/>
        <v>0</v>
      </c>
      <c r="D69" s="1">
        <f t="shared" si="6"/>
        <v>0</v>
      </c>
      <c r="E69" s="1">
        <f t="shared" si="7"/>
        <v>0</v>
      </c>
      <c r="F69" s="11">
        <f t="shared" si="8"/>
        <v>0</v>
      </c>
      <c r="G69" s="1"/>
      <c r="H69" s="9">
        <f t="shared" si="9"/>
        <v>18.1220465073072</v>
      </c>
      <c r="I69" s="1">
        <f t="shared" si="10"/>
        <v>0</v>
      </c>
      <c r="J69" s="1">
        <f t="shared" si="11"/>
        <v>0</v>
      </c>
      <c r="K69" s="1">
        <f t="shared" si="12"/>
        <v>0</v>
      </c>
      <c r="L69" s="1">
        <f t="shared" si="13"/>
        <v>0</v>
      </c>
      <c r="M69" s="23">
        <f t="shared" si="14"/>
        <v>0</v>
      </c>
      <c r="N69" s="3"/>
      <c r="O69" s="3"/>
      <c r="P69" s="3"/>
    </row>
    <row r="70" spans="1:16">
      <c r="A70" s="9">
        <v>15.25</v>
      </c>
      <c r="B70" s="1">
        <f t="shared" si="4"/>
        <v>0</v>
      </c>
      <c r="C70" s="1">
        <f t="shared" si="5"/>
        <v>0</v>
      </c>
      <c r="D70" s="1">
        <f t="shared" si="6"/>
        <v>0</v>
      </c>
      <c r="E70" s="1">
        <f t="shared" si="7"/>
        <v>0</v>
      </c>
      <c r="F70" s="11">
        <f t="shared" si="8"/>
        <v>0</v>
      </c>
      <c r="G70" s="1"/>
      <c r="H70" s="9">
        <f t="shared" si="9"/>
        <v>20.086348568401299</v>
      </c>
      <c r="I70" s="1">
        <f t="shared" si="10"/>
        <v>0</v>
      </c>
      <c r="J70" s="1">
        <f t="shared" si="11"/>
        <v>0</v>
      </c>
      <c r="K70" s="1">
        <f t="shared" si="12"/>
        <v>0</v>
      </c>
      <c r="L70" s="1">
        <f t="shared" si="13"/>
        <v>0</v>
      </c>
      <c r="M70" s="23">
        <f t="shared" si="14"/>
        <v>0</v>
      </c>
      <c r="N70" s="3"/>
      <c r="O70" s="3"/>
      <c r="P70" s="3"/>
    </row>
    <row r="71" spans="1:16">
      <c r="A71" s="9">
        <v>15.75</v>
      </c>
      <c r="B71" s="1">
        <f t="shared" si="4"/>
        <v>0</v>
      </c>
      <c r="C71" s="1">
        <f t="shared" si="5"/>
        <v>0</v>
      </c>
      <c r="D71" s="1">
        <f t="shared" si="6"/>
        <v>0</v>
      </c>
      <c r="E71" s="1">
        <f t="shared" si="7"/>
        <v>0</v>
      </c>
      <c r="F71" s="11">
        <f t="shared" si="8"/>
        <v>0</v>
      </c>
      <c r="G71" s="1"/>
      <c r="H71" s="9">
        <f t="shared" si="9"/>
        <v>22.1897679701691</v>
      </c>
      <c r="I71" s="1">
        <f t="shared" si="10"/>
        <v>0</v>
      </c>
      <c r="J71" s="1">
        <f t="shared" si="11"/>
        <v>0</v>
      </c>
      <c r="K71" s="1">
        <f t="shared" si="12"/>
        <v>0</v>
      </c>
      <c r="L71" s="1">
        <f t="shared" si="13"/>
        <v>0</v>
      </c>
      <c r="M71" s="23">
        <f t="shared" si="14"/>
        <v>0</v>
      </c>
      <c r="N71" s="3"/>
      <c r="O71" s="3"/>
      <c r="P71" s="3"/>
    </row>
    <row r="72" spans="1:16">
      <c r="A72" s="9">
        <v>16.25</v>
      </c>
      <c r="B72" s="1">
        <f t="shared" si="4"/>
        <v>0</v>
      </c>
      <c r="C72" s="1">
        <f t="shared" si="5"/>
        <v>0</v>
      </c>
      <c r="D72" s="1">
        <f t="shared" si="6"/>
        <v>0</v>
      </c>
      <c r="E72" s="1">
        <f t="shared" si="7"/>
        <v>0</v>
      </c>
      <c r="F72" s="11">
        <f t="shared" si="8"/>
        <v>0</v>
      </c>
      <c r="G72" s="1"/>
      <c r="H72" s="9">
        <f t="shared" si="9"/>
        <v>24.437269918033799</v>
      </c>
      <c r="I72" s="1">
        <f t="shared" si="10"/>
        <v>0</v>
      </c>
      <c r="J72" s="1">
        <f t="shared" si="11"/>
        <v>0</v>
      </c>
      <c r="K72" s="1">
        <f t="shared" si="12"/>
        <v>0</v>
      </c>
      <c r="L72" s="1">
        <f t="shared" si="13"/>
        <v>0</v>
      </c>
      <c r="M72" s="23">
        <f t="shared" si="14"/>
        <v>0</v>
      </c>
      <c r="N72" s="3"/>
      <c r="O72" s="3"/>
      <c r="P72" s="3"/>
    </row>
    <row r="73" spans="1:16">
      <c r="A73" s="9">
        <v>16.75</v>
      </c>
      <c r="B73" s="1">
        <f t="shared" si="4"/>
        <v>0</v>
      </c>
      <c r="C73" s="1">
        <f t="shared" si="5"/>
        <v>0</v>
      </c>
      <c r="D73" s="1">
        <f t="shared" si="6"/>
        <v>0</v>
      </c>
      <c r="E73" s="1">
        <f t="shared" si="7"/>
        <v>0</v>
      </c>
      <c r="F73" s="11">
        <f t="shared" si="8"/>
        <v>0</v>
      </c>
      <c r="G73" s="1"/>
      <c r="H73" s="9">
        <f t="shared" si="9"/>
        <v>26.833833361913101</v>
      </c>
      <c r="I73" s="1">
        <f t="shared" si="10"/>
        <v>0</v>
      </c>
      <c r="J73" s="1">
        <f t="shared" si="11"/>
        <v>0</v>
      </c>
      <c r="K73" s="1">
        <f t="shared" si="12"/>
        <v>0</v>
      </c>
      <c r="L73" s="1">
        <f t="shared" si="13"/>
        <v>0</v>
      </c>
      <c r="M73" s="23">
        <f t="shared" si="14"/>
        <v>0</v>
      </c>
      <c r="N73" s="3"/>
      <c r="O73" s="3"/>
      <c r="P73" s="3"/>
    </row>
    <row r="74" spans="1:16">
      <c r="A74" s="9">
        <v>17.25</v>
      </c>
      <c r="B74" s="1">
        <f t="shared" si="4"/>
        <v>0</v>
      </c>
      <c r="C74" s="1">
        <f t="shared" si="5"/>
        <v>0</v>
      </c>
      <c r="D74" s="1">
        <f t="shared" si="6"/>
        <v>0</v>
      </c>
      <c r="E74" s="1">
        <f t="shared" si="7"/>
        <v>0</v>
      </c>
      <c r="F74" s="11">
        <f t="shared" si="8"/>
        <v>0</v>
      </c>
      <c r="G74" s="1"/>
      <c r="H74" s="9">
        <f t="shared" si="9"/>
        <v>29.384450609364599</v>
      </c>
      <c r="I74" s="1">
        <f t="shared" si="10"/>
        <v>0</v>
      </c>
      <c r="J74" s="1">
        <f t="shared" si="11"/>
        <v>0</v>
      </c>
      <c r="K74" s="1">
        <f t="shared" si="12"/>
        <v>0</v>
      </c>
      <c r="L74" s="1">
        <f t="shared" si="13"/>
        <v>0</v>
      </c>
      <c r="M74" s="23">
        <f t="shared" si="14"/>
        <v>0</v>
      </c>
      <c r="N74" s="3"/>
      <c r="O74" s="3"/>
      <c r="P74" s="3"/>
    </row>
    <row r="75" spans="1:16">
      <c r="A75" s="9">
        <v>17.75</v>
      </c>
      <c r="B75" s="1">
        <f t="shared" si="4"/>
        <v>0</v>
      </c>
      <c r="C75" s="1">
        <f t="shared" si="5"/>
        <v>0</v>
      </c>
      <c r="D75" s="1">
        <f t="shared" si="6"/>
        <v>0</v>
      </c>
      <c r="E75" s="1">
        <f t="shared" si="7"/>
        <v>0</v>
      </c>
      <c r="F75" s="11">
        <f t="shared" si="8"/>
        <v>0</v>
      </c>
      <c r="G75" s="1"/>
      <c r="H75" s="9">
        <f t="shared" si="9"/>
        <v>32.094126960871101</v>
      </c>
      <c r="I75" s="1">
        <f t="shared" si="10"/>
        <v>0</v>
      </c>
      <c r="J75" s="1">
        <f t="shared" si="11"/>
        <v>0</v>
      </c>
      <c r="K75" s="1">
        <f t="shared" si="12"/>
        <v>0</v>
      </c>
      <c r="L75" s="1">
        <f t="shared" si="13"/>
        <v>0</v>
      </c>
      <c r="M75" s="23">
        <f t="shared" si="14"/>
        <v>0</v>
      </c>
      <c r="N75" s="3"/>
      <c r="O75" s="3"/>
      <c r="P75" s="3"/>
    </row>
    <row r="76" spans="1:16">
      <c r="A76" s="9">
        <v>18.25</v>
      </c>
      <c r="B76" s="1">
        <f t="shared" si="4"/>
        <v>0</v>
      </c>
      <c r="C76" s="1">
        <f t="shared" si="5"/>
        <v>0</v>
      </c>
      <c r="D76" s="1">
        <f t="shared" si="6"/>
        <v>0</v>
      </c>
      <c r="E76" s="1">
        <f t="shared" si="7"/>
        <v>0</v>
      </c>
      <c r="F76" s="11">
        <f t="shared" si="8"/>
        <v>0</v>
      </c>
      <c r="G76" s="1"/>
      <c r="H76" s="9">
        <f t="shared" si="9"/>
        <v>34.967880365391103</v>
      </c>
      <c r="I76" s="1">
        <f t="shared" si="10"/>
        <v>0</v>
      </c>
      <c r="J76" s="1">
        <f t="shared" si="11"/>
        <v>0</v>
      </c>
      <c r="K76" s="1">
        <f t="shared" si="12"/>
        <v>0</v>
      </c>
      <c r="L76" s="1">
        <f t="shared" si="13"/>
        <v>0</v>
      </c>
      <c r="M76" s="23">
        <f t="shared" si="14"/>
        <v>0</v>
      </c>
      <c r="N76" s="3"/>
      <c r="O76" s="3"/>
      <c r="P76" s="3"/>
    </row>
    <row r="77" spans="1:16">
      <c r="A77" s="9">
        <v>18.75</v>
      </c>
      <c r="B77" s="1">
        <f t="shared" si="4"/>
        <v>0</v>
      </c>
      <c r="C77" s="1">
        <f t="shared" si="5"/>
        <v>0</v>
      </c>
      <c r="D77" s="1">
        <f t="shared" si="6"/>
        <v>0</v>
      </c>
      <c r="E77" s="1">
        <f t="shared" si="7"/>
        <v>0</v>
      </c>
      <c r="F77" s="11">
        <f t="shared" si="8"/>
        <v>0</v>
      </c>
      <c r="G77" s="1"/>
      <c r="H77" s="9">
        <f t="shared" si="9"/>
        <v>38.010741094508802</v>
      </c>
      <c r="I77" s="1">
        <f t="shared" si="10"/>
        <v>0</v>
      </c>
      <c r="J77" s="1">
        <f t="shared" si="11"/>
        <v>0</v>
      </c>
      <c r="K77" s="1">
        <f t="shared" si="12"/>
        <v>0</v>
      </c>
      <c r="L77" s="1">
        <f t="shared" si="13"/>
        <v>0</v>
      </c>
      <c r="M77" s="23">
        <f t="shared" si="14"/>
        <v>0</v>
      </c>
      <c r="N77" s="3"/>
      <c r="O77" s="3"/>
      <c r="P77" s="3"/>
    </row>
    <row r="78" spans="1:16">
      <c r="A78" s="9">
        <v>19.25</v>
      </c>
      <c r="B78" s="1">
        <f t="shared" si="4"/>
        <v>0</v>
      </c>
      <c r="C78" s="1">
        <f t="shared" si="5"/>
        <v>0</v>
      </c>
      <c r="D78" s="1">
        <f t="shared" si="6"/>
        <v>0</v>
      </c>
      <c r="E78" s="1">
        <f t="shared" si="7"/>
        <v>0</v>
      </c>
      <c r="F78" s="11">
        <f t="shared" si="8"/>
        <v>0</v>
      </c>
      <c r="G78" s="1"/>
      <c r="H78" s="9">
        <f t="shared" si="9"/>
        <v>41.227751433694699</v>
      </c>
      <c r="I78" s="1">
        <f t="shared" si="10"/>
        <v>0</v>
      </c>
      <c r="J78" s="1">
        <f t="shared" si="11"/>
        <v>0</v>
      </c>
      <c r="K78" s="1">
        <f t="shared" si="12"/>
        <v>0</v>
      </c>
      <c r="L78" s="1">
        <f t="shared" si="13"/>
        <v>0</v>
      </c>
      <c r="M78" s="23">
        <f t="shared" si="14"/>
        <v>0</v>
      </c>
      <c r="N78" s="3"/>
      <c r="O78" s="3"/>
      <c r="P78" s="3"/>
    </row>
    <row r="79" spans="1:16">
      <c r="A79" s="7" t="s">
        <v>7</v>
      </c>
      <c r="B79" s="16">
        <f>SUM(B47:B78)</f>
        <v>16347.040081249999</v>
      </c>
      <c r="C79" s="16">
        <f>SUM(C47:C78)</f>
        <v>2141.83791875</v>
      </c>
      <c r="D79" s="16">
        <f>SUM(D47:D78)</f>
        <v>0</v>
      </c>
      <c r="E79" s="16">
        <f>SUM(E47:E78)</f>
        <v>0</v>
      </c>
      <c r="F79" s="16">
        <f>SUM(F47:F78)</f>
        <v>18488.878000000001</v>
      </c>
      <c r="G79" s="11"/>
      <c r="H79" s="7" t="s">
        <v>7</v>
      </c>
      <c r="I79" s="16">
        <f>SUM(I47:I78)</f>
        <v>7888.2275985286296</v>
      </c>
      <c r="J79" s="16">
        <f>SUM(J47:J78)</f>
        <v>1292.68352463169</v>
      </c>
      <c r="K79" s="16">
        <f>SUM(K47:K78)</f>
        <v>0</v>
      </c>
      <c r="L79" s="16">
        <f>SUM(L47:L78)</f>
        <v>0</v>
      </c>
      <c r="M79" s="16">
        <f>SUM(M47:M78)</f>
        <v>9180.9111231603201</v>
      </c>
      <c r="N79" s="3"/>
      <c r="O79" s="3"/>
      <c r="P79" s="3"/>
    </row>
    <row r="80" spans="1:16">
      <c r="A80" s="5" t="s">
        <v>13</v>
      </c>
      <c r="B80" s="17">
        <f>IF(L38&gt;0,B79/L38,0)</f>
        <v>9.33590311212998</v>
      </c>
      <c r="C80" s="17">
        <f>IF(M38&gt;0,C79/M38,0)</f>
        <v>10.4047707139891</v>
      </c>
      <c r="D80" s="17">
        <f>IF(N38&gt;0,D79/N38,0)</f>
        <v>0</v>
      </c>
      <c r="E80" s="17">
        <f>IF(O38&gt;0,E79/O38,0)</f>
        <v>0</v>
      </c>
      <c r="F80" s="17">
        <f>IF(P38&gt;0,F79/P38,0)</f>
        <v>9.4483437055085808</v>
      </c>
      <c r="G80" s="11"/>
      <c r="H80" s="5" t="s">
        <v>13</v>
      </c>
      <c r="I80" s="17">
        <f>IF(L38&gt;0,I79/L38,0)</f>
        <v>4.50501914843667</v>
      </c>
      <c r="J80" s="17">
        <f>IF(M38&gt;0,J79/M38,0)</f>
        <v>6.2796888419053003</v>
      </c>
      <c r="K80" s="17">
        <f>IF(N38&gt;0,K79/N38,0)</f>
        <v>0</v>
      </c>
      <c r="L80" s="17">
        <f>IF(O38&gt;0,L79/O38,0)</f>
        <v>0</v>
      </c>
      <c r="M80" s="17">
        <f>IF(P38&gt;0,M79/P38,0)</f>
        <v>4.6917072967513498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3"/>
      <c r="O81" s="3"/>
      <c r="P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3"/>
      <c r="O82" s="3"/>
      <c r="P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3"/>
      <c r="O83" s="3"/>
      <c r="P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3"/>
      <c r="O84" s="3"/>
      <c r="P84" s="3"/>
    </row>
    <row r="85" spans="1:18" ht="14" customHeight="1">
      <c r="A85" s="47" t="s">
        <v>14</v>
      </c>
      <c r="B85" s="47"/>
      <c r="C85" s="47"/>
      <c r="D85" s="47"/>
      <c r="E85" s="47"/>
      <c r="F85" s="1"/>
      <c r="G85" s="1"/>
      <c r="H85" s="1"/>
      <c r="I85" s="1"/>
      <c r="J85" s="1"/>
      <c r="K85" s="1"/>
      <c r="L85" s="1"/>
      <c r="M85" s="1"/>
      <c r="N85" s="3"/>
      <c r="O85" s="3"/>
      <c r="P85" s="3"/>
    </row>
    <row r="86" spans="1:18" ht="12.75" customHeight="1">
      <c r="A86" s="47"/>
      <c r="B86" s="47"/>
      <c r="C86" s="47"/>
      <c r="D86" s="47"/>
      <c r="E86" s="47"/>
      <c r="F86" s="1"/>
      <c r="G86" s="1"/>
      <c r="H86" s="1"/>
      <c r="I86" s="1"/>
      <c r="J86" s="1"/>
      <c r="K86" s="1"/>
      <c r="L86" s="1"/>
      <c r="M86" s="1"/>
      <c r="N86" s="3"/>
      <c r="O86" s="3"/>
      <c r="P86" s="3"/>
    </row>
    <row r="87" spans="1:18">
      <c r="A87" s="24"/>
      <c r="B87" s="24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3"/>
      <c r="O87" s="3"/>
      <c r="P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3"/>
      <c r="O88" s="3"/>
      <c r="P88" s="3"/>
    </row>
    <row r="89" spans="1:18">
      <c r="A89" s="48" t="s">
        <v>15</v>
      </c>
      <c r="B89" s="49" t="s">
        <v>16</v>
      </c>
      <c r="C89" s="49" t="s">
        <v>17</v>
      </c>
      <c r="D89" s="49" t="s">
        <v>18</v>
      </c>
      <c r="E89" s="49" t="s">
        <v>19</v>
      </c>
      <c r="F89" s="1"/>
      <c r="G89" s="1"/>
      <c r="H89" s="1"/>
      <c r="I89" s="1"/>
      <c r="J89" s="1"/>
      <c r="K89" s="1"/>
      <c r="L89" s="1"/>
      <c r="M89" s="1"/>
      <c r="N89" s="3"/>
      <c r="O89" s="3"/>
      <c r="P89" s="3"/>
    </row>
    <row r="90" spans="1:18">
      <c r="A90" s="48"/>
      <c r="B90" s="48"/>
      <c r="C90" s="48"/>
      <c r="D90" s="48"/>
      <c r="E90" s="49"/>
      <c r="F90" s="1"/>
      <c r="G90" s="1"/>
      <c r="H90" s="1"/>
      <c r="I90" s="1"/>
      <c r="J90" s="1"/>
      <c r="K90" s="1"/>
      <c r="L90" s="1"/>
      <c r="M90" s="1"/>
      <c r="N90" s="3"/>
      <c r="O90" s="3"/>
      <c r="P90" s="3"/>
    </row>
    <row r="91" spans="1:18">
      <c r="A91" s="1"/>
      <c r="B91" s="2"/>
      <c r="C91" s="2"/>
      <c r="D91" s="2"/>
      <c r="E91" s="1"/>
      <c r="F91" s="1"/>
      <c r="G91" s="1"/>
      <c r="H91" s="1"/>
      <c r="I91" s="1"/>
      <c r="J91" s="1"/>
      <c r="K91" s="1"/>
      <c r="L91" s="1"/>
      <c r="M91" s="1"/>
      <c r="N91" s="3"/>
      <c r="O91" s="3"/>
      <c r="P91" s="3"/>
    </row>
    <row r="92" spans="1:18">
      <c r="A92" s="25">
        <v>0</v>
      </c>
      <c r="B92" s="26">
        <f>L$38</f>
        <v>1750.98648</v>
      </c>
      <c r="C92" s="27">
        <f>$B$80</f>
        <v>9.3000000000000007</v>
      </c>
      <c r="D92" s="27">
        <f>$I$80</f>
        <v>4.5</v>
      </c>
      <c r="E92" s="26">
        <f>B92*D92</f>
        <v>7879.4391599999999</v>
      </c>
      <c r="F92" s="1"/>
      <c r="G92" s="1"/>
      <c r="H92" s="1"/>
      <c r="I92" s="1"/>
      <c r="J92" s="1"/>
      <c r="K92" s="1"/>
      <c r="L92" s="1"/>
      <c r="M92" s="1"/>
      <c r="N92" s="3"/>
      <c r="O92" s="3"/>
      <c r="P92" s="3"/>
    </row>
    <row r="93" spans="1:18">
      <c r="A93" s="25">
        <v>1</v>
      </c>
      <c r="B93" s="26">
        <f>M$38</f>
        <v>205.85153</v>
      </c>
      <c r="C93" s="27">
        <f>$C$80</f>
        <v>10.4</v>
      </c>
      <c r="D93" s="27">
        <f>$J$80</f>
        <v>6.3</v>
      </c>
      <c r="E93" s="26">
        <f>B93*D93</f>
        <v>1296.86464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25">
        <v>2</v>
      </c>
      <c r="B94" s="26">
        <f>N$38</f>
        <v>0</v>
      </c>
      <c r="C94" s="27">
        <f>$D$80</f>
        <v>0</v>
      </c>
      <c r="D94" s="27">
        <f>$K$80</f>
        <v>0</v>
      </c>
      <c r="E94" s="26">
        <f>B94*D94</f>
        <v>0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25">
        <v>3</v>
      </c>
      <c r="B95" s="26">
        <f>O$38</f>
        <v>0</v>
      </c>
      <c r="C95" s="27">
        <f>$E$80</f>
        <v>0</v>
      </c>
      <c r="D95" s="27">
        <f>$L$80</f>
        <v>0</v>
      </c>
      <c r="E95" s="26">
        <f>B95*D95</f>
        <v>0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25" t="s">
        <v>7</v>
      </c>
      <c r="B96" s="26">
        <f>SUM(B92:B95)</f>
        <v>1956.8380099999999</v>
      </c>
      <c r="C96" s="27">
        <f>$F$80</f>
        <v>9.4</v>
      </c>
      <c r="D96" s="27">
        <f>$M$80</f>
        <v>4.7</v>
      </c>
      <c r="E96" s="26">
        <f>SUM(E92:E95)</f>
        <v>9176.3037999999997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25" t="s">
        <v>2</v>
      </c>
      <c r="B97" s="28">
        <f>$I$2</f>
        <v>9175</v>
      </c>
      <c r="C97" s="2"/>
      <c r="D97" s="2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24">
      <c r="A98" s="29" t="s">
        <v>20</v>
      </c>
      <c r="B98" s="26">
        <f>IF(E96&gt;0,$I$2/E96,"")</f>
        <v>0.99985999999999997</v>
      </c>
      <c r="C98" s="2"/>
      <c r="D98" s="2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2">
    <mergeCell ref="A85:E86"/>
    <mergeCell ref="A89:A90"/>
    <mergeCell ref="B89:B90"/>
    <mergeCell ref="C89:C90"/>
    <mergeCell ref="D89:D90"/>
    <mergeCell ref="E89:E90"/>
    <mergeCell ref="A1:F1"/>
    <mergeCell ref="H1:I1"/>
    <mergeCell ref="B4:F4"/>
    <mergeCell ref="L4:P4"/>
    <mergeCell ref="B42:D42"/>
    <mergeCell ref="I42:K42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1Q</vt:lpstr>
      <vt:lpstr>2Q</vt:lpstr>
      <vt:lpstr>3Q</vt:lpstr>
      <vt:lpstr>4Q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 jose zuñiga basualto</cp:lastModifiedBy>
  <dcterms:created xsi:type="dcterms:W3CDTF">2023-09-19T12:34:15Z</dcterms:created>
  <dcterms:modified xsi:type="dcterms:W3CDTF">2024-02-13T14:12:37Z</dcterms:modified>
</cp:coreProperties>
</file>