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BOQUERON/BENCHMARK_2024/Surveys_consistency/DATOS/Taledas_allfleets_1988_2016/"/>
    </mc:Choice>
  </mc:AlternateContent>
  <xr:revisionPtr revIDLastSave="0" documentId="13_ncr:1_{E6BF84BD-771B-6443-AC28-C350BE532E04}" xr6:coauthVersionLast="47" xr6:coauthVersionMax="47" xr10:uidLastSave="{00000000-0000-0000-0000-000000000000}"/>
  <bookViews>
    <workbookView xWindow="0" yWindow="740" windowWidth="29400" windowHeight="18380" tabRatio="383" activeTab="3" xr2:uid="{00000000-000D-0000-FFFF-FFFF00000000}"/>
  </bookViews>
  <sheets>
    <sheet name="1Q" sheetId="1" r:id="rId1"/>
    <sheet name="2Q" sheetId="2" r:id="rId2"/>
    <sheet name="3Q" sheetId="3" r:id="rId3"/>
    <sheet name="4Q" sheetId="4" r:id="rId4"/>
  </sheet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9" i="4" l="1"/>
  <c r="B79" i="3"/>
  <c r="B79" i="2"/>
  <c r="B79" i="1"/>
  <c r="F6" i="1"/>
  <c r="N6" i="1"/>
  <c r="L6" i="1"/>
  <c r="I47" i="1" s="1"/>
  <c r="O6" i="1"/>
  <c r="F7" i="1"/>
  <c r="F8" i="1"/>
  <c r="N8" i="1"/>
  <c r="L8" i="1"/>
  <c r="B49" i="1" s="1"/>
  <c r="O8" i="1"/>
  <c r="F9" i="1"/>
  <c r="L9" i="1"/>
  <c r="M9" i="1"/>
  <c r="J50" i="1" s="1"/>
  <c r="N9" i="1"/>
  <c r="K50" i="1" s="1"/>
  <c r="D50" i="1"/>
  <c r="O9" i="1"/>
  <c r="E50" i="1"/>
  <c r="F10" i="1"/>
  <c r="F11" i="1"/>
  <c r="L11" i="1"/>
  <c r="M11" i="1"/>
  <c r="N11" i="1"/>
  <c r="O11" i="1"/>
  <c r="L52" i="1"/>
  <c r="F12" i="1"/>
  <c r="O12" i="1" s="1"/>
  <c r="E53" i="1" s="1"/>
  <c r="N12" i="1"/>
  <c r="F13" i="1"/>
  <c r="N13" i="1" s="1"/>
  <c r="D54" i="1" s="1"/>
  <c r="L13" i="1"/>
  <c r="M13" i="1"/>
  <c r="J54" i="1"/>
  <c r="O13" i="1"/>
  <c r="F14" i="1"/>
  <c r="L14" i="1" s="1"/>
  <c r="B55" i="1" s="1"/>
  <c r="N14" i="1"/>
  <c r="O14" i="1"/>
  <c r="E55" i="1" s="1"/>
  <c r="F15" i="1"/>
  <c r="N15" i="1" s="1"/>
  <c r="K56" i="1" s="1"/>
  <c r="L15" i="1"/>
  <c r="F16" i="1"/>
  <c r="F17" i="1"/>
  <c r="M17" i="1" s="1"/>
  <c r="L17" i="1"/>
  <c r="N17" i="1"/>
  <c r="K58" i="1" s="1"/>
  <c r="D58" i="1"/>
  <c r="O17" i="1"/>
  <c r="F18" i="1"/>
  <c r="N18" i="1"/>
  <c r="L18" i="1"/>
  <c r="I59" i="1" s="1"/>
  <c r="B59" i="1"/>
  <c r="O18" i="1"/>
  <c r="F19" i="1"/>
  <c r="N19" i="1"/>
  <c r="K60" i="1"/>
  <c r="O19" i="1"/>
  <c r="L60" i="1" s="1"/>
  <c r="F20" i="1"/>
  <c r="O20" i="1" s="1"/>
  <c r="E61" i="1" s="1"/>
  <c r="N20" i="1"/>
  <c r="D61" i="1"/>
  <c r="L20" i="1"/>
  <c r="B61" i="1" s="1"/>
  <c r="F21" i="1"/>
  <c r="O21" i="1" s="1"/>
  <c r="E62" i="1" s="1"/>
  <c r="L21" i="1"/>
  <c r="M21" i="1"/>
  <c r="C62" i="1" s="1"/>
  <c r="N21" i="1"/>
  <c r="D62" i="1"/>
  <c r="F22" i="1"/>
  <c r="O22" i="1" s="1"/>
  <c r="N22" i="1"/>
  <c r="K63" i="1"/>
  <c r="F23" i="1"/>
  <c r="N23" i="1" s="1"/>
  <c r="L23" i="1"/>
  <c r="M23" i="1"/>
  <c r="J64" i="1" s="1"/>
  <c r="C64" i="1"/>
  <c r="O23" i="1"/>
  <c r="L64" i="1" s="1"/>
  <c r="F24" i="1"/>
  <c r="L24" i="1" s="1"/>
  <c r="N24" i="1"/>
  <c r="D65" i="1" s="1"/>
  <c r="I65" i="1"/>
  <c r="O24" i="1"/>
  <c r="E65" i="1" s="1"/>
  <c r="F25" i="1"/>
  <c r="F26" i="1"/>
  <c r="N26" i="1" s="1"/>
  <c r="L26" i="1"/>
  <c r="F27" i="1"/>
  <c r="N27" i="1"/>
  <c r="D68" i="1"/>
  <c r="F28" i="1"/>
  <c r="O28" i="1" s="1"/>
  <c r="N28" i="1"/>
  <c r="D69" i="1"/>
  <c r="L28" i="1"/>
  <c r="I69" i="1"/>
  <c r="F29" i="1"/>
  <c r="O29" i="1" s="1"/>
  <c r="E70" i="1" s="1"/>
  <c r="L29" i="1"/>
  <c r="B70" i="1" s="1"/>
  <c r="M29" i="1"/>
  <c r="C70" i="1" s="1"/>
  <c r="N29" i="1"/>
  <c r="F30" i="1"/>
  <c r="O30" i="1" s="1"/>
  <c r="N30" i="1"/>
  <c r="F31" i="1"/>
  <c r="L31" i="1"/>
  <c r="I72" i="1" s="1"/>
  <c r="M31" i="1"/>
  <c r="J72" i="1" s="1"/>
  <c r="C72" i="1"/>
  <c r="F32" i="1"/>
  <c r="L32" i="1" s="1"/>
  <c r="I73" i="1" s="1"/>
  <c r="N32" i="1"/>
  <c r="D73" i="1"/>
  <c r="O32" i="1"/>
  <c r="L73" i="1" s="1"/>
  <c r="F33" i="1"/>
  <c r="F34" i="1"/>
  <c r="O34" i="1" s="1"/>
  <c r="N34" i="1"/>
  <c r="D75" i="1" s="1"/>
  <c r="L34" i="1"/>
  <c r="F35" i="1"/>
  <c r="L35" i="1"/>
  <c r="M35" i="1"/>
  <c r="C76" i="1"/>
  <c r="F36" i="1"/>
  <c r="F37" i="1"/>
  <c r="L37" i="1"/>
  <c r="B78" i="1" s="1"/>
  <c r="M37" i="1"/>
  <c r="C78" i="1" s="1"/>
  <c r="B38" i="1"/>
  <c r="C38" i="1"/>
  <c r="D38" i="1"/>
  <c r="E38" i="1"/>
  <c r="I38" i="1"/>
  <c r="E47" i="1"/>
  <c r="H47" i="1"/>
  <c r="L47" i="1"/>
  <c r="H48" i="1"/>
  <c r="E49" i="1"/>
  <c r="H49" i="1"/>
  <c r="I49" i="1" s="1"/>
  <c r="L49" i="1"/>
  <c r="H50" i="1"/>
  <c r="L50" i="1"/>
  <c r="H51" i="1"/>
  <c r="E52" i="1"/>
  <c r="H52" i="1"/>
  <c r="H53" i="1"/>
  <c r="L53" i="1"/>
  <c r="C54" i="1"/>
  <c r="H54" i="1"/>
  <c r="K54" i="1"/>
  <c r="H55" i="1"/>
  <c r="I55" i="1"/>
  <c r="L55" i="1"/>
  <c r="D56" i="1"/>
  <c r="H56" i="1"/>
  <c r="H57" i="1"/>
  <c r="H58" i="1"/>
  <c r="H59" i="1"/>
  <c r="D60" i="1"/>
  <c r="H60" i="1"/>
  <c r="H61" i="1"/>
  <c r="I61" i="1" s="1"/>
  <c r="K61" i="1"/>
  <c r="H62" i="1"/>
  <c r="K62" i="1"/>
  <c r="E63" i="1"/>
  <c r="H63" i="1"/>
  <c r="H64" i="1"/>
  <c r="B65" i="1"/>
  <c r="H65" i="1"/>
  <c r="K65" i="1"/>
  <c r="L65" i="1"/>
  <c r="H66" i="1"/>
  <c r="H67" i="1"/>
  <c r="H68" i="1"/>
  <c r="B69" i="1"/>
  <c r="E69" i="1"/>
  <c r="H69" i="1"/>
  <c r="D70" i="1"/>
  <c r="H70" i="1"/>
  <c r="E71" i="1"/>
  <c r="H71" i="1"/>
  <c r="L71" i="1"/>
  <c r="H72" i="1"/>
  <c r="B73" i="1"/>
  <c r="E73" i="1"/>
  <c r="H73" i="1"/>
  <c r="H74" i="1"/>
  <c r="H75" i="1"/>
  <c r="H76" i="1"/>
  <c r="H77" i="1"/>
  <c r="H78" i="1"/>
  <c r="B97" i="1"/>
  <c r="F6" i="2"/>
  <c r="F7" i="2"/>
  <c r="L7" i="2"/>
  <c r="B48" i="2"/>
  <c r="M7" i="2"/>
  <c r="N7" i="2"/>
  <c r="O7" i="2"/>
  <c r="F8" i="2"/>
  <c r="N8" i="2"/>
  <c r="O8" i="2"/>
  <c r="F9" i="2"/>
  <c r="N9" i="2"/>
  <c r="D50" i="2"/>
  <c r="O9" i="2"/>
  <c r="F10" i="2"/>
  <c r="N10" i="2"/>
  <c r="O10" i="2"/>
  <c r="E51" i="2"/>
  <c r="F11" i="2"/>
  <c r="L11" i="2"/>
  <c r="F12" i="2"/>
  <c r="F13" i="2"/>
  <c r="L13" i="2"/>
  <c r="M13" i="2"/>
  <c r="C54" i="2"/>
  <c r="N13" i="2"/>
  <c r="D54" i="2" s="1"/>
  <c r="O13" i="2"/>
  <c r="F14" i="2"/>
  <c r="F15" i="2"/>
  <c r="L15" i="2"/>
  <c r="B56" i="2"/>
  <c r="O15" i="2"/>
  <c r="F16" i="2"/>
  <c r="F17" i="2"/>
  <c r="O17" i="2" s="1"/>
  <c r="L17" i="2"/>
  <c r="B58" i="2" s="1"/>
  <c r="M17" i="2"/>
  <c r="N17" i="2"/>
  <c r="F18" i="2"/>
  <c r="F19" i="2"/>
  <c r="L19" i="2"/>
  <c r="B60" i="2"/>
  <c r="M19" i="2"/>
  <c r="N19" i="2"/>
  <c r="O19" i="2"/>
  <c r="F20" i="2"/>
  <c r="F21" i="2"/>
  <c r="F22" i="2"/>
  <c r="L22" i="2" s="1"/>
  <c r="B63" i="2" s="1"/>
  <c r="F23" i="2"/>
  <c r="L23" i="2" s="1"/>
  <c r="B64" i="2" s="1"/>
  <c r="M23" i="2"/>
  <c r="C64" i="2" s="1"/>
  <c r="N23" i="2"/>
  <c r="O23" i="2"/>
  <c r="E64" i="2" s="1"/>
  <c r="F24" i="2"/>
  <c r="L24" i="2"/>
  <c r="F25" i="2"/>
  <c r="M25" i="2"/>
  <c r="N25" i="2"/>
  <c r="D66" i="2" s="1"/>
  <c r="F26" i="2"/>
  <c r="O26" i="2" s="1"/>
  <c r="E67" i="2" s="1"/>
  <c r="M26" i="2"/>
  <c r="C67" i="2" s="1"/>
  <c r="L26" i="2"/>
  <c r="N26" i="2"/>
  <c r="D67" i="2" s="1"/>
  <c r="F27" i="2"/>
  <c r="L27" i="2"/>
  <c r="B68" i="2"/>
  <c r="M27" i="2"/>
  <c r="C68" i="2" s="1"/>
  <c r="F28" i="2"/>
  <c r="F29" i="2"/>
  <c r="L29" i="2"/>
  <c r="M29" i="2"/>
  <c r="F30" i="2"/>
  <c r="M30" i="2"/>
  <c r="J71" i="2" s="1"/>
  <c r="F31" i="2"/>
  <c r="L31" i="2"/>
  <c r="B72" i="2" s="1"/>
  <c r="O31" i="2"/>
  <c r="E72" i="2" s="1"/>
  <c r="F32" i="2"/>
  <c r="N32" i="2" s="1"/>
  <c r="D73" i="2" s="1"/>
  <c r="M32" i="2"/>
  <c r="C73" i="2" s="1"/>
  <c r="L32" i="2"/>
  <c r="F33" i="2"/>
  <c r="O33" i="2" s="1"/>
  <c r="E74" i="2" s="1"/>
  <c r="L33" i="2"/>
  <c r="I74" i="2" s="1"/>
  <c r="M33" i="2"/>
  <c r="N33" i="2"/>
  <c r="D74" i="2" s="1"/>
  <c r="P33" i="2"/>
  <c r="F34" i="2"/>
  <c r="M34" i="2"/>
  <c r="C75" i="2" s="1"/>
  <c r="L34" i="2"/>
  <c r="N34" i="2"/>
  <c r="O34" i="2"/>
  <c r="E75" i="2" s="1"/>
  <c r="F35" i="2"/>
  <c r="L35" i="2"/>
  <c r="B76" i="2" s="1"/>
  <c r="F36" i="2"/>
  <c r="O36" i="2" s="1"/>
  <c r="L77" i="2" s="1"/>
  <c r="M36" i="2"/>
  <c r="C77" i="2"/>
  <c r="F37" i="2"/>
  <c r="O37" i="2" s="1"/>
  <c r="E78" i="2" s="1"/>
  <c r="F78" i="2" s="1"/>
  <c r="L37" i="2"/>
  <c r="B78" i="2" s="1"/>
  <c r="M37" i="2"/>
  <c r="N37" i="2"/>
  <c r="D78" i="2" s="1"/>
  <c r="B38" i="2"/>
  <c r="C38" i="2"/>
  <c r="D38" i="2"/>
  <c r="E38" i="2"/>
  <c r="I38" i="2"/>
  <c r="H47" i="2"/>
  <c r="D48" i="2"/>
  <c r="E48" i="2"/>
  <c r="H48" i="2"/>
  <c r="L48" i="2"/>
  <c r="E49" i="2"/>
  <c r="H49" i="2"/>
  <c r="H50" i="2"/>
  <c r="K50" i="2"/>
  <c r="D51" i="2"/>
  <c r="H51" i="2"/>
  <c r="K51" i="2"/>
  <c r="H52" i="2"/>
  <c r="H53" i="2"/>
  <c r="B54" i="2"/>
  <c r="E54" i="2"/>
  <c r="H54" i="2"/>
  <c r="L54" i="2" s="1"/>
  <c r="K54" i="2"/>
  <c r="H55" i="2"/>
  <c r="E56" i="2"/>
  <c r="H56" i="2"/>
  <c r="L56" i="2"/>
  <c r="H57" i="2"/>
  <c r="C58" i="2"/>
  <c r="E58" i="2"/>
  <c r="H58" i="2"/>
  <c r="L58" i="2"/>
  <c r="J58" i="2"/>
  <c r="H59" i="2"/>
  <c r="C60" i="2"/>
  <c r="D60" i="2"/>
  <c r="E60" i="2"/>
  <c r="H60" i="2"/>
  <c r="L60" i="2"/>
  <c r="H61" i="2"/>
  <c r="H62" i="2"/>
  <c r="H63" i="2"/>
  <c r="H64" i="2"/>
  <c r="J64" i="2"/>
  <c r="L64" i="2"/>
  <c r="H65" i="2"/>
  <c r="H66" i="2"/>
  <c r="K66" i="2"/>
  <c r="H67" i="2"/>
  <c r="K67" i="2"/>
  <c r="H68" i="2"/>
  <c r="I68" i="2"/>
  <c r="J68" i="2"/>
  <c r="H69" i="2"/>
  <c r="H70" i="2"/>
  <c r="H71" i="2"/>
  <c r="H72" i="2"/>
  <c r="H73" i="2"/>
  <c r="C74" i="2"/>
  <c r="H74" i="2"/>
  <c r="L74" i="2"/>
  <c r="J74" i="2"/>
  <c r="B75" i="2"/>
  <c r="D75" i="2"/>
  <c r="H75" i="2"/>
  <c r="I75" i="2"/>
  <c r="K75" i="2"/>
  <c r="H76" i="2"/>
  <c r="H77" i="2"/>
  <c r="H78" i="2"/>
  <c r="B97" i="2"/>
  <c r="F6" i="3"/>
  <c r="F7" i="3"/>
  <c r="O7" i="3"/>
  <c r="F8" i="3"/>
  <c r="M8" i="3" s="1"/>
  <c r="C49" i="3" s="1"/>
  <c r="L8" i="3"/>
  <c r="I49" i="3" s="1"/>
  <c r="N8" i="3"/>
  <c r="D49" i="3"/>
  <c r="F9" i="3"/>
  <c r="N9" i="3"/>
  <c r="L9" i="3"/>
  <c r="M9" i="3"/>
  <c r="J50" i="3" s="1"/>
  <c r="O9" i="3"/>
  <c r="E50" i="3"/>
  <c r="F10" i="3"/>
  <c r="L10" i="3"/>
  <c r="M10" i="3"/>
  <c r="C51" i="3" s="1"/>
  <c r="N10" i="3"/>
  <c r="K51" i="3" s="1"/>
  <c r="F11" i="3"/>
  <c r="N11" i="3" s="1"/>
  <c r="K52" i="3" s="1"/>
  <c r="L11" i="3"/>
  <c r="I52" i="3" s="1"/>
  <c r="M11" i="3"/>
  <c r="J52" i="3" s="1"/>
  <c r="C52" i="3"/>
  <c r="F12" i="3"/>
  <c r="L12" i="3" s="1"/>
  <c r="B53" i="3" s="1"/>
  <c r="F13" i="3"/>
  <c r="O13" i="3" s="1"/>
  <c r="E54" i="3" s="1"/>
  <c r="L13" i="3"/>
  <c r="M13" i="3"/>
  <c r="J54" i="3" s="1"/>
  <c r="N13" i="3"/>
  <c r="K54" i="3" s="1"/>
  <c r="D54" i="3"/>
  <c r="F14" i="3"/>
  <c r="O14" i="3"/>
  <c r="E55" i="3"/>
  <c r="F15" i="3"/>
  <c r="M15" i="3" s="1"/>
  <c r="L15" i="3"/>
  <c r="N15" i="3"/>
  <c r="F16" i="3"/>
  <c r="F17" i="3"/>
  <c r="N17" i="3" s="1"/>
  <c r="D58" i="3" s="1"/>
  <c r="L17" i="3"/>
  <c r="I58" i="3" s="1"/>
  <c r="M17" i="3"/>
  <c r="J58" i="3" s="1"/>
  <c r="F18" i="3"/>
  <c r="L18" i="3"/>
  <c r="I59" i="3" s="1"/>
  <c r="F19" i="3"/>
  <c r="L19" i="3" s="1"/>
  <c r="B60" i="3" s="1"/>
  <c r="N19" i="3"/>
  <c r="D60" i="3" s="1"/>
  <c r="F20" i="3"/>
  <c r="F21" i="3"/>
  <c r="L21" i="3"/>
  <c r="M21" i="3"/>
  <c r="C62" i="3" s="1"/>
  <c r="N21" i="3"/>
  <c r="D62" i="3" s="1"/>
  <c r="O21" i="3"/>
  <c r="E62" i="3" s="1"/>
  <c r="F22" i="3"/>
  <c r="O22" i="3"/>
  <c r="E63" i="3"/>
  <c r="F23" i="3"/>
  <c r="F24" i="3"/>
  <c r="O24" i="3" s="1"/>
  <c r="L65" i="3" s="1"/>
  <c r="L24" i="3"/>
  <c r="B65" i="3" s="1"/>
  <c r="F25" i="3"/>
  <c r="O25" i="3" s="1"/>
  <c r="E66" i="3" s="1"/>
  <c r="L25" i="3"/>
  <c r="B66" i="3" s="1"/>
  <c r="M25" i="3"/>
  <c r="N25" i="3"/>
  <c r="D66" i="3" s="1"/>
  <c r="F26" i="3"/>
  <c r="M26" i="3" s="1"/>
  <c r="P26" i="3" s="1"/>
  <c r="L26" i="3"/>
  <c r="B67" i="3" s="1"/>
  <c r="F27" i="3"/>
  <c r="M27" i="3" s="1"/>
  <c r="C68" i="3" s="1"/>
  <c r="L27" i="3"/>
  <c r="B68" i="3" s="1"/>
  <c r="N27" i="3"/>
  <c r="D68" i="3" s="1"/>
  <c r="O27" i="3"/>
  <c r="E68" i="3" s="1"/>
  <c r="F68" i="3" s="1"/>
  <c r="F28" i="3"/>
  <c r="M28" i="3" s="1"/>
  <c r="F29" i="3"/>
  <c r="L29" i="3"/>
  <c r="B70" i="3" s="1"/>
  <c r="M29" i="3"/>
  <c r="C70" i="3" s="1"/>
  <c r="N29" i="3"/>
  <c r="K70" i="3" s="1"/>
  <c r="O29" i="3"/>
  <c r="E70" i="3" s="1"/>
  <c r="F30" i="3"/>
  <c r="O30" i="3"/>
  <c r="E71" i="3"/>
  <c r="F31" i="3"/>
  <c r="L31" i="3" s="1"/>
  <c r="F32" i="3"/>
  <c r="O32" i="3" s="1"/>
  <c r="L73" i="3" s="1"/>
  <c r="L32" i="3"/>
  <c r="I73" i="3" s="1"/>
  <c r="F33" i="3"/>
  <c r="N33" i="3" s="1"/>
  <c r="D74" i="3" s="1"/>
  <c r="L33" i="3"/>
  <c r="B74" i="3" s="1"/>
  <c r="F34" i="3"/>
  <c r="O34" i="3" s="1"/>
  <c r="E75" i="3" s="1"/>
  <c r="F35" i="3"/>
  <c r="F36" i="3"/>
  <c r="F37" i="3"/>
  <c r="O37" i="3" s="1"/>
  <c r="B38" i="3"/>
  <c r="C38" i="3"/>
  <c r="D38" i="3"/>
  <c r="E38" i="3"/>
  <c r="I38" i="3"/>
  <c r="H47" i="3"/>
  <c r="E48" i="3"/>
  <c r="H48" i="3"/>
  <c r="L48" i="3" s="1"/>
  <c r="B49" i="3"/>
  <c r="H49" i="3"/>
  <c r="J49" i="3"/>
  <c r="B50" i="3"/>
  <c r="D50" i="3"/>
  <c r="H50" i="3"/>
  <c r="K50" i="3" s="1"/>
  <c r="B51" i="3"/>
  <c r="H51" i="3"/>
  <c r="I51" i="3"/>
  <c r="D52" i="3"/>
  <c r="H52" i="3"/>
  <c r="H53" i="3"/>
  <c r="B54" i="3"/>
  <c r="C54" i="3"/>
  <c r="H54" i="3"/>
  <c r="L54" i="3"/>
  <c r="H55" i="3"/>
  <c r="D56" i="3"/>
  <c r="H56" i="3"/>
  <c r="K56" i="3" s="1"/>
  <c r="H57" i="3"/>
  <c r="B58" i="3"/>
  <c r="H58" i="3"/>
  <c r="H59" i="3"/>
  <c r="H60" i="3"/>
  <c r="H61" i="3"/>
  <c r="B62" i="3"/>
  <c r="H62" i="3"/>
  <c r="I62" i="3" s="1"/>
  <c r="M62" i="3" s="1"/>
  <c r="L62" i="3"/>
  <c r="J62" i="3"/>
  <c r="K62" i="3"/>
  <c r="H63" i="3"/>
  <c r="L63" i="3"/>
  <c r="H64" i="3"/>
  <c r="H65" i="3"/>
  <c r="I65" i="3"/>
  <c r="H66" i="3"/>
  <c r="J66" i="3" s="1"/>
  <c r="M66" i="3" s="1"/>
  <c r="K66" i="3"/>
  <c r="H67" i="3"/>
  <c r="H68" i="3"/>
  <c r="J68" i="3"/>
  <c r="H69" i="3"/>
  <c r="H70" i="3"/>
  <c r="J70" i="3"/>
  <c r="H71" i="3"/>
  <c r="L71" i="3"/>
  <c r="H72" i="3"/>
  <c r="H73" i="3"/>
  <c r="H74" i="3"/>
  <c r="K74" i="3"/>
  <c r="H75" i="3"/>
  <c r="H76" i="3"/>
  <c r="H77" i="3"/>
  <c r="H78" i="3"/>
  <c r="B97" i="3"/>
  <c r="F6" i="4"/>
  <c r="L6" i="4"/>
  <c r="F7" i="4"/>
  <c r="N7" i="4"/>
  <c r="K48" i="4" s="1"/>
  <c r="L7" i="4"/>
  <c r="I48" i="4" s="1"/>
  <c r="M7" i="4"/>
  <c r="J48" i="4" s="1"/>
  <c r="F8" i="4"/>
  <c r="L8" i="4"/>
  <c r="B49" i="4" s="1"/>
  <c r="M8" i="4"/>
  <c r="F9" i="4"/>
  <c r="L9" i="4" s="1"/>
  <c r="B50" i="4" s="1"/>
  <c r="N9" i="4"/>
  <c r="K50" i="4" s="1"/>
  <c r="F10" i="4"/>
  <c r="L10" i="4"/>
  <c r="F11" i="4"/>
  <c r="M11" i="4" s="1"/>
  <c r="N11" i="4"/>
  <c r="D52" i="4" s="1"/>
  <c r="F12" i="4"/>
  <c r="L12" i="4"/>
  <c r="M12" i="4"/>
  <c r="C53" i="4" s="1"/>
  <c r="N12" i="4"/>
  <c r="D53" i="4" s="1"/>
  <c r="O12" i="4"/>
  <c r="E53" i="4" s="1"/>
  <c r="F13" i="4"/>
  <c r="O13" i="4" s="1"/>
  <c r="E54" i="4" s="1"/>
  <c r="N13" i="4"/>
  <c r="D54" i="4" s="1"/>
  <c r="L13" i="4"/>
  <c r="P13" i="4" s="1"/>
  <c r="M13" i="4"/>
  <c r="J54" i="4" s="1"/>
  <c r="F14" i="4"/>
  <c r="L14" i="4"/>
  <c r="B55" i="4" s="1"/>
  <c r="M14" i="4"/>
  <c r="J55" i="4" s="1"/>
  <c r="N14" i="4"/>
  <c r="K55" i="4" s="1"/>
  <c r="F15" i="4"/>
  <c r="N15" i="4"/>
  <c r="L15" i="4"/>
  <c r="M15" i="4"/>
  <c r="C56" i="4" s="1"/>
  <c r="F16" i="4"/>
  <c r="L16" i="4"/>
  <c r="M16" i="4"/>
  <c r="C57" i="4" s="1"/>
  <c r="F57" i="4" s="1"/>
  <c r="J57" i="4"/>
  <c r="F17" i="4"/>
  <c r="L17" i="4" s="1"/>
  <c r="B58" i="4" s="1"/>
  <c r="F18" i="4"/>
  <c r="L18" i="4" s="1"/>
  <c r="F19" i="4"/>
  <c r="N19" i="4" s="1"/>
  <c r="F20" i="4"/>
  <c r="O20" i="4" s="1"/>
  <c r="E61" i="4" s="1"/>
  <c r="M20" i="4"/>
  <c r="J61" i="4" s="1"/>
  <c r="F21" i="4"/>
  <c r="N21" i="4"/>
  <c r="L21" i="4"/>
  <c r="B62" i="4" s="1"/>
  <c r="F22" i="4"/>
  <c r="N22" i="4" s="1"/>
  <c r="L22" i="4"/>
  <c r="B63" i="4" s="1"/>
  <c r="M22" i="4"/>
  <c r="C63" i="4" s="1"/>
  <c r="F23" i="4"/>
  <c r="M23" i="4" s="1"/>
  <c r="L23" i="4"/>
  <c r="I64" i="4" s="1"/>
  <c r="F24" i="4"/>
  <c r="L24" i="4"/>
  <c r="M24" i="4"/>
  <c r="J65" i="4" s="1"/>
  <c r="M65" i="4" s="1"/>
  <c r="F25" i="4"/>
  <c r="F26" i="4"/>
  <c r="O26" i="4" s="1"/>
  <c r="L26" i="4"/>
  <c r="B67" i="4"/>
  <c r="F27" i="4"/>
  <c r="N27" i="4"/>
  <c r="D68" i="4" s="1"/>
  <c r="F28" i="4"/>
  <c r="O28" i="4" s="1"/>
  <c r="L28" i="4"/>
  <c r="B69" i="4" s="1"/>
  <c r="M28" i="4"/>
  <c r="N28" i="4"/>
  <c r="D69" i="4" s="1"/>
  <c r="F29" i="4"/>
  <c r="N29" i="4" s="1"/>
  <c r="D70" i="4" s="1"/>
  <c r="L29" i="4"/>
  <c r="I70" i="4" s="1"/>
  <c r="M29" i="4"/>
  <c r="J70" i="4" s="1"/>
  <c r="F30" i="4"/>
  <c r="N30" i="4"/>
  <c r="L30" i="4"/>
  <c r="B71" i="4"/>
  <c r="M30" i="4"/>
  <c r="C71" i="4"/>
  <c r="O30" i="4"/>
  <c r="F31" i="4"/>
  <c r="M31" i="4" s="1"/>
  <c r="O31" i="4"/>
  <c r="E72" i="4" s="1"/>
  <c r="F32" i="4"/>
  <c r="N32" i="4" s="1"/>
  <c r="L32" i="4"/>
  <c r="I73" i="4" s="1"/>
  <c r="M32" i="4"/>
  <c r="J73" i="4" s="1"/>
  <c r="O32" i="4"/>
  <c r="F33" i="4"/>
  <c r="M33" i="4" s="1"/>
  <c r="J74" i="4" s="1"/>
  <c r="O33" i="4"/>
  <c r="E74" i="4"/>
  <c r="F34" i="4"/>
  <c r="M34" i="4" s="1"/>
  <c r="C75" i="4" s="1"/>
  <c r="L34" i="4"/>
  <c r="F35" i="4"/>
  <c r="L35" i="4" s="1"/>
  <c r="M35" i="4"/>
  <c r="C76" i="4" s="1"/>
  <c r="O35" i="4"/>
  <c r="L76" i="4" s="1"/>
  <c r="F36" i="4"/>
  <c r="O36" i="4" s="1"/>
  <c r="L77" i="4" s="1"/>
  <c r="F37" i="4"/>
  <c r="L37" i="4" s="1"/>
  <c r="M37" i="4"/>
  <c r="B38" i="4"/>
  <c r="C38" i="4"/>
  <c r="D38" i="4"/>
  <c r="E38" i="4"/>
  <c r="I38" i="4"/>
  <c r="B47" i="4"/>
  <c r="H47" i="4"/>
  <c r="I47" i="4"/>
  <c r="B48" i="4"/>
  <c r="D48" i="4"/>
  <c r="H48" i="4"/>
  <c r="C49" i="4"/>
  <c r="H49" i="4"/>
  <c r="J49" i="4" s="1"/>
  <c r="D50" i="4"/>
  <c r="H50" i="4"/>
  <c r="H51" i="4"/>
  <c r="H52" i="4"/>
  <c r="K52" i="4" s="1"/>
  <c r="B53" i="4"/>
  <c r="F53" i="4" s="1"/>
  <c r="H53" i="4"/>
  <c r="J53" i="4"/>
  <c r="B54" i="4"/>
  <c r="F54" i="4" s="1"/>
  <c r="C54" i="4"/>
  <c r="H54" i="4"/>
  <c r="C55" i="4"/>
  <c r="H55" i="4"/>
  <c r="I55" i="4"/>
  <c r="D56" i="4"/>
  <c r="H56" i="4"/>
  <c r="K56" i="4" s="1"/>
  <c r="B57" i="4"/>
  <c r="H57" i="4"/>
  <c r="I57" i="4"/>
  <c r="H58" i="4"/>
  <c r="I58" i="4"/>
  <c r="H59" i="4"/>
  <c r="H60" i="4"/>
  <c r="C61" i="4"/>
  <c r="H61" i="4"/>
  <c r="D62" i="4"/>
  <c r="H62" i="4"/>
  <c r="K62" i="4" s="1"/>
  <c r="I62" i="4"/>
  <c r="H63" i="4"/>
  <c r="I63" i="4"/>
  <c r="J63" i="4"/>
  <c r="H64" i="4"/>
  <c r="B65" i="4"/>
  <c r="C65" i="4"/>
  <c r="H65" i="4"/>
  <c r="I65" i="4"/>
  <c r="H66" i="4"/>
  <c r="H67" i="4"/>
  <c r="H68" i="4"/>
  <c r="H69" i="4"/>
  <c r="B70" i="4"/>
  <c r="C70" i="4"/>
  <c r="H70" i="4"/>
  <c r="K70" i="4"/>
  <c r="E71" i="4"/>
  <c r="H71" i="4"/>
  <c r="J71" i="4" s="1"/>
  <c r="I71" i="4"/>
  <c r="H72" i="4"/>
  <c r="B73" i="4"/>
  <c r="F73" i="4" s="1"/>
  <c r="C73" i="4"/>
  <c r="E73" i="4"/>
  <c r="H73" i="4"/>
  <c r="H74" i="4"/>
  <c r="B75" i="4"/>
  <c r="H75" i="4"/>
  <c r="H76" i="4"/>
  <c r="E77" i="4"/>
  <c r="H77" i="4"/>
  <c r="H78" i="4"/>
  <c r="B97" i="4"/>
  <c r="F54" i="3"/>
  <c r="P25" i="3"/>
  <c r="P13" i="2"/>
  <c r="P19" i="2"/>
  <c r="P17" i="2"/>
  <c r="F54" i="2"/>
  <c r="P23" i="2"/>
  <c r="F70" i="1"/>
  <c r="L70" i="1"/>
  <c r="K68" i="1"/>
  <c r="J78" i="4"/>
  <c r="C78" i="4"/>
  <c r="C74" i="4"/>
  <c r="D73" i="4"/>
  <c r="K73" i="4"/>
  <c r="D71" i="4"/>
  <c r="I53" i="3"/>
  <c r="N34" i="3"/>
  <c r="M34" i="3"/>
  <c r="N26" i="3"/>
  <c r="N18" i="3"/>
  <c r="M18" i="3"/>
  <c r="N7" i="3"/>
  <c r="M7" i="3"/>
  <c r="L7" i="3"/>
  <c r="L74" i="4"/>
  <c r="K69" i="4"/>
  <c r="I67" i="4"/>
  <c r="D63" i="4"/>
  <c r="J56" i="4"/>
  <c r="D55" i="4"/>
  <c r="L54" i="4"/>
  <c r="N37" i="4"/>
  <c r="N35" i="4"/>
  <c r="N33" i="4"/>
  <c r="N31" i="4"/>
  <c r="P30" i="4"/>
  <c r="O27" i="4"/>
  <c r="O19" i="4"/>
  <c r="O10" i="4"/>
  <c r="L68" i="3"/>
  <c r="L66" i="3"/>
  <c r="K49" i="3"/>
  <c r="I74" i="3"/>
  <c r="I66" i="3"/>
  <c r="J51" i="3"/>
  <c r="P9" i="3"/>
  <c r="N36" i="3"/>
  <c r="M36" i="3"/>
  <c r="N20" i="3"/>
  <c r="M20" i="3"/>
  <c r="N30" i="3"/>
  <c r="M30" i="3"/>
  <c r="N22" i="3"/>
  <c r="M22" i="3"/>
  <c r="N14" i="3"/>
  <c r="M14" i="3"/>
  <c r="L6" i="3"/>
  <c r="N6" i="3"/>
  <c r="M6" i="3"/>
  <c r="I72" i="2"/>
  <c r="L73" i="4"/>
  <c r="L53" i="4"/>
  <c r="I53" i="4"/>
  <c r="B51" i="4"/>
  <c r="C48" i="4"/>
  <c r="L33" i="4"/>
  <c r="L31" i="4"/>
  <c r="L27" i="4"/>
  <c r="N24" i="4"/>
  <c r="O23" i="4"/>
  <c r="O22" i="4"/>
  <c r="L19" i="4"/>
  <c r="M18" i="4"/>
  <c r="M17" i="4"/>
  <c r="N16" i="4"/>
  <c r="O15" i="4"/>
  <c r="P15" i="4"/>
  <c r="O14" i="4"/>
  <c r="P14" i="4" s="1"/>
  <c r="P12" i="4"/>
  <c r="L11" i="4"/>
  <c r="M10" i="4"/>
  <c r="N8" i="4"/>
  <c r="O7" i="4"/>
  <c r="L48" i="4" s="1"/>
  <c r="O6" i="4"/>
  <c r="E73" i="3"/>
  <c r="I68" i="3"/>
  <c r="C66" i="3"/>
  <c r="F66" i="3"/>
  <c r="E65" i="3"/>
  <c r="I60" i="3"/>
  <c r="C58" i="3"/>
  <c r="D51" i="3"/>
  <c r="C50" i="3"/>
  <c r="F50" i="3"/>
  <c r="F38" i="3"/>
  <c r="L36" i="3"/>
  <c r="I70" i="3"/>
  <c r="L28" i="3"/>
  <c r="O26" i="3"/>
  <c r="L20" i="3"/>
  <c r="O18" i="3"/>
  <c r="P18" i="3" s="1"/>
  <c r="I54" i="3"/>
  <c r="N12" i="3"/>
  <c r="M12" i="3"/>
  <c r="N32" i="3"/>
  <c r="M32" i="3"/>
  <c r="N24" i="3"/>
  <c r="N16" i="3"/>
  <c r="M16" i="3"/>
  <c r="B52" i="3"/>
  <c r="F38" i="4"/>
  <c r="M27" i="4"/>
  <c r="N26" i="4"/>
  <c r="O25" i="4"/>
  <c r="O24" i="4"/>
  <c r="M19" i="4"/>
  <c r="N18" i="4"/>
  <c r="O17" i="4"/>
  <c r="O16" i="4"/>
  <c r="N10" i="4"/>
  <c r="O9" i="4"/>
  <c r="O8" i="4"/>
  <c r="O36" i="3"/>
  <c r="L30" i="3"/>
  <c r="P29" i="3"/>
  <c r="O28" i="3"/>
  <c r="K68" i="3"/>
  <c r="L22" i="3"/>
  <c r="P21" i="3"/>
  <c r="O20" i="3"/>
  <c r="K60" i="3"/>
  <c r="L14" i="3"/>
  <c r="P13" i="3"/>
  <c r="O12" i="3"/>
  <c r="O6" i="3"/>
  <c r="F75" i="2"/>
  <c r="L72" i="2"/>
  <c r="M20" i="2"/>
  <c r="L20" i="2"/>
  <c r="M12" i="2"/>
  <c r="L12" i="2"/>
  <c r="I78" i="1"/>
  <c r="P29" i="1"/>
  <c r="I70" i="1"/>
  <c r="P21" i="1"/>
  <c r="I62" i="1"/>
  <c r="B62" i="1"/>
  <c r="F62" i="1"/>
  <c r="K55" i="1"/>
  <c r="D55" i="1"/>
  <c r="P13" i="1"/>
  <c r="I54" i="1"/>
  <c r="B54" i="1"/>
  <c r="K47" i="1"/>
  <c r="D47" i="1"/>
  <c r="K64" i="2"/>
  <c r="I54" i="2"/>
  <c r="M22" i="2"/>
  <c r="M14" i="2"/>
  <c r="L14" i="2"/>
  <c r="M6" i="2"/>
  <c r="L6" i="2"/>
  <c r="B76" i="1"/>
  <c r="D53" i="1"/>
  <c r="K53" i="1"/>
  <c r="P11" i="1"/>
  <c r="B52" i="1"/>
  <c r="I52" i="1"/>
  <c r="L30" i="2"/>
  <c r="N20" i="2"/>
  <c r="P20" i="2" s="1"/>
  <c r="N12" i="2"/>
  <c r="K70" i="1"/>
  <c r="L62" i="1"/>
  <c r="J78" i="1"/>
  <c r="J70" i="1"/>
  <c r="M70" i="1" s="1"/>
  <c r="J62" i="1"/>
  <c r="L16" i="2"/>
  <c r="M8" i="2"/>
  <c r="L8" i="2"/>
  <c r="K59" i="1"/>
  <c r="D59" i="1"/>
  <c r="P17" i="1"/>
  <c r="I58" i="1"/>
  <c r="B58" i="1"/>
  <c r="P9" i="1"/>
  <c r="I50" i="1"/>
  <c r="M50" i="1" s="1"/>
  <c r="B50" i="1"/>
  <c r="I50" i="3"/>
  <c r="O11" i="3"/>
  <c r="O10" i="3"/>
  <c r="P10" i="3" s="1"/>
  <c r="J78" i="2"/>
  <c r="C78" i="2"/>
  <c r="J77" i="2"/>
  <c r="E77" i="2"/>
  <c r="L75" i="2"/>
  <c r="B73" i="2"/>
  <c r="C71" i="2"/>
  <c r="J70" i="2"/>
  <c r="C70" i="2"/>
  <c r="L67" i="2"/>
  <c r="B65" i="2"/>
  <c r="I64" i="2"/>
  <c r="M64" i="2" s="1"/>
  <c r="I56" i="2"/>
  <c r="J54" i="2"/>
  <c r="M54" i="2" s="1"/>
  <c r="L51" i="2"/>
  <c r="I48" i="2"/>
  <c r="L36" i="2"/>
  <c r="B77" i="2" s="1"/>
  <c r="J75" i="2"/>
  <c r="M75" i="2"/>
  <c r="O32" i="2"/>
  <c r="N30" i="2"/>
  <c r="J67" i="2"/>
  <c r="O24" i="2"/>
  <c r="N22" i="2"/>
  <c r="O20" i="2"/>
  <c r="I58" i="2"/>
  <c r="N14" i="2"/>
  <c r="O12" i="2"/>
  <c r="N6" i="2"/>
  <c r="K73" i="1"/>
  <c r="K69" i="1"/>
  <c r="D63" i="1"/>
  <c r="K75" i="1"/>
  <c r="M18" i="2"/>
  <c r="J59" i="2" s="1"/>
  <c r="L18" i="2"/>
  <c r="M10" i="2"/>
  <c r="L10" i="2"/>
  <c r="B72" i="1"/>
  <c r="P23" i="1"/>
  <c r="B64" i="1"/>
  <c r="I64" i="1"/>
  <c r="B56" i="1"/>
  <c r="I56" i="1"/>
  <c r="D49" i="1"/>
  <c r="K49" i="1"/>
  <c r="B74" i="2"/>
  <c r="F74" i="2"/>
  <c r="I73" i="2"/>
  <c r="I65" i="2"/>
  <c r="D64" i="2"/>
  <c r="F64" i="2"/>
  <c r="I78" i="2"/>
  <c r="N36" i="2"/>
  <c r="O30" i="2"/>
  <c r="I70" i="2"/>
  <c r="N28" i="2"/>
  <c r="F60" i="2"/>
  <c r="O14" i="2"/>
  <c r="P14" i="2" s="1"/>
  <c r="K48" i="2"/>
  <c r="O6" i="2"/>
  <c r="M36" i="1"/>
  <c r="M34" i="1"/>
  <c r="M32" i="1"/>
  <c r="M30" i="1"/>
  <c r="M28" i="1"/>
  <c r="M26" i="1"/>
  <c r="M24" i="1"/>
  <c r="P24" i="1" s="1"/>
  <c r="M22" i="1"/>
  <c r="C63" i="1" s="1"/>
  <c r="M20" i="1"/>
  <c r="M18" i="1"/>
  <c r="M16" i="1"/>
  <c r="M14" i="1"/>
  <c r="M12" i="1"/>
  <c r="M10" i="1"/>
  <c r="J51" i="1" s="1"/>
  <c r="M8" i="1"/>
  <c r="M6" i="1"/>
  <c r="P10" i="4"/>
  <c r="P12" i="3"/>
  <c r="C61" i="1"/>
  <c r="F61" i="1"/>
  <c r="P20" i="1"/>
  <c r="J61" i="1"/>
  <c r="L61" i="2"/>
  <c r="E61" i="2"/>
  <c r="P36" i="2"/>
  <c r="J63" i="2"/>
  <c r="C63" i="2"/>
  <c r="E50" i="4"/>
  <c r="L50" i="4"/>
  <c r="E48" i="4"/>
  <c r="F48" i="4"/>
  <c r="D55" i="3"/>
  <c r="K55" i="3"/>
  <c r="L51" i="4"/>
  <c r="E51" i="4"/>
  <c r="L67" i="4"/>
  <c r="E67" i="4"/>
  <c r="K48" i="3"/>
  <c r="D48" i="3"/>
  <c r="C59" i="2"/>
  <c r="I63" i="2"/>
  <c r="C49" i="1"/>
  <c r="F49" i="1" s="1"/>
  <c r="P8" i="1"/>
  <c r="J49" i="1"/>
  <c r="M49" i="1" s="1"/>
  <c r="C65" i="1"/>
  <c r="F65" i="1" s="1"/>
  <c r="J65" i="1"/>
  <c r="M65" i="1"/>
  <c r="I59" i="2"/>
  <c r="D55" i="2"/>
  <c r="K55" i="2"/>
  <c r="C49" i="2"/>
  <c r="J49" i="2"/>
  <c r="K53" i="2"/>
  <c r="D53" i="2"/>
  <c r="J47" i="1"/>
  <c r="P6" i="1"/>
  <c r="C47" i="1"/>
  <c r="J63" i="1"/>
  <c r="J71" i="1"/>
  <c r="C71" i="1"/>
  <c r="J51" i="2"/>
  <c r="C51" i="2"/>
  <c r="L53" i="2"/>
  <c r="E53" i="2"/>
  <c r="D63" i="2"/>
  <c r="K63" i="2"/>
  <c r="L73" i="2"/>
  <c r="E73" i="2"/>
  <c r="F73" i="2" s="1"/>
  <c r="B49" i="2"/>
  <c r="I55" i="2"/>
  <c r="B55" i="2"/>
  <c r="I61" i="2"/>
  <c r="B61" i="2"/>
  <c r="L61" i="3"/>
  <c r="E61" i="3"/>
  <c r="K51" i="4"/>
  <c r="D51" i="4"/>
  <c r="E58" i="4"/>
  <c r="L58" i="4"/>
  <c r="E65" i="4"/>
  <c r="L65" i="4"/>
  <c r="C53" i="3"/>
  <c r="J53" i="3"/>
  <c r="L75" i="3"/>
  <c r="D49" i="4"/>
  <c r="K49" i="4"/>
  <c r="J58" i="4"/>
  <c r="C58" i="4"/>
  <c r="L63" i="4"/>
  <c r="E63" i="4"/>
  <c r="F63" i="4"/>
  <c r="B74" i="4"/>
  <c r="P33" i="4"/>
  <c r="I74" i="4"/>
  <c r="K47" i="3"/>
  <c r="D47" i="3"/>
  <c r="J63" i="3"/>
  <c r="C63" i="3"/>
  <c r="C61" i="3"/>
  <c r="J61" i="3"/>
  <c r="C77" i="3"/>
  <c r="J77" i="3"/>
  <c r="L60" i="4"/>
  <c r="E60" i="4"/>
  <c r="L68" i="4"/>
  <c r="E68" i="4"/>
  <c r="K74" i="4"/>
  <c r="D74" i="4"/>
  <c r="K78" i="4"/>
  <c r="D78" i="4"/>
  <c r="J59" i="3"/>
  <c r="C59" i="3"/>
  <c r="J75" i="3"/>
  <c r="C75" i="3"/>
  <c r="M62" i="1"/>
  <c r="M68" i="3"/>
  <c r="P32" i="2"/>
  <c r="C53" i="1"/>
  <c r="J53" i="1"/>
  <c r="K61" i="2"/>
  <c r="D61" i="2"/>
  <c r="J47" i="2"/>
  <c r="E57" i="4"/>
  <c r="L57" i="4"/>
  <c r="K57" i="3"/>
  <c r="D57" i="3"/>
  <c r="I61" i="3"/>
  <c r="B61" i="3"/>
  <c r="P20" i="3"/>
  <c r="I52" i="4"/>
  <c r="B52" i="4"/>
  <c r="I72" i="4"/>
  <c r="P31" i="4"/>
  <c r="B72" i="4"/>
  <c r="J47" i="3"/>
  <c r="C47" i="3"/>
  <c r="D67" i="3"/>
  <c r="K67" i="3"/>
  <c r="C69" i="1"/>
  <c r="F69" i="1" s="1"/>
  <c r="P28" i="1"/>
  <c r="J69" i="1"/>
  <c r="E47" i="2"/>
  <c r="L47" i="2"/>
  <c r="L52" i="3"/>
  <c r="M52" i="3"/>
  <c r="E52" i="3"/>
  <c r="F52" i="3" s="1"/>
  <c r="C53" i="2"/>
  <c r="J53" i="2"/>
  <c r="L53" i="3"/>
  <c r="E53" i="3"/>
  <c r="C68" i="4"/>
  <c r="J68" i="4"/>
  <c r="K73" i="3"/>
  <c r="D73" i="3"/>
  <c r="D57" i="4"/>
  <c r="K57" i="4"/>
  <c r="M57" i="4"/>
  <c r="D71" i="3"/>
  <c r="K71" i="3"/>
  <c r="C51" i="1"/>
  <c r="J75" i="1"/>
  <c r="P34" i="1"/>
  <c r="C75" i="1"/>
  <c r="E55" i="2"/>
  <c r="L55" i="2"/>
  <c r="D47" i="2"/>
  <c r="D71" i="2"/>
  <c r="K71" i="2"/>
  <c r="I57" i="2"/>
  <c r="B57" i="2"/>
  <c r="P12" i="2"/>
  <c r="I53" i="2"/>
  <c r="B53" i="2"/>
  <c r="F53" i="2" s="1"/>
  <c r="E47" i="3"/>
  <c r="L47" i="3"/>
  <c r="B63" i="3"/>
  <c r="F63" i="3" s="1"/>
  <c r="P22" i="3"/>
  <c r="I63" i="3"/>
  <c r="L77" i="3"/>
  <c r="E77" i="3"/>
  <c r="E49" i="4"/>
  <c r="L49" i="4"/>
  <c r="C60" i="4"/>
  <c r="J60" i="4"/>
  <c r="K67" i="4"/>
  <c r="D67" i="4"/>
  <c r="C57" i="3"/>
  <c r="J57" i="3"/>
  <c r="C73" i="3"/>
  <c r="J73" i="3"/>
  <c r="M73" i="3" s="1"/>
  <c r="E59" i="3"/>
  <c r="L59" i="3"/>
  <c r="I69" i="3"/>
  <c r="B69" i="3"/>
  <c r="L47" i="4"/>
  <c r="E47" i="4"/>
  <c r="C51" i="4"/>
  <c r="F51" i="4" s="1"/>
  <c r="J51" i="4"/>
  <c r="L56" i="4"/>
  <c r="E56" i="4"/>
  <c r="I60" i="4"/>
  <c r="P19" i="4"/>
  <c r="B60" i="4"/>
  <c r="D65" i="4"/>
  <c r="F65" i="4"/>
  <c r="K65" i="4"/>
  <c r="B78" i="4"/>
  <c r="I78" i="4"/>
  <c r="J55" i="3"/>
  <c r="C55" i="3"/>
  <c r="J71" i="3"/>
  <c r="C71" i="3"/>
  <c r="C69" i="3"/>
  <c r="J69" i="3"/>
  <c r="D72" i="4"/>
  <c r="K72" i="4"/>
  <c r="D76" i="4"/>
  <c r="K76" i="4"/>
  <c r="C48" i="3"/>
  <c r="J48" i="3"/>
  <c r="J67" i="3"/>
  <c r="C67" i="3"/>
  <c r="P7" i="4"/>
  <c r="C77" i="1"/>
  <c r="J77" i="1"/>
  <c r="P10" i="2"/>
  <c r="B51" i="2"/>
  <c r="F51" i="2" s="1"/>
  <c r="I51" i="2"/>
  <c r="M51" i="2" s="1"/>
  <c r="B71" i="3"/>
  <c r="F71" i="3" s="1"/>
  <c r="P30" i="3"/>
  <c r="I71" i="3"/>
  <c r="J59" i="1"/>
  <c r="P18" i="1"/>
  <c r="C59" i="1"/>
  <c r="K69" i="2"/>
  <c r="D69" i="2"/>
  <c r="L65" i="2"/>
  <c r="E65" i="2"/>
  <c r="E51" i="3"/>
  <c r="F51" i="3" s="1"/>
  <c r="L51" i="3"/>
  <c r="M51" i="3"/>
  <c r="P6" i="2"/>
  <c r="I47" i="2"/>
  <c r="B47" i="2"/>
  <c r="C57" i="1"/>
  <c r="J57" i="1"/>
  <c r="C73" i="1"/>
  <c r="F73" i="1" s="1"/>
  <c r="P32" i="1"/>
  <c r="J73" i="1"/>
  <c r="M73" i="1"/>
  <c r="K77" i="2"/>
  <c r="D77" i="2"/>
  <c r="I71" i="2"/>
  <c r="P30" i="2"/>
  <c r="B71" i="2"/>
  <c r="J55" i="2"/>
  <c r="C55" i="2"/>
  <c r="C61" i="2"/>
  <c r="J61" i="2"/>
  <c r="B55" i="3"/>
  <c r="F55" i="3"/>
  <c r="I55" i="3"/>
  <c r="P14" i="3"/>
  <c r="L69" i="3"/>
  <c r="E69" i="3"/>
  <c r="C52" i="4"/>
  <c r="J52" i="4"/>
  <c r="K59" i="4"/>
  <c r="D59" i="4"/>
  <c r="E66" i="4"/>
  <c r="L66" i="4"/>
  <c r="K65" i="3"/>
  <c r="D65" i="3"/>
  <c r="D53" i="3"/>
  <c r="F53" i="3"/>
  <c r="K53" i="3"/>
  <c r="M53" i="3"/>
  <c r="E67" i="3"/>
  <c r="L67" i="3"/>
  <c r="I77" i="3"/>
  <c r="B77" i="3"/>
  <c r="F77" i="3" s="1"/>
  <c r="P36" i="3"/>
  <c r="L55" i="4"/>
  <c r="M55" i="4" s="1"/>
  <c r="E55" i="4"/>
  <c r="F55" i="4" s="1"/>
  <c r="C59" i="4"/>
  <c r="J59" i="4"/>
  <c r="L64" i="4"/>
  <c r="E64" i="4"/>
  <c r="I68" i="4"/>
  <c r="B68" i="4"/>
  <c r="P27" i="4"/>
  <c r="I76" i="4"/>
  <c r="P35" i="4"/>
  <c r="B76" i="4"/>
  <c r="P6" i="3"/>
  <c r="B47" i="3"/>
  <c r="F47" i="3" s="1"/>
  <c r="I47" i="3"/>
  <c r="K63" i="3"/>
  <c r="M63" i="3" s="1"/>
  <c r="D63" i="3"/>
  <c r="D61" i="3"/>
  <c r="K61" i="3"/>
  <c r="M61" i="3" s="1"/>
  <c r="D77" i="3"/>
  <c r="K77" i="3"/>
  <c r="B48" i="3"/>
  <c r="F48" i="3" s="1"/>
  <c r="I48" i="3"/>
  <c r="M48" i="3" s="1"/>
  <c r="P7" i="3"/>
  <c r="D59" i="3"/>
  <c r="K59" i="3"/>
  <c r="M59" i="3" s="1"/>
  <c r="D75" i="3"/>
  <c r="K75" i="3"/>
  <c r="P11" i="3"/>
  <c r="P8" i="4"/>
  <c r="P16" i="4"/>
  <c r="P24" i="4"/>
  <c r="P32" i="3"/>
  <c r="F61" i="2"/>
  <c r="M53" i="2"/>
  <c r="M47" i="1"/>
  <c r="M71" i="3"/>
  <c r="F67" i="3"/>
  <c r="M74" i="4"/>
  <c r="F55" i="2"/>
  <c r="M55" i="2"/>
  <c r="F77" i="2"/>
  <c r="M47" i="3"/>
  <c r="F68" i="4"/>
  <c r="M77" i="3"/>
  <c r="F61" i="3"/>
  <c r="F74" i="4"/>
  <c r="F49" i="4"/>
  <c r="M61" i="2"/>
  <c r="F59" i="1" l="1"/>
  <c r="M59" i="1"/>
  <c r="M60" i="4"/>
  <c r="M68" i="4"/>
  <c r="E71" i="2"/>
  <c r="F71" i="2" s="1"/>
  <c r="L71" i="2"/>
  <c r="M71" i="2" s="1"/>
  <c r="E69" i="4"/>
  <c r="P28" i="4"/>
  <c r="L69" i="4"/>
  <c r="M48" i="4"/>
  <c r="M73" i="4"/>
  <c r="P8" i="2"/>
  <c r="I49" i="2"/>
  <c r="I59" i="4"/>
  <c r="B59" i="4"/>
  <c r="F62" i="3"/>
  <c r="I72" i="3"/>
  <c r="B72" i="3"/>
  <c r="F70" i="3"/>
  <c r="M54" i="3"/>
  <c r="K47" i="2"/>
  <c r="C72" i="4"/>
  <c r="F72" i="4" s="1"/>
  <c r="J72" i="4"/>
  <c r="P14" i="1"/>
  <c r="C55" i="1"/>
  <c r="F55" i="1" s="1"/>
  <c r="J55" i="1"/>
  <c r="M55" i="1" s="1"/>
  <c r="J67" i="1"/>
  <c r="C67" i="1"/>
  <c r="F69" i="4"/>
  <c r="C64" i="4"/>
  <c r="J64" i="4"/>
  <c r="P34" i="4"/>
  <c r="F71" i="4"/>
  <c r="N25" i="4"/>
  <c r="L25" i="4"/>
  <c r="L78" i="3"/>
  <c r="L35" i="3"/>
  <c r="O35" i="3"/>
  <c r="M23" i="3"/>
  <c r="N23" i="3"/>
  <c r="O28" i="2"/>
  <c r="M28" i="2"/>
  <c r="N21" i="2"/>
  <c r="L21" i="2"/>
  <c r="M21" i="2"/>
  <c r="P7" i="2"/>
  <c r="C48" i="2"/>
  <c r="F48" i="2" s="1"/>
  <c r="E58" i="1"/>
  <c r="L58" i="1"/>
  <c r="L54" i="1"/>
  <c r="M54" i="1" s="1"/>
  <c r="E54" i="1"/>
  <c r="F54" i="1" s="1"/>
  <c r="B64" i="4"/>
  <c r="I49" i="4"/>
  <c r="N34" i="4"/>
  <c r="N23" i="4"/>
  <c r="L20" i="4"/>
  <c r="N17" i="4"/>
  <c r="L34" i="3"/>
  <c r="D70" i="3"/>
  <c r="M19" i="3"/>
  <c r="J60" i="2"/>
  <c r="K60" i="2"/>
  <c r="O35" i="2"/>
  <c r="M35" i="2"/>
  <c r="N35" i="2"/>
  <c r="P26" i="2"/>
  <c r="J66" i="2"/>
  <c r="C66" i="2"/>
  <c r="O16" i="2"/>
  <c r="N16" i="2"/>
  <c r="L49" i="2"/>
  <c r="B75" i="1"/>
  <c r="I75" i="1"/>
  <c r="M75" i="1" s="1"/>
  <c r="K71" i="1"/>
  <c r="D71" i="1"/>
  <c r="E59" i="1"/>
  <c r="L59" i="1"/>
  <c r="O10" i="1"/>
  <c r="N10" i="1"/>
  <c r="L10" i="1"/>
  <c r="L7" i="1"/>
  <c r="M7" i="1"/>
  <c r="F38" i="1"/>
  <c r="N7" i="1"/>
  <c r="O7" i="1"/>
  <c r="C69" i="4"/>
  <c r="J69" i="4"/>
  <c r="N35" i="3"/>
  <c r="M31" i="3"/>
  <c r="N31" i="3"/>
  <c r="O23" i="3"/>
  <c r="B56" i="3"/>
  <c r="I56" i="3"/>
  <c r="I76" i="2"/>
  <c r="I67" i="2"/>
  <c r="M67" i="2" s="1"/>
  <c r="B67" i="2"/>
  <c r="F67" i="2" s="1"/>
  <c r="N18" i="2"/>
  <c r="O18" i="2"/>
  <c r="P18" i="2" s="1"/>
  <c r="K49" i="2"/>
  <c r="D49" i="2"/>
  <c r="L36" i="1"/>
  <c r="N36" i="1"/>
  <c r="O36" i="1"/>
  <c r="K71" i="4"/>
  <c r="M71" i="4" s="1"/>
  <c r="J76" i="4"/>
  <c r="M76" i="4" s="1"/>
  <c r="M36" i="4"/>
  <c r="K60" i="4"/>
  <c r="D60" i="4"/>
  <c r="F60" i="4" s="1"/>
  <c r="I56" i="4"/>
  <c r="M56" i="4" s="1"/>
  <c r="E78" i="3"/>
  <c r="L70" i="3"/>
  <c r="M70" i="3" s="1"/>
  <c r="N37" i="3"/>
  <c r="O33" i="3"/>
  <c r="P27" i="3"/>
  <c r="C56" i="3"/>
  <c r="J56" i="3"/>
  <c r="L78" i="2"/>
  <c r="M78" i="2" s="1"/>
  <c r="P37" i="2"/>
  <c r="B70" i="2"/>
  <c r="D58" i="2"/>
  <c r="F58" i="2" s="1"/>
  <c r="K58" i="2"/>
  <c r="M58" i="2" s="1"/>
  <c r="B52" i="2"/>
  <c r="P11" i="2"/>
  <c r="I52" i="2"/>
  <c r="L50" i="2"/>
  <c r="E50" i="2"/>
  <c r="C50" i="1"/>
  <c r="F50" i="1" s="1"/>
  <c r="B67" i="1"/>
  <c r="I67" i="1"/>
  <c r="C47" i="2"/>
  <c r="B59" i="2"/>
  <c r="I77" i="2"/>
  <c r="M77" i="2" s="1"/>
  <c r="O37" i="4"/>
  <c r="M9" i="4"/>
  <c r="M25" i="4"/>
  <c r="I69" i="4"/>
  <c r="O11" i="4"/>
  <c r="P32" i="4"/>
  <c r="E76" i="4"/>
  <c r="F76" i="4" s="1"/>
  <c r="P19" i="3"/>
  <c r="J75" i="4"/>
  <c r="L71" i="4"/>
  <c r="B56" i="4"/>
  <c r="I54" i="4"/>
  <c r="M54" i="4" s="1"/>
  <c r="I50" i="4"/>
  <c r="L36" i="4"/>
  <c r="O34" i="4"/>
  <c r="M21" i="4"/>
  <c r="O21" i="4"/>
  <c r="P21" i="4" s="1"/>
  <c r="I51" i="4"/>
  <c r="M51" i="4" s="1"/>
  <c r="B59" i="3"/>
  <c r="F59" i="3" s="1"/>
  <c r="M37" i="3"/>
  <c r="M35" i="3"/>
  <c r="O31" i="3"/>
  <c r="L16" i="3"/>
  <c r="O16" i="3"/>
  <c r="K73" i="2"/>
  <c r="J48" i="2"/>
  <c r="P34" i="2"/>
  <c r="N29" i="2"/>
  <c r="O29" i="2"/>
  <c r="M24" i="2"/>
  <c r="P24" i="2" s="1"/>
  <c r="N24" i="2"/>
  <c r="M11" i="2"/>
  <c r="N11" i="2"/>
  <c r="N38" i="2" s="1"/>
  <c r="O11" i="2"/>
  <c r="L61" i="1"/>
  <c r="M61" i="1" s="1"/>
  <c r="J76" i="1"/>
  <c r="N33" i="1"/>
  <c r="O33" i="1"/>
  <c r="L33" i="1"/>
  <c r="M33" i="1"/>
  <c r="C52" i="1"/>
  <c r="F52" i="1" s="1"/>
  <c r="J52" i="1"/>
  <c r="M52" i="1" s="1"/>
  <c r="O22" i="2"/>
  <c r="K78" i="2"/>
  <c r="L28" i="2"/>
  <c r="M16" i="2"/>
  <c r="L61" i="4"/>
  <c r="M24" i="3"/>
  <c r="I67" i="3"/>
  <c r="M67" i="3" s="1"/>
  <c r="P22" i="4"/>
  <c r="M26" i="4"/>
  <c r="N28" i="3"/>
  <c r="O18" i="4"/>
  <c r="K53" i="4"/>
  <c r="M53" i="4" s="1"/>
  <c r="I75" i="4"/>
  <c r="K68" i="4"/>
  <c r="K54" i="4"/>
  <c r="N36" i="4"/>
  <c r="L72" i="4"/>
  <c r="O29" i="4"/>
  <c r="K63" i="4"/>
  <c r="M63" i="4" s="1"/>
  <c r="N20" i="4"/>
  <c r="M6" i="4"/>
  <c r="N6" i="4"/>
  <c r="B73" i="3"/>
  <c r="F73" i="3" s="1"/>
  <c r="K58" i="3"/>
  <c r="L37" i="3"/>
  <c r="M33" i="3"/>
  <c r="L23" i="3"/>
  <c r="O19" i="3"/>
  <c r="O17" i="3"/>
  <c r="O15" i="3"/>
  <c r="L55" i="3"/>
  <c r="M55" i="3" s="1"/>
  <c r="L50" i="3"/>
  <c r="M50" i="3" s="1"/>
  <c r="O8" i="3"/>
  <c r="K74" i="2"/>
  <c r="M74" i="2" s="1"/>
  <c r="J73" i="2"/>
  <c r="M73" i="2" s="1"/>
  <c r="I60" i="2"/>
  <c r="M60" i="2" s="1"/>
  <c r="M31" i="2"/>
  <c r="N31" i="2"/>
  <c r="O21" i="2"/>
  <c r="E64" i="1"/>
  <c r="I76" i="1"/>
  <c r="M25" i="1"/>
  <c r="L25" i="1"/>
  <c r="N25" i="1"/>
  <c r="O25" i="1"/>
  <c r="K67" i="1"/>
  <c r="D67" i="1"/>
  <c r="N16" i="1"/>
  <c r="L16" i="1"/>
  <c r="N37" i="1"/>
  <c r="O37" i="1"/>
  <c r="L75" i="1"/>
  <c r="L63" i="1"/>
  <c r="B47" i="1"/>
  <c r="L25" i="2"/>
  <c r="O25" i="2"/>
  <c r="N31" i="1"/>
  <c r="O31" i="1"/>
  <c r="L27" i="1"/>
  <c r="M27" i="1"/>
  <c r="O15" i="1"/>
  <c r="L9" i="2"/>
  <c r="M9" i="2"/>
  <c r="M38" i="2" s="1"/>
  <c r="F38" i="2"/>
  <c r="E75" i="1"/>
  <c r="L30" i="1"/>
  <c r="L69" i="1"/>
  <c r="M69" i="1" s="1"/>
  <c r="O26" i="1"/>
  <c r="K64" i="1"/>
  <c r="M64" i="1" s="1"/>
  <c r="D64" i="1"/>
  <c r="F64" i="1" s="1"/>
  <c r="J58" i="1"/>
  <c r="M58" i="1" s="1"/>
  <c r="C58" i="1"/>
  <c r="F58" i="1" s="1"/>
  <c r="K52" i="1"/>
  <c r="D52" i="1"/>
  <c r="N27" i="2"/>
  <c r="O27" i="2"/>
  <c r="M15" i="2"/>
  <c r="N15" i="2"/>
  <c r="E60" i="1"/>
  <c r="N35" i="1"/>
  <c r="O35" i="1"/>
  <c r="O27" i="1"/>
  <c r="L22" i="1"/>
  <c r="L19" i="1"/>
  <c r="M19" i="1"/>
  <c r="O16" i="1"/>
  <c r="M15" i="1"/>
  <c r="L12" i="1"/>
  <c r="B93" i="2" l="1"/>
  <c r="B94" i="2"/>
  <c r="J56" i="2"/>
  <c r="C56" i="2"/>
  <c r="P15" i="2"/>
  <c r="D78" i="3"/>
  <c r="K78" i="3"/>
  <c r="J77" i="4"/>
  <c r="C77" i="4"/>
  <c r="I77" i="1"/>
  <c r="B77" i="1"/>
  <c r="P36" i="1"/>
  <c r="P7" i="1"/>
  <c r="B48" i="1"/>
  <c r="I48" i="1"/>
  <c r="L38" i="1"/>
  <c r="L57" i="2"/>
  <c r="E57" i="2"/>
  <c r="E76" i="2"/>
  <c r="L76" i="2"/>
  <c r="D58" i="4"/>
  <c r="F58" i="4" s="1"/>
  <c r="K58" i="4"/>
  <c r="M58" i="4" s="1"/>
  <c r="P17" i="4"/>
  <c r="M49" i="4"/>
  <c r="L69" i="2"/>
  <c r="E69" i="2"/>
  <c r="B66" i="4"/>
  <c r="I66" i="4"/>
  <c r="I79" i="4" s="1"/>
  <c r="P25" i="4"/>
  <c r="M72" i="4"/>
  <c r="C65" i="3"/>
  <c r="F65" i="3" s="1"/>
  <c r="J65" i="3"/>
  <c r="M65" i="3" s="1"/>
  <c r="I53" i="1"/>
  <c r="M53" i="1" s="1"/>
  <c r="B53" i="1"/>
  <c r="F53" i="1" s="1"/>
  <c r="P12" i="1"/>
  <c r="L68" i="1"/>
  <c r="E68" i="1"/>
  <c r="E68" i="2"/>
  <c r="L68" i="2"/>
  <c r="L72" i="1"/>
  <c r="E72" i="1"/>
  <c r="E58" i="3"/>
  <c r="F58" i="3" s="1"/>
  <c r="L58" i="3"/>
  <c r="M58" i="3" s="1"/>
  <c r="P17" i="3"/>
  <c r="L59" i="4"/>
  <c r="E59" i="4"/>
  <c r="P18" i="4"/>
  <c r="E70" i="2"/>
  <c r="L70" i="2"/>
  <c r="L57" i="3"/>
  <c r="E57" i="3"/>
  <c r="P24" i="3"/>
  <c r="F49" i="2"/>
  <c r="L64" i="3"/>
  <c r="E64" i="3"/>
  <c r="B51" i="1"/>
  <c r="I51" i="1"/>
  <c r="P10" i="1"/>
  <c r="P20" i="4"/>
  <c r="B61" i="4"/>
  <c r="I61" i="4"/>
  <c r="L38" i="4"/>
  <c r="K64" i="3"/>
  <c r="D64" i="3"/>
  <c r="N38" i="3"/>
  <c r="D66" i="4"/>
  <c r="K66" i="4"/>
  <c r="F59" i="4"/>
  <c r="C62" i="2"/>
  <c r="J62" i="2"/>
  <c r="J64" i="3"/>
  <c r="C64" i="3"/>
  <c r="M59" i="4"/>
  <c r="B63" i="1"/>
  <c r="F63" i="1" s="1"/>
  <c r="I63" i="1"/>
  <c r="M63" i="1" s="1"/>
  <c r="P22" i="1"/>
  <c r="P27" i="1"/>
  <c r="B68" i="1"/>
  <c r="I68" i="1"/>
  <c r="M68" i="1" s="1"/>
  <c r="C66" i="1"/>
  <c r="J66" i="1"/>
  <c r="L56" i="3"/>
  <c r="E56" i="3"/>
  <c r="E70" i="4"/>
  <c r="F70" i="4" s="1"/>
  <c r="L70" i="4"/>
  <c r="M70" i="4" s="1"/>
  <c r="J65" i="2"/>
  <c r="C65" i="2"/>
  <c r="J78" i="3"/>
  <c r="C78" i="3"/>
  <c r="B77" i="4"/>
  <c r="P36" i="4"/>
  <c r="I77" i="4"/>
  <c r="C50" i="4"/>
  <c r="F50" i="4" s="1"/>
  <c r="J50" i="4"/>
  <c r="M50" i="4" s="1"/>
  <c r="P9" i="4"/>
  <c r="C56" i="1"/>
  <c r="F56" i="1" s="1"/>
  <c r="J56" i="1"/>
  <c r="D68" i="2"/>
  <c r="F68" i="2" s="1"/>
  <c r="K68" i="2"/>
  <c r="P27" i="2"/>
  <c r="K72" i="1"/>
  <c r="D72" i="1"/>
  <c r="F72" i="1" s="1"/>
  <c r="P31" i="1"/>
  <c r="E78" i="1"/>
  <c r="L78" i="1"/>
  <c r="D47" i="4"/>
  <c r="K47" i="4"/>
  <c r="N38" i="4"/>
  <c r="D77" i="4"/>
  <c r="K77" i="4"/>
  <c r="P28" i="3"/>
  <c r="D69" i="3"/>
  <c r="F69" i="3" s="1"/>
  <c r="K69" i="3"/>
  <c r="M69" i="3" s="1"/>
  <c r="J57" i="2"/>
  <c r="C57" i="2"/>
  <c r="P16" i="2"/>
  <c r="C74" i="1"/>
  <c r="J74" i="1"/>
  <c r="E52" i="2"/>
  <c r="L52" i="2"/>
  <c r="O38" i="2"/>
  <c r="B57" i="3"/>
  <c r="I57" i="3"/>
  <c r="L38" i="3"/>
  <c r="P16" i="3"/>
  <c r="P37" i="4"/>
  <c r="E78" i="4"/>
  <c r="F78" i="4" s="1"/>
  <c r="L78" i="4"/>
  <c r="M78" i="4" s="1"/>
  <c r="E62" i="2"/>
  <c r="L62" i="2"/>
  <c r="I64" i="3"/>
  <c r="M64" i="3" s="1"/>
  <c r="P23" i="3"/>
  <c r="B64" i="3"/>
  <c r="F64" i="3" s="1"/>
  <c r="J47" i="4"/>
  <c r="C47" i="4"/>
  <c r="P6" i="4"/>
  <c r="M38" i="4"/>
  <c r="P26" i="4"/>
  <c r="C67" i="4"/>
  <c r="F67" i="4" s="1"/>
  <c r="J67" i="4"/>
  <c r="M67" i="4" s="1"/>
  <c r="I69" i="2"/>
  <c r="M69" i="2" s="1"/>
  <c r="B69" i="2"/>
  <c r="P28" i="2"/>
  <c r="B74" i="1"/>
  <c r="P33" i="1"/>
  <c r="I74" i="1"/>
  <c r="K52" i="2"/>
  <c r="D52" i="2"/>
  <c r="L72" i="3"/>
  <c r="E72" i="3"/>
  <c r="L62" i="4"/>
  <c r="E62" i="4"/>
  <c r="E52" i="4"/>
  <c r="P11" i="4"/>
  <c r="O38" i="4"/>
  <c r="L52" i="4"/>
  <c r="E59" i="2"/>
  <c r="L59" i="2"/>
  <c r="P15" i="3"/>
  <c r="C72" i="3"/>
  <c r="J72" i="3"/>
  <c r="K48" i="1"/>
  <c r="D48" i="1"/>
  <c r="N38" i="1"/>
  <c r="L51" i="1"/>
  <c r="E51" i="1"/>
  <c r="F75" i="1"/>
  <c r="C60" i="3"/>
  <c r="F60" i="3" s="1"/>
  <c r="J60" i="3"/>
  <c r="M38" i="3"/>
  <c r="D64" i="4"/>
  <c r="F64" i="4" s="1"/>
  <c r="K64" i="4"/>
  <c r="M64" i="4" s="1"/>
  <c r="B62" i="2"/>
  <c r="F62" i="2" s="1"/>
  <c r="P21" i="2"/>
  <c r="I62" i="2"/>
  <c r="E76" i="3"/>
  <c r="L76" i="3"/>
  <c r="L76" i="1"/>
  <c r="E76" i="1"/>
  <c r="C50" i="2"/>
  <c r="J50" i="2"/>
  <c r="J79" i="2" s="1"/>
  <c r="J80" i="2" s="1"/>
  <c r="D93" i="2" s="1"/>
  <c r="E60" i="3"/>
  <c r="L60" i="3"/>
  <c r="D70" i="2"/>
  <c r="K70" i="2"/>
  <c r="L74" i="1"/>
  <c r="E74" i="1"/>
  <c r="P35" i="2"/>
  <c r="F59" i="2"/>
  <c r="F70" i="2"/>
  <c r="E77" i="1"/>
  <c r="L77" i="1"/>
  <c r="K59" i="2"/>
  <c r="M59" i="2" s="1"/>
  <c r="D59" i="2"/>
  <c r="M56" i="3"/>
  <c r="K76" i="3"/>
  <c r="D76" i="3"/>
  <c r="D76" i="2"/>
  <c r="K76" i="2"/>
  <c r="P29" i="4"/>
  <c r="D62" i="2"/>
  <c r="K62" i="2"/>
  <c r="B76" i="3"/>
  <c r="P35" i="3"/>
  <c r="I76" i="3"/>
  <c r="M76" i="3" s="1"/>
  <c r="P23" i="4"/>
  <c r="P31" i="3"/>
  <c r="M49" i="2"/>
  <c r="P15" i="1"/>
  <c r="K72" i="3"/>
  <c r="K79" i="3" s="1"/>
  <c r="D72" i="3"/>
  <c r="F72" i="3" s="1"/>
  <c r="L48" i="1"/>
  <c r="L79" i="1" s="1"/>
  <c r="E48" i="1"/>
  <c r="K51" i="1"/>
  <c r="D51" i="1"/>
  <c r="L57" i="1"/>
  <c r="E57" i="1"/>
  <c r="K76" i="1"/>
  <c r="M76" i="1" s="1"/>
  <c r="D76" i="1"/>
  <c r="F76" i="1" s="1"/>
  <c r="P35" i="1"/>
  <c r="E67" i="1"/>
  <c r="F67" i="1" s="1"/>
  <c r="L67" i="1"/>
  <c r="M67" i="1" s="1"/>
  <c r="P9" i="2"/>
  <c r="P38" i="2" s="1"/>
  <c r="I50" i="2"/>
  <c r="M50" i="2" s="1"/>
  <c r="B50" i="2"/>
  <c r="L38" i="2"/>
  <c r="L66" i="2"/>
  <c r="L79" i="2" s="1"/>
  <c r="E66" i="2"/>
  <c r="D78" i="1"/>
  <c r="F78" i="1" s="1"/>
  <c r="K78" i="1"/>
  <c r="M78" i="1" s="1"/>
  <c r="P37" i="1"/>
  <c r="E66" i="1"/>
  <c r="L66" i="1"/>
  <c r="E49" i="3"/>
  <c r="L49" i="3"/>
  <c r="P8" i="3"/>
  <c r="P38" i="3" s="1"/>
  <c r="O38" i="3"/>
  <c r="F56" i="4"/>
  <c r="O38" i="1"/>
  <c r="J60" i="1"/>
  <c r="C60" i="1"/>
  <c r="E56" i="1"/>
  <c r="L56" i="1"/>
  <c r="I66" i="2"/>
  <c r="M66" i="2" s="1"/>
  <c r="B66" i="2"/>
  <c r="F66" i="2" s="1"/>
  <c r="P25" i="2"/>
  <c r="B57" i="1"/>
  <c r="I57" i="1"/>
  <c r="P16" i="1"/>
  <c r="K66" i="1"/>
  <c r="D66" i="1"/>
  <c r="D72" i="2"/>
  <c r="K72" i="2"/>
  <c r="J74" i="3"/>
  <c r="M74" i="3" s="1"/>
  <c r="C74" i="3"/>
  <c r="F74" i="3" s="1"/>
  <c r="K61" i="4"/>
  <c r="D61" i="4"/>
  <c r="C52" i="2"/>
  <c r="C79" i="2" s="1"/>
  <c r="C80" i="2" s="1"/>
  <c r="C93" i="2" s="1"/>
  <c r="J52" i="2"/>
  <c r="P33" i="3"/>
  <c r="C62" i="4"/>
  <c r="F62" i="4" s="1"/>
  <c r="J62" i="4"/>
  <c r="M62" i="4" s="1"/>
  <c r="M69" i="4"/>
  <c r="P19" i="1"/>
  <c r="B60" i="1"/>
  <c r="F60" i="1" s="1"/>
  <c r="I60" i="1"/>
  <c r="K56" i="2"/>
  <c r="D56" i="2"/>
  <c r="D79" i="2" s="1"/>
  <c r="D80" i="2" s="1"/>
  <c r="C94" i="2" s="1"/>
  <c r="B71" i="1"/>
  <c r="F71" i="1" s="1"/>
  <c r="I71" i="1"/>
  <c r="M71" i="1" s="1"/>
  <c r="P30" i="1"/>
  <c r="J68" i="1"/>
  <c r="C68" i="1"/>
  <c r="F47" i="1"/>
  <c r="D57" i="1"/>
  <c r="K57" i="1"/>
  <c r="P25" i="1"/>
  <c r="I66" i="1"/>
  <c r="B66" i="1"/>
  <c r="J72" i="2"/>
  <c r="M72" i="2" s="1"/>
  <c r="C72" i="2"/>
  <c r="F72" i="2" s="1"/>
  <c r="P31" i="2"/>
  <c r="B78" i="3"/>
  <c r="F78" i="3" s="1"/>
  <c r="I78" i="3"/>
  <c r="M78" i="3" s="1"/>
  <c r="P37" i="3"/>
  <c r="E63" i="2"/>
  <c r="F63" i="2" s="1"/>
  <c r="P22" i="2"/>
  <c r="L63" i="2"/>
  <c r="M63" i="2" s="1"/>
  <c r="D74" i="1"/>
  <c r="K74" i="1"/>
  <c r="K65" i="2"/>
  <c r="K79" i="2" s="1"/>
  <c r="K80" i="2" s="1"/>
  <c r="D94" i="2" s="1"/>
  <c r="D65" i="2"/>
  <c r="M48" i="2"/>
  <c r="C76" i="3"/>
  <c r="J76" i="3"/>
  <c r="L75" i="4"/>
  <c r="M75" i="4" s="1"/>
  <c r="E75" i="4"/>
  <c r="J66" i="4"/>
  <c r="C66" i="4"/>
  <c r="F47" i="2"/>
  <c r="M52" i="2"/>
  <c r="P29" i="2"/>
  <c r="L74" i="3"/>
  <c r="E74" i="3"/>
  <c r="D77" i="1"/>
  <c r="K77" i="1"/>
  <c r="F56" i="3"/>
  <c r="J48" i="1"/>
  <c r="J79" i="1" s="1"/>
  <c r="C48" i="1"/>
  <c r="M38" i="1"/>
  <c r="D57" i="2"/>
  <c r="K57" i="2"/>
  <c r="C76" i="2"/>
  <c r="F76" i="2" s="1"/>
  <c r="J76" i="2"/>
  <c r="M76" i="2" s="1"/>
  <c r="P34" i="3"/>
  <c r="I75" i="3"/>
  <c r="M75" i="3" s="1"/>
  <c r="B75" i="3"/>
  <c r="F75" i="3" s="1"/>
  <c r="K75" i="4"/>
  <c r="D75" i="4"/>
  <c r="F75" i="4" s="1"/>
  <c r="C69" i="2"/>
  <c r="J69" i="2"/>
  <c r="P26" i="1"/>
  <c r="M72" i="3"/>
  <c r="M47" i="2"/>
  <c r="I79" i="3" l="1"/>
  <c r="I80" i="3" s="1"/>
  <c r="D92" i="3" s="1"/>
  <c r="K79" i="1"/>
  <c r="C79" i="3"/>
  <c r="F57" i="3"/>
  <c r="M77" i="4"/>
  <c r="M65" i="2"/>
  <c r="E94" i="2"/>
  <c r="M52" i="4"/>
  <c r="L79" i="4"/>
  <c r="F74" i="1"/>
  <c r="L80" i="2"/>
  <c r="D95" i="2" s="1"/>
  <c r="B95" i="2"/>
  <c r="E95" i="2" s="1"/>
  <c r="E80" i="2"/>
  <c r="C95" i="2" s="1"/>
  <c r="F57" i="2"/>
  <c r="M56" i="1"/>
  <c r="M51" i="1"/>
  <c r="M66" i="4"/>
  <c r="F77" i="1"/>
  <c r="E80" i="4"/>
  <c r="C95" i="4" s="1"/>
  <c r="B95" i="4"/>
  <c r="L80" i="4"/>
  <c r="D95" i="4" s="1"/>
  <c r="B93" i="4"/>
  <c r="C80" i="4"/>
  <c r="C93" i="4" s="1"/>
  <c r="M57" i="2"/>
  <c r="B94" i="4"/>
  <c r="F77" i="4"/>
  <c r="F68" i="1"/>
  <c r="I80" i="4"/>
  <c r="D92" i="4" s="1"/>
  <c r="B92" i="4"/>
  <c r="F51" i="1"/>
  <c r="F52" i="2"/>
  <c r="F66" i="4"/>
  <c r="B92" i="1"/>
  <c r="I80" i="1"/>
  <c r="D92" i="1" s="1"/>
  <c r="B80" i="1"/>
  <c r="C92" i="1" s="1"/>
  <c r="M77" i="1"/>
  <c r="E80" i="1"/>
  <c r="C95" i="1" s="1"/>
  <c r="B95" i="1"/>
  <c r="E95" i="1" s="1"/>
  <c r="L80" i="1"/>
  <c r="D95" i="1" s="1"/>
  <c r="F66" i="1"/>
  <c r="F49" i="3"/>
  <c r="E79" i="3"/>
  <c r="M66" i="1"/>
  <c r="F76" i="3"/>
  <c r="F69" i="2"/>
  <c r="P38" i="4"/>
  <c r="K79" i="4"/>
  <c r="K80" i="4" s="1"/>
  <c r="D94" i="4" s="1"/>
  <c r="M72" i="1"/>
  <c r="B94" i="3"/>
  <c r="K80" i="3"/>
  <c r="D94" i="3" s="1"/>
  <c r="M61" i="4"/>
  <c r="M48" i="1"/>
  <c r="I79" i="1"/>
  <c r="E93" i="2"/>
  <c r="L79" i="3"/>
  <c r="M49" i="3"/>
  <c r="I79" i="2"/>
  <c r="E79" i="2"/>
  <c r="B93" i="1"/>
  <c r="J80" i="1"/>
  <c r="D93" i="1" s="1"/>
  <c r="M60" i="1"/>
  <c r="B80" i="4"/>
  <c r="C92" i="4" s="1"/>
  <c r="C79" i="4"/>
  <c r="F47" i="4"/>
  <c r="F79" i="4" s="1"/>
  <c r="B80" i="3"/>
  <c r="C92" i="3" s="1"/>
  <c r="B92" i="3"/>
  <c r="D79" i="4"/>
  <c r="D80" i="4" s="1"/>
  <c r="C94" i="4" s="1"/>
  <c r="D79" i="3"/>
  <c r="D80" i="3" s="1"/>
  <c r="C94" i="3" s="1"/>
  <c r="F61" i="4"/>
  <c r="F48" i="1"/>
  <c r="F79" i="1" s="1"/>
  <c r="F56" i="2"/>
  <c r="M57" i="1"/>
  <c r="B92" i="2"/>
  <c r="I80" i="2"/>
  <c r="D92" i="2" s="1"/>
  <c r="B80" i="2"/>
  <c r="C92" i="2" s="1"/>
  <c r="B93" i="3"/>
  <c r="C80" i="3"/>
  <c r="C93" i="3" s="1"/>
  <c r="B94" i="1"/>
  <c r="D80" i="1"/>
  <c r="C94" i="1" s="1"/>
  <c r="K80" i="1"/>
  <c r="D94" i="1" s="1"/>
  <c r="F52" i="4"/>
  <c r="E79" i="4"/>
  <c r="C79" i="1"/>
  <c r="C80" i="1" s="1"/>
  <c r="C93" i="1" s="1"/>
  <c r="F57" i="1"/>
  <c r="E80" i="3"/>
  <c r="C95" i="3" s="1"/>
  <c r="L80" i="3"/>
  <c r="D95" i="3" s="1"/>
  <c r="B95" i="3"/>
  <c r="F50" i="2"/>
  <c r="F79" i="2" s="1"/>
  <c r="F80" i="2" s="1"/>
  <c r="C96" i="2" s="1"/>
  <c r="E79" i="1"/>
  <c r="M70" i="2"/>
  <c r="M62" i="2"/>
  <c r="M60" i="3"/>
  <c r="D79" i="1"/>
  <c r="M74" i="1"/>
  <c r="M47" i="4"/>
  <c r="M79" i="4" s="1"/>
  <c r="J79" i="4"/>
  <c r="J80" i="4" s="1"/>
  <c r="D93" i="4" s="1"/>
  <c r="J79" i="3"/>
  <c r="J80" i="3" s="1"/>
  <c r="D93" i="3" s="1"/>
  <c r="M57" i="3"/>
  <c r="M68" i="2"/>
  <c r="F65" i="2"/>
  <c r="P38" i="1"/>
  <c r="M56" i="2"/>
  <c r="M79" i="2" s="1"/>
  <c r="M80" i="2" s="1"/>
  <c r="D96" i="2" s="1"/>
  <c r="E93" i="1" l="1"/>
  <c r="E93" i="4"/>
  <c r="E94" i="1"/>
  <c r="E95" i="4"/>
  <c r="E94" i="3"/>
  <c r="M80" i="1"/>
  <c r="D96" i="1" s="1"/>
  <c r="F80" i="1"/>
  <c r="C96" i="1" s="1"/>
  <c r="B96" i="2"/>
  <c r="E92" i="2"/>
  <c r="E96" i="2" s="1"/>
  <c r="B98" i="2" s="1"/>
  <c r="M79" i="1"/>
  <c r="F79" i="3"/>
  <c r="F80" i="3" s="1"/>
  <c r="C96" i="3" s="1"/>
  <c r="B96" i="4"/>
  <c r="E92" i="4"/>
  <c r="M80" i="4"/>
  <c r="D96" i="4" s="1"/>
  <c r="F80" i="4"/>
  <c r="C96" i="4" s="1"/>
  <c r="E94" i="4"/>
  <c r="E95" i="3"/>
  <c r="E93" i="3"/>
  <c r="B96" i="3"/>
  <c r="E92" i="3"/>
  <c r="M79" i="3"/>
  <c r="M80" i="3" s="1"/>
  <c r="D96" i="3" s="1"/>
  <c r="E92" i="1"/>
  <c r="E96" i="1" s="1"/>
  <c r="B98" i="1" s="1"/>
  <c r="B96" i="1"/>
  <c r="E96" i="3" l="1"/>
  <c r="B98" i="3" s="1"/>
  <c r="E96" i="4"/>
  <c r="B98" i="4" s="1"/>
</calcChain>
</file>

<file path=xl/sharedStrings.xml><?xml version="1.0" encoding="utf-8"?>
<sst xmlns="http://schemas.openxmlformats.org/spreadsheetml/2006/main" count="161" uniqueCount="25">
  <si>
    <t>PRIMER TRIMESTRE</t>
  </si>
  <si>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</si>
  <si>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</si>
  <si>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</si>
  <si>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</si>
  <si>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</si>
  <si>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</si>
  <si>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</si>
  <si>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</si>
  <si>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</si>
  <si>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</si>
  <si>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</si>
  <si>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</si>
  <si>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</si>
  <si>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 xml:space="preserve"> CAPTURAS POR EDAD</t>
  </si>
  <si>
    <t>EDAD</t>
  </si>
  <si>
    <r>
      <t>C (N) x10</t>
    </r>
    <r>
      <rPr>
        <b/>
        <vertAlign val="superscript"/>
        <sz val="11"/>
        <rFont val="MS Sans"/>
        <family val="2"/>
      </rPr>
      <t>3</t>
    </r>
  </si>
  <si>
    <t>L (cm)</t>
  </si>
  <si>
    <t>W (g)</t>
  </si>
  <si>
    <t>SOP</t>
  </si>
  <si>
    <t>FACTOR
SOP</t>
  </si>
  <si>
    <t>SEGUNDO TRIMESTRE</t>
  </si>
  <si>
    <t>TERCER TRIMESTRE</t>
  </si>
  <si>
    <r>
      <t xml:space="preserve">OJO </t>
    </r>
    <r>
      <rPr>
        <b/>
        <sz val="8"/>
        <rFont val="MS Sans"/>
        <family val="2"/>
      </rPr>
      <t>FACTOR SOP</t>
    </r>
    <r>
      <rPr>
        <sz val="8"/>
        <rFont val="MS Sans"/>
        <family val="2"/>
      </rPr>
      <t xml:space="preserve"> TAN DESVIADO PUEDE OBEDECER A LA COBERTURA DE TALLAS DE LA RTP</t>
    </r>
  </si>
  <si>
    <t>CUARTO 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</si>
</sst>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"/>
  </numFmts>
  <fonts count="14">
    <font>
      <sz val="10"/>
      <name val="Arial"/>
      <family val="2"/>
    </font>
    <font>
      <b/>
      <sz val="10"/>
      <name val="Arial"/>
      <family val="2"/>
    </font>
    <font>
      <sz val="16"/>
      <name val="MS Sans"/>
      <family val="2"/>
    </font>
    <font>
      <sz val="8"/>
      <name val="Arial"/>
      <family val="2"/>
    </font>
    <font>
      <sz val="8"/>
      <name val="MS Sans"/>
      <family val="2"/>
    </font>
    <font>
      <sz val="10"/>
      <name val="MS Sans"/>
      <family val="2"/>
    </font>
    <font>
      <sz val="10"/>
      <color indexed="10"/>
      <name val="MS Sans"/>
      <family val="2"/>
    </font>
    <font>
      <b/>
      <sz val="12"/>
      <name val="MS Sans"/>
      <family val="2"/>
    </font>
    <font>
      <b/>
      <sz val="8"/>
      <name val="MS Sans"/>
      <family val="2"/>
    </font>
    <font>
      <b/>
      <sz val="8"/>
      <name val="Arial"/>
      <family val="2"/>
    </font>
    <font>
      <b/>
      <vertAlign val="superscript"/>
      <sz val="11"/>
      <name val="MS Sans"/>
      <family val="2"/>
    </font>
    <font>
      <sz val="8"/>
      <color indexed="8"/>
      <name val="Arial"/>
      <family val="2"/>
      <charset val="1"/>
    </font>
    <font>
      <sz val="10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3"/>
        <bgColor indexed="29"/>
      </patternFill>
    </fill>
  </fills>
  <borders count="9">
    <border>
      <left/>
      <right/>
      <top/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</borders>
  <cellStyleXfs count="13">
    <xf numFmtId="0" fontId="0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Protection="0">
      <alignment horizontal="left"/>
    </xf>
    <xf numFmtId="0" fontId="13" fillId="0" borderId="0" applyNumberFormat="0" applyFill="0" applyBorder="0" applyProtection="0">
      <alignment horizontal="left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Protection="0">
      <alignment horizontal="left"/>
    </xf>
    <xf numFmtId="0" fontId="1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3" fillId="0" borderId="0" applyNumberFormat="0" applyFill="0" applyBorder="0" applyAlignment="0" applyProtection="0"/>
  </cellStyleXfs>
  <cellXfs count="49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1" fontId="0" fillId="0" borderId="0" xfId="0" applyNumberFormat="1"/>
    <xf numFmtId="1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0" fontId="11" fillId="0" borderId="0" xfId="9" applyNumberFormat="1" applyFont="1" applyFill="1" applyBorder="1" applyAlignment="1" applyProtection="1">
      <alignment horizontal="center"/>
    </xf>
    <xf numFmtId="0" fontId="12" fillId="0" borderId="0" xfId="12" applyNumberFormat="1" applyFont="1" applyFill="1" applyBorder="1" applyAlignment="1" applyProtection="1">
      <alignment horizontal="center"/>
    </xf>
    <xf numFmtId="1" fontId="6" fillId="0" borderId="0" xfId="0" applyNumberFormat="1" applyFont="1" applyAlignment="1">
      <alignment horizontal="right"/>
    </xf>
    <xf numFmtId="1" fontId="0" fillId="0" borderId="0" xfId="0" applyNumberFormat="1" applyAlignment="1">
      <alignment horizontal="center"/>
    </xf>
    <xf numFmtId="1" fontId="5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</cellXfs>
  <cellStyles count="13">
    <cellStyle name="Campo de la tabla dinámica" xfId="1" xr:uid="{00000000-0005-0000-0000-000000000000}"/>
    <cellStyle name="Categoría de la tabla dinámica" xfId="2" xr:uid="{00000000-0005-0000-0000-000001000000}"/>
    <cellStyle name="Categoría del Piloto de Datos" xfId="3" xr:uid="{00000000-0005-0000-0000-000002000000}"/>
    <cellStyle name="Esquina de la tabla dinámica" xfId="4" xr:uid="{00000000-0005-0000-0000-000003000000}"/>
    <cellStyle name="Normal" xfId="0" builtinId="0"/>
    <cellStyle name="Piloto de Datos Ángulo" xfId="5" xr:uid="{00000000-0005-0000-0000-000005000000}"/>
    <cellStyle name="Piloto de Datos Campo" xfId="6" xr:uid="{00000000-0005-0000-0000-000006000000}"/>
    <cellStyle name="Piloto de Datos Resultado" xfId="7" xr:uid="{00000000-0005-0000-0000-000007000000}"/>
    <cellStyle name="Piloto de Datos Título" xfId="8" xr:uid="{00000000-0005-0000-0000-000008000000}"/>
    <cellStyle name="Piloto de Datos Valor" xfId="9" xr:uid="{00000000-0005-0000-0000-000009000000}"/>
    <cellStyle name="Resultado de la tabla dinámica" xfId="10" xr:uid="{00000000-0005-0000-0000-00000A000000}"/>
    <cellStyle name="Título de la tabla dinámica" xfId="11" xr:uid="{00000000-0005-0000-0000-00000B000000}"/>
    <cellStyle name="Valor de la tabla dinámica" xfId="12" xr:uid="{00000000-0005-0000-0000-00000C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33"/>
      <rgbColor rgb="00666699"/>
      <rgbColor rgb="00969696"/>
      <rgbColor rgb="00003366"/>
      <rgbColor rgb="00339966"/>
      <rgbColor rgb="00141312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8"/>
  <sheetViews>
    <sheetView topLeftCell="A25" zoomScale="80" zoomScaleNormal="80" workbookViewId="0">
      <selection activeCell="B80" sqref="B80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1">
      <c r="A1" s="42" t="s">
        <v>0</v>
      </c>
      <c r="B1" s="42"/>
      <c r="C1" s="42"/>
      <c r="D1" s="42"/>
      <c r="E1" s="42"/>
      <c r="F1" s="42"/>
      <c r="G1" s="1"/>
      <c r="H1" s="43" t="s">
        <v>1</v>
      </c>
      <c r="I1" s="43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1572388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44" t="s">
        <v>4</v>
      </c>
      <c r="C4" s="44"/>
      <c r="D4" s="44"/>
      <c r="E4" s="44"/>
      <c r="F4" s="44"/>
      <c r="G4" s="1"/>
      <c r="H4" s="2" t="s">
        <v>3</v>
      </c>
      <c r="J4" s="1"/>
      <c r="K4" s="2" t="s">
        <v>3</v>
      </c>
      <c r="L4" s="43" t="s">
        <v>5</v>
      </c>
      <c r="M4" s="43"/>
      <c r="N4" s="43"/>
      <c r="O4" s="43"/>
      <c r="P4" s="43"/>
      <c r="Q4" s="3"/>
      <c r="R4" s="3"/>
    </row>
    <row r="5" spans="1:18">
      <c r="A5" s="2" t="s">
        <v>6</v>
      </c>
      <c r="B5" s="5">
        <v>0</v>
      </c>
      <c r="C5" s="6">
        <v>1</v>
      </c>
      <c r="D5" s="6">
        <v>2</v>
      </c>
      <c r="E5" s="6">
        <v>3</v>
      </c>
      <c r="F5" s="7" t="s">
        <v>7</v>
      </c>
      <c r="G5" s="1"/>
      <c r="H5" s="2" t="s">
        <v>6</v>
      </c>
      <c r="I5" s="10" t="s">
        <v>8</v>
      </c>
      <c r="J5" s="1"/>
      <c r="K5" s="2" t="s">
        <v>6</v>
      </c>
      <c r="L5" s="5">
        <v>0</v>
      </c>
      <c r="M5" s="6">
        <v>1</v>
      </c>
      <c r="N5" s="6">
        <v>2</v>
      </c>
      <c r="O5" s="6">
        <v>3</v>
      </c>
      <c r="P5" s="8" t="s">
        <v>7</v>
      </c>
      <c r="Q5" s="3"/>
      <c r="R5" s="3"/>
    </row>
    <row r="6" spans="1:18">
      <c r="A6" s="9">
        <v>3.75</v>
      </c>
      <c r="B6" s="10"/>
      <c r="C6" s="10"/>
      <c r="D6" s="10"/>
      <c r="E6" s="10"/>
      <c r="F6" s="11">
        <f t="shared" ref="F6:F37" si="0">SUM(B6:E6)</f>
        <v>0</v>
      </c>
      <c r="G6" s="1"/>
      <c r="H6" s="9">
        <v>3.75</v>
      </c>
      <c r="J6" s="1"/>
      <c r="K6" s="9">
        <v>3.75</v>
      </c>
      <c r="L6" s="1">
        <f t="shared" ref="L6:L37" si="1">IF($F6&gt;0,($I6/1000)*(B6/$F6),0)</f>
        <v>0</v>
      </c>
      <c r="M6" s="1">
        <f t="shared" ref="M6:M37" si="2">IF($F6&gt;0,($I6/1000)*(C6/$F6),0)</f>
        <v>0</v>
      </c>
      <c r="N6" s="1">
        <f t="shared" ref="N6:N37" si="3">IF($F6&gt;0,($I6/1000)*(D6/$F6),0)</f>
        <v>0</v>
      </c>
      <c r="O6" s="1">
        <f t="shared" ref="O6:O37" si="4">IF($F6&gt;0,($I6/1000)*(E6/$F6),0)</f>
        <v>0</v>
      </c>
      <c r="P6" s="12">
        <f t="shared" ref="P6:P37" si="5">SUM(L6:O6)</f>
        <v>0</v>
      </c>
      <c r="Q6" s="3"/>
      <c r="R6" s="3"/>
    </row>
    <row r="7" spans="1:18">
      <c r="A7" s="9">
        <v>4.25</v>
      </c>
      <c r="B7" s="10"/>
      <c r="C7" s="13"/>
      <c r="D7" s="10"/>
      <c r="E7" s="10"/>
      <c r="F7" s="11">
        <f t="shared" si="0"/>
        <v>0</v>
      </c>
      <c r="G7" s="1"/>
      <c r="H7" s="9">
        <v>4.25</v>
      </c>
      <c r="J7" s="1"/>
      <c r="K7" s="9">
        <v>4.25</v>
      </c>
      <c r="L7" s="1">
        <f t="shared" si="1"/>
        <v>0</v>
      </c>
      <c r="M7" s="1">
        <f t="shared" si="2"/>
        <v>0</v>
      </c>
      <c r="N7" s="1">
        <f t="shared" si="3"/>
        <v>0</v>
      </c>
      <c r="O7" s="1">
        <f t="shared" si="4"/>
        <v>0</v>
      </c>
      <c r="P7" s="12">
        <f t="shared" si="5"/>
        <v>0</v>
      </c>
      <c r="Q7" s="3"/>
      <c r="R7" s="3"/>
    </row>
    <row r="8" spans="1:18">
      <c r="A8" s="9">
        <v>4.75</v>
      </c>
      <c r="B8" s="10"/>
      <c r="C8" s="13"/>
      <c r="D8" s="10"/>
      <c r="E8" s="10"/>
      <c r="F8" s="11">
        <f t="shared" si="0"/>
        <v>0</v>
      </c>
      <c r="G8" s="1"/>
      <c r="H8" s="9">
        <v>4.75</v>
      </c>
      <c r="J8" s="1"/>
      <c r="K8" s="9">
        <v>4.75</v>
      </c>
      <c r="L8" s="1">
        <f t="shared" si="1"/>
        <v>0</v>
      </c>
      <c r="M8" s="1">
        <f t="shared" si="2"/>
        <v>0</v>
      </c>
      <c r="N8" s="1">
        <f t="shared" si="3"/>
        <v>0</v>
      </c>
      <c r="O8" s="1">
        <f t="shared" si="4"/>
        <v>0</v>
      </c>
      <c r="P8" s="12">
        <f t="shared" si="5"/>
        <v>0</v>
      </c>
      <c r="Q8" s="3"/>
      <c r="R8" s="3"/>
    </row>
    <row r="9" spans="1:18">
      <c r="A9" s="9">
        <v>5.25</v>
      </c>
      <c r="B9" s="10"/>
      <c r="C9" s="14"/>
      <c r="D9" s="10"/>
      <c r="E9" s="10"/>
      <c r="F9" s="11">
        <f t="shared" si="0"/>
        <v>0</v>
      </c>
      <c r="G9" s="1"/>
      <c r="H9" s="9">
        <v>5.25</v>
      </c>
      <c r="J9" s="1"/>
      <c r="K9" s="9">
        <v>5.25</v>
      </c>
      <c r="L9" s="1">
        <f t="shared" si="1"/>
        <v>0</v>
      </c>
      <c r="M9" s="1">
        <f t="shared" si="2"/>
        <v>0</v>
      </c>
      <c r="N9" s="1">
        <f t="shared" si="3"/>
        <v>0</v>
      </c>
      <c r="O9" s="1">
        <f t="shared" si="4"/>
        <v>0</v>
      </c>
      <c r="P9" s="12">
        <f t="shared" si="5"/>
        <v>0</v>
      </c>
      <c r="Q9" s="3"/>
      <c r="R9" s="3"/>
    </row>
    <row r="10" spans="1:18">
      <c r="A10" s="9">
        <v>5.75</v>
      </c>
      <c r="B10" s="10"/>
      <c r="D10" s="10"/>
      <c r="E10" s="10"/>
      <c r="F10" s="11">
        <f t="shared" si="0"/>
        <v>0</v>
      </c>
      <c r="G10" s="1"/>
      <c r="H10" s="9">
        <v>5.75</v>
      </c>
      <c r="J10" s="1"/>
      <c r="K10" s="9">
        <v>5.75</v>
      </c>
      <c r="L10" s="1">
        <f t="shared" si="1"/>
        <v>0</v>
      </c>
      <c r="M10" s="1">
        <f t="shared" si="2"/>
        <v>0</v>
      </c>
      <c r="N10" s="1">
        <f t="shared" si="3"/>
        <v>0</v>
      </c>
      <c r="O10" s="1">
        <f t="shared" si="4"/>
        <v>0</v>
      </c>
      <c r="P10" s="12">
        <f t="shared" si="5"/>
        <v>0</v>
      </c>
      <c r="Q10" s="3"/>
      <c r="R10" s="3"/>
    </row>
    <row r="11" spans="1:18">
      <c r="A11" s="9">
        <v>6.25</v>
      </c>
      <c r="B11" s="10"/>
      <c r="D11" s="10"/>
      <c r="E11" s="10"/>
      <c r="F11" s="11">
        <f t="shared" si="0"/>
        <v>0</v>
      </c>
      <c r="G11" s="1"/>
      <c r="H11" s="9">
        <v>6.25</v>
      </c>
      <c r="J11" s="1"/>
      <c r="K11" s="9">
        <v>6.25</v>
      </c>
      <c r="L11" s="1">
        <f t="shared" si="1"/>
        <v>0</v>
      </c>
      <c r="M11" s="1">
        <f t="shared" si="2"/>
        <v>0</v>
      </c>
      <c r="N11" s="1">
        <f t="shared" si="3"/>
        <v>0</v>
      </c>
      <c r="O11" s="1">
        <f t="shared" si="4"/>
        <v>0</v>
      </c>
      <c r="P11" s="12">
        <f t="shared" si="5"/>
        <v>0</v>
      </c>
      <c r="Q11" s="3"/>
      <c r="R11" s="3"/>
    </row>
    <row r="12" spans="1:18">
      <c r="A12" s="9">
        <v>6.75</v>
      </c>
      <c r="B12" s="13"/>
      <c r="D12" s="10"/>
      <c r="E12" s="10"/>
      <c r="F12" s="11">
        <f t="shared" si="0"/>
        <v>0</v>
      </c>
      <c r="G12" s="1"/>
      <c r="H12" s="9">
        <v>6.75</v>
      </c>
      <c r="J12" s="1"/>
      <c r="K12" s="9">
        <v>6.75</v>
      </c>
      <c r="L12" s="1">
        <f t="shared" si="1"/>
        <v>0</v>
      </c>
      <c r="M12" s="1">
        <f t="shared" si="2"/>
        <v>0</v>
      </c>
      <c r="N12" s="1">
        <f t="shared" si="3"/>
        <v>0</v>
      </c>
      <c r="O12" s="1">
        <f t="shared" si="4"/>
        <v>0</v>
      </c>
      <c r="P12" s="12">
        <f t="shared" si="5"/>
        <v>0</v>
      </c>
      <c r="Q12" s="3"/>
      <c r="R12" s="3"/>
    </row>
    <row r="13" spans="1:18">
      <c r="A13" s="9">
        <v>7.25</v>
      </c>
      <c r="C13" s="40">
        <v>1</v>
      </c>
      <c r="E13" s="10"/>
      <c r="F13" s="11">
        <f t="shared" si="0"/>
        <v>1</v>
      </c>
      <c r="G13" s="1"/>
      <c r="H13" s="9">
        <v>7.25</v>
      </c>
      <c r="I13">
        <v>718570</v>
      </c>
      <c r="J13" s="1"/>
      <c r="K13" s="9">
        <v>7.25</v>
      </c>
      <c r="L13" s="1">
        <f t="shared" si="1"/>
        <v>0</v>
      </c>
      <c r="M13" s="1">
        <f t="shared" si="2"/>
        <v>718.57</v>
      </c>
      <c r="N13" s="1">
        <f t="shared" si="3"/>
        <v>0</v>
      </c>
      <c r="O13" s="1">
        <f t="shared" si="4"/>
        <v>0</v>
      </c>
      <c r="P13" s="12">
        <f t="shared" si="5"/>
        <v>718.57</v>
      </c>
      <c r="Q13" s="3"/>
      <c r="R13" s="3"/>
    </row>
    <row r="14" spans="1:18">
      <c r="A14" s="9">
        <v>7.75</v>
      </c>
      <c r="C14" s="40">
        <v>1</v>
      </c>
      <c r="E14" s="10"/>
      <c r="F14" s="11">
        <f t="shared" si="0"/>
        <v>1</v>
      </c>
      <c r="G14" s="1"/>
      <c r="H14" s="9">
        <v>7.75</v>
      </c>
      <c r="I14">
        <v>1540434</v>
      </c>
      <c r="J14" s="4"/>
      <c r="K14" s="9">
        <v>7.75</v>
      </c>
      <c r="L14" s="1">
        <f t="shared" si="1"/>
        <v>0</v>
      </c>
      <c r="M14" s="1">
        <f t="shared" si="2"/>
        <v>1540.434</v>
      </c>
      <c r="N14" s="1">
        <f t="shared" si="3"/>
        <v>0</v>
      </c>
      <c r="O14" s="1">
        <f t="shared" si="4"/>
        <v>0</v>
      </c>
      <c r="P14" s="12">
        <f t="shared" si="5"/>
        <v>1540.434</v>
      </c>
      <c r="Q14" s="3"/>
      <c r="R14" s="3"/>
    </row>
    <row r="15" spans="1:18">
      <c r="A15" s="9">
        <v>8.25</v>
      </c>
      <c r="C15" s="15">
        <v>5</v>
      </c>
      <c r="D15" s="15"/>
      <c r="E15" s="10"/>
      <c r="F15" s="11">
        <f t="shared" si="0"/>
        <v>5</v>
      </c>
      <c r="G15" s="1"/>
      <c r="H15" s="9">
        <v>8.25</v>
      </c>
      <c r="I15">
        <v>2269601</v>
      </c>
      <c r="J15" s="4"/>
      <c r="K15" s="9">
        <v>8.25</v>
      </c>
      <c r="L15" s="1">
        <f t="shared" si="1"/>
        <v>0</v>
      </c>
      <c r="M15" s="1">
        <f t="shared" si="2"/>
        <v>2269.6010000000001</v>
      </c>
      <c r="N15" s="1">
        <f t="shared" si="3"/>
        <v>0</v>
      </c>
      <c r="O15" s="1">
        <f t="shared" si="4"/>
        <v>0</v>
      </c>
      <c r="P15" s="12">
        <f t="shared" si="5"/>
        <v>2269.6010000000001</v>
      </c>
      <c r="Q15" s="3"/>
      <c r="R15" s="3"/>
    </row>
    <row r="16" spans="1:18">
      <c r="A16" s="9">
        <v>8.75</v>
      </c>
      <c r="C16" s="15">
        <v>11</v>
      </c>
      <c r="D16" s="15"/>
      <c r="E16" s="10"/>
      <c r="F16" s="11">
        <f t="shared" si="0"/>
        <v>11</v>
      </c>
      <c r="G16" s="1"/>
      <c r="H16" s="9">
        <v>8.75</v>
      </c>
      <c r="I16">
        <v>15445077</v>
      </c>
      <c r="J16" s="4"/>
      <c r="K16" s="9">
        <v>8.75</v>
      </c>
      <c r="L16" s="1">
        <f t="shared" si="1"/>
        <v>0</v>
      </c>
      <c r="M16" s="1">
        <f t="shared" si="2"/>
        <v>15445.076999999999</v>
      </c>
      <c r="N16" s="1">
        <f t="shared" si="3"/>
        <v>0</v>
      </c>
      <c r="O16" s="1">
        <f t="shared" si="4"/>
        <v>0</v>
      </c>
      <c r="P16" s="12">
        <f t="shared" si="5"/>
        <v>15445.076999999999</v>
      </c>
      <c r="Q16" s="3"/>
      <c r="R16" s="3"/>
    </row>
    <row r="17" spans="1:18">
      <c r="A17" s="9">
        <v>9.25</v>
      </c>
      <c r="C17" s="15">
        <v>42</v>
      </c>
      <c r="D17" s="15"/>
      <c r="E17" s="10"/>
      <c r="F17" s="11">
        <f t="shared" si="0"/>
        <v>42</v>
      </c>
      <c r="G17" s="1"/>
      <c r="H17" s="9">
        <v>9.25</v>
      </c>
      <c r="I17">
        <v>35153679</v>
      </c>
      <c r="J17" s="4"/>
      <c r="K17" s="9">
        <v>9.25</v>
      </c>
      <c r="L17" s="1">
        <f t="shared" si="1"/>
        <v>0</v>
      </c>
      <c r="M17" s="1">
        <f t="shared" si="2"/>
        <v>35153.678999999996</v>
      </c>
      <c r="N17" s="1">
        <f t="shared" si="3"/>
        <v>0</v>
      </c>
      <c r="O17" s="1">
        <f t="shared" si="4"/>
        <v>0</v>
      </c>
      <c r="P17" s="12">
        <f t="shared" si="5"/>
        <v>35153.678999999996</v>
      </c>
      <c r="Q17" s="3"/>
      <c r="R17" s="3"/>
    </row>
    <row r="18" spans="1:18">
      <c r="A18" s="9">
        <v>9.75</v>
      </c>
      <c r="C18" s="15">
        <v>81</v>
      </c>
      <c r="D18" s="15"/>
      <c r="E18" s="10"/>
      <c r="F18" s="11">
        <f t="shared" si="0"/>
        <v>81</v>
      </c>
      <c r="G18" s="1"/>
      <c r="H18" s="9">
        <v>9.75</v>
      </c>
      <c r="I18">
        <v>34447358</v>
      </c>
      <c r="J18" s="4"/>
      <c r="K18" s="9">
        <v>9.75</v>
      </c>
      <c r="L18" s="1">
        <f t="shared" si="1"/>
        <v>0</v>
      </c>
      <c r="M18" s="1">
        <f t="shared" si="2"/>
        <v>34447.358</v>
      </c>
      <c r="N18" s="1">
        <f t="shared" si="3"/>
        <v>0</v>
      </c>
      <c r="O18" s="1">
        <f t="shared" si="4"/>
        <v>0</v>
      </c>
      <c r="P18" s="12">
        <f t="shared" si="5"/>
        <v>34447.358</v>
      </c>
      <c r="Q18" s="3"/>
      <c r="R18" s="3"/>
    </row>
    <row r="19" spans="1:18">
      <c r="A19" s="9">
        <v>10.25</v>
      </c>
      <c r="C19" s="15">
        <v>80</v>
      </c>
      <c r="D19" s="15"/>
      <c r="E19" s="10"/>
      <c r="F19" s="11">
        <f t="shared" si="0"/>
        <v>80</v>
      </c>
      <c r="G19" s="1"/>
      <c r="H19" s="9">
        <v>10.25</v>
      </c>
      <c r="I19">
        <v>31439735</v>
      </c>
      <c r="J19" s="4"/>
      <c r="K19" s="9">
        <v>10.25</v>
      </c>
      <c r="L19" s="1">
        <f t="shared" si="1"/>
        <v>0</v>
      </c>
      <c r="M19" s="1">
        <f t="shared" si="2"/>
        <v>31439.735000000001</v>
      </c>
      <c r="N19" s="1">
        <f t="shared" si="3"/>
        <v>0</v>
      </c>
      <c r="O19" s="1">
        <f t="shared" si="4"/>
        <v>0</v>
      </c>
      <c r="P19" s="12">
        <f t="shared" si="5"/>
        <v>31439.735000000001</v>
      </c>
      <c r="Q19" s="3"/>
      <c r="R19" s="3"/>
    </row>
    <row r="20" spans="1:18">
      <c r="A20" s="9">
        <v>10.75</v>
      </c>
      <c r="C20" s="15">
        <v>78</v>
      </c>
      <c r="D20" s="15"/>
      <c r="E20" s="10"/>
      <c r="F20" s="11">
        <f t="shared" si="0"/>
        <v>78</v>
      </c>
      <c r="G20" s="1"/>
      <c r="H20" s="9">
        <v>10.75</v>
      </c>
      <c r="I20">
        <v>30360451</v>
      </c>
      <c r="J20" s="4"/>
      <c r="K20" s="9">
        <v>10.75</v>
      </c>
      <c r="L20" s="1">
        <f t="shared" si="1"/>
        <v>0</v>
      </c>
      <c r="M20" s="1">
        <f t="shared" si="2"/>
        <v>30360.451000000001</v>
      </c>
      <c r="N20" s="1">
        <f t="shared" si="3"/>
        <v>0</v>
      </c>
      <c r="O20" s="1">
        <f t="shared" si="4"/>
        <v>0</v>
      </c>
      <c r="P20" s="12">
        <f t="shared" si="5"/>
        <v>30360.451000000001</v>
      </c>
      <c r="Q20" s="3"/>
      <c r="R20" s="3"/>
    </row>
    <row r="21" spans="1:18">
      <c r="A21" s="9">
        <v>11.25</v>
      </c>
      <c r="C21" s="15">
        <v>88</v>
      </c>
      <c r="D21" s="15"/>
      <c r="E21" s="10"/>
      <c r="F21" s="11">
        <f t="shared" si="0"/>
        <v>88</v>
      </c>
      <c r="G21" s="1"/>
      <c r="H21" s="9">
        <v>11.25</v>
      </c>
      <c r="I21">
        <v>30998512</v>
      </c>
      <c r="J21" s="4"/>
      <c r="K21" s="9">
        <v>11.25</v>
      </c>
      <c r="L21" s="1">
        <f t="shared" si="1"/>
        <v>0</v>
      </c>
      <c r="M21" s="1">
        <f t="shared" si="2"/>
        <v>30998.511999999999</v>
      </c>
      <c r="N21" s="1">
        <f t="shared" si="3"/>
        <v>0</v>
      </c>
      <c r="O21" s="1">
        <f t="shared" si="4"/>
        <v>0</v>
      </c>
      <c r="P21" s="12">
        <f t="shared" si="5"/>
        <v>30998.511999999999</v>
      </c>
      <c r="Q21" s="3"/>
      <c r="R21" s="3"/>
    </row>
    <row r="22" spans="1:18">
      <c r="A22" s="9">
        <v>11.75</v>
      </c>
      <c r="C22" s="15">
        <v>70</v>
      </c>
      <c r="D22" s="15"/>
      <c r="E22" s="10"/>
      <c r="F22" s="11">
        <f t="shared" si="0"/>
        <v>70</v>
      </c>
      <c r="G22" s="4"/>
      <c r="H22" s="9">
        <v>11.75</v>
      </c>
      <c r="I22">
        <v>18155992</v>
      </c>
      <c r="J22" s="4"/>
      <c r="K22" s="9">
        <v>11.75</v>
      </c>
      <c r="L22" s="1">
        <f t="shared" si="1"/>
        <v>0</v>
      </c>
      <c r="M22" s="1">
        <f t="shared" si="2"/>
        <v>18155.991999999998</v>
      </c>
      <c r="N22" s="1">
        <f t="shared" si="3"/>
        <v>0</v>
      </c>
      <c r="O22" s="1">
        <f t="shared" si="4"/>
        <v>0</v>
      </c>
      <c r="P22" s="12">
        <f t="shared" si="5"/>
        <v>18155.991999999998</v>
      </c>
      <c r="Q22" s="3"/>
      <c r="R22" s="3"/>
    </row>
    <row r="23" spans="1:18">
      <c r="A23" s="9">
        <v>12.25</v>
      </c>
      <c r="C23" s="15">
        <v>47</v>
      </c>
      <c r="D23" s="15"/>
      <c r="E23" s="10"/>
      <c r="F23" s="11">
        <f t="shared" si="0"/>
        <v>47</v>
      </c>
      <c r="G23" s="4"/>
      <c r="H23" s="9">
        <v>12.25</v>
      </c>
      <c r="I23">
        <v>15019451</v>
      </c>
      <c r="J23" s="4"/>
      <c r="K23" s="9">
        <v>12.25</v>
      </c>
      <c r="L23" s="1">
        <f t="shared" si="1"/>
        <v>0</v>
      </c>
      <c r="M23" s="1">
        <f t="shared" si="2"/>
        <v>15019.450999999999</v>
      </c>
      <c r="N23" s="1">
        <f t="shared" si="3"/>
        <v>0</v>
      </c>
      <c r="O23" s="1">
        <f t="shared" si="4"/>
        <v>0</v>
      </c>
      <c r="P23" s="12">
        <f t="shared" si="5"/>
        <v>15019.450999999999</v>
      </c>
      <c r="Q23" s="3"/>
      <c r="R23" s="3"/>
    </row>
    <row r="24" spans="1:18">
      <c r="A24" s="9">
        <v>12.75</v>
      </c>
      <c r="C24" s="15">
        <v>24</v>
      </c>
      <c r="D24" s="15">
        <v>1</v>
      </c>
      <c r="E24" s="10"/>
      <c r="F24" s="11">
        <f t="shared" si="0"/>
        <v>25</v>
      </c>
      <c r="G24" s="4"/>
      <c r="H24" s="9">
        <v>12.75</v>
      </c>
      <c r="I24">
        <v>5444452</v>
      </c>
      <c r="J24" s="4"/>
      <c r="K24" s="9">
        <v>12.75</v>
      </c>
      <c r="L24" s="1">
        <f t="shared" si="1"/>
        <v>0</v>
      </c>
      <c r="M24" s="1">
        <f t="shared" si="2"/>
        <v>5226.6739200000002</v>
      </c>
      <c r="N24" s="1">
        <f t="shared" si="3"/>
        <v>217.77807999999999</v>
      </c>
      <c r="O24" s="1">
        <f t="shared" si="4"/>
        <v>0</v>
      </c>
      <c r="P24" s="12">
        <f t="shared" si="5"/>
        <v>5444.4520000000002</v>
      </c>
      <c r="Q24" s="3"/>
      <c r="R24" s="3"/>
    </row>
    <row r="25" spans="1:18">
      <c r="A25" s="9">
        <v>13.25</v>
      </c>
      <c r="C25" s="15">
        <v>10</v>
      </c>
      <c r="D25" s="15">
        <v>7</v>
      </c>
      <c r="E25" s="10"/>
      <c r="F25" s="11">
        <f t="shared" si="0"/>
        <v>17</v>
      </c>
      <c r="G25" s="4"/>
      <c r="H25" s="9">
        <v>13.25</v>
      </c>
      <c r="I25">
        <v>2329917</v>
      </c>
      <c r="J25" s="4"/>
      <c r="K25" s="9">
        <v>13.25</v>
      </c>
      <c r="L25" s="1">
        <f t="shared" si="1"/>
        <v>0</v>
      </c>
      <c r="M25" s="1">
        <f t="shared" si="2"/>
        <v>1370.5394117647099</v>
      </c>
      <c r="N25" s="1">
        <f t="shared" si="3"/>
        <v>959.37758823529396</v>
      </c>
      <c r="O25" s="1">
        <f t="shared" si="4"/>
        <v>0</v>
      </c>
      <c r="P25" s="12">
        <f t="shared" si="5"/>
        <v>2329.9169999999999</v>
      </c>
      <c r="Q25" s="3"/>
      <c r="R25" s="3"/>
    </row>
    <row r="26" spans="1:18">
      <c r="A26" s="9">
        <v>13.75</v>
      </c>
      <c r="C26" s="15">
        <v>4</v>
      </c>
      <c r="D26" s="15">
        <v>8</v>
      </c>
      <c r="E26" s="10"/>
      <c r="F26" s="11">
        <f t="shared" si="0"/>
        <v>12</v>
      </c>
      <c r="G26" s="4"/>
      <c r="H26" s="9">
        <v>13.75</v>
      </c>
      <c r="I26">
        <v>660594</v>
      </c>
      <c r="J26" s="4"/>
      <c r="K26" s="9">
        <v>13.75</v>
      </c>
      <c r="L26" s="1">
        <f t="shared" si="1"/>
        <v>0</v>
      </c>
      <c r="M26" s="1">
        <f t="shared" si="2"/>
        <v>220.19800000000001</v>
      </c>
      <c r="N26" s="1">
        <f t="shared" si="3"/>
        <v>440.39600000000002</v>
      </c>
      <c r="O26" s="1">
        <f t="shared" si="4"/>
        <v>0</v>
      </c>
      <c r="P26" s="12">
        <f t="shared" si="5"/>
        <v>660.59400000000005</v>
      </c>
      <c r="Q26" s="3"/>
      <c r="R26" s="3"/>
    </row>
    <row r="27" spans="1:18">
      <c r="A27" s="9">
        <v>14.25</v>
      </c>
      <c r="C27" s="15">
        <v>0</v>
      </c>
      <c r="D27" s="15">
        <v>2</v>
      </c>
      <c r="E27" s="10"/>
      <c r="F27" s="11">
        <f t="shared" si="0"/>
        <v>2</v>
      </c>
      <c r="G27" s="4"/>
      <c r="H27" s="9">
        <v>14.25</v>
      </c>
      <c r="I27">
        <v>0</v>
      </c>
      <c r="J27" s="4"/>
      <c r="K27" s="9">
        <v>14.25</v>
      </c>
      <c r="L27" s="1">
        <f t="shared" si="1"/>
        <v>0</v>
      </c>
      <c r="M27" s="1">
        <f t="shared" si="2"/>
        <v>0</v>
      </c>
      <c r="N27" s="1">
        <f t="shared" si="3"/>
        <v>0</v>
      </c>
      <c r="O27" s="1">
        <f t="shared" si="4"/>
        <v>0</v>
      </c>
      <c r="P27" s="12">
        <f t="shared" si="5"/>
        <v>0</v>
      </c>
      <c r="Q27" s="3"/>
      <c r="R27" s="3"/>
    </row>
    <row r="28" spans="1:18">
      <c r="A28" s="9">
        <v>14.75</v>
      </c>
      <c r="C28" s="15">
        <v>1</v>
      </c>
      <c r="D28" s="15">
        <v>2</v>
      </c>
      <c r="E28" s="10"/>
      <c r="F28" s="11">
        <f t="shared" si="0"/>
        <v>3</v>
      </c>
      <c r="G28" s="1"/>
      <c r="H28" s="9">
        <v>14.75</v>
      </c>
      <c r="I28">
        <v>0</v>
      </c>
      <c r="J28" s="4"/>
      <c r="K28" s="9">
        <v>14.75</v>
      </c>
      <c r="L28" s="1">
        <f t="shared" si="1"/>
        <v>0</v>
      </c>
      <c r="M28" s="1">
        <f t="shared" si="2"/>
        <v>0</v>
      </c>
      <c r="N28" s="1">
        <f t="shared" si="3"/>
        <v>0</v>
      </c>
      <c r="O28" s="1">
        <f t="shared" si="4"/>
        <v>0</v>
      </c>
      <c r="P28" s="12">
        <f t="shared" si="5"/>
        <v>0</v>
      </c>
      <c r="Q28" s="3"/>
      <c r="R28" s="3"/>
    </row>
    <row r="29" spans="1:18">
      <c r="A29" s="9">
        <v>15.25</v>
      </c>
      <c r="C29" s="15"/>
      <c r="D29" s="15">
        <v>1</v>
      </c>
      <c r="E29" s="10"/>
      <c r="F29" s="11">
        <f t="shared" si="0"/>
        <v>1</v>
      </c>
      <c r="G29" s="1"/>
      <c r="H29" s="9">
        <v>15.25</v>
      </c>
      <c r="I29">
        <v>78939</v>
      </c>
      <c r="J29" s="4"/>
      <c r="K29" s="9">
        <v>15.25</v>
      </c>
      <c r="L29" s="1">
        <f t="shared" si="1"/>
        <v>0</v>
      </c>
      <c r="M29" s="1">
        <f t="shared" si="2"/>
        <v>0</v>
      </c>
      <c r="N29" s="1">
        <f t="shared" si="3"/>
        <v>78.938999999999993</v>
      </c>
      <c r="O29" s="1">
        <f t="shared" si="4"/>
        <v>0</v>
      </c>
      <c r="P29" s="12">
        <f t="shared" si="5"/>
        <v>78.938999999999993</v>
      </c>
      <c r="Q29" s="3"/>
      <c r="R29" s="3"/>
    </row>
    <row r="30" spans="1:18">
      <c r="A30" s="9">
        <v>15.75</v>
      </c>
      <c r="C30" s="15"/>
      <c r="D30" s="15">
        <v>3</v>
      </c>
      <c r="E30" s="10"/>
      <c r="F30" s="11">
        <f t="shared" si="0"/>
        <v>3</v>
      </c>
      <c r="G30" s="1"/>
      <c r="H30" s="9">
        <v>15.75</v>
      </c>
      <c r="J30" s="4"/>
      <c r="K30" s="9">
        <v>15.75</v>
      </c>
      <c r="L30" s="1">
        <f t="shared" si="1"/>
        <v>0</v>
      </c>
      <c r="M30" s="1">
        <f t="shared" si="2"/>
        <v>0</v>
      </c>
      <c r="N30" s="1">
        <f t="shared" si="3"/>
        <v>0</v>
      </c>
      <c r="O30" s="1">
        <f t="shared" si="4"/>
        <v>0</v>
      </c>
      <c r="P30" s="12">
        <f t="shared" si="5"/>
        <v>0</v>
      </c>
      <c r="Q30" s="3"/>
      <c r="R30" s="3"/>
    </row>
    <row r="31" spans="1:18">
      <c r="A31" s="9">
        <v>16.25</v>
      </c>
      <c r="B31" s="10"/>
      <c r="C31" s="10"/>
      <c r="D31" s="10"/>
      <c r="E31" s="10"/>
      <c r="F31" s="11">
        <f t="shared" si="0"/>
        <v>0</v>
      </c>
      <c r="G31" s="1"/>
      <c r="H31" s="9">
        <v>16.25</v>
      </c>
      <c r="J31" s="4"/>
      <c r="K31" s="9">
        <v>16.25</v>
      </c>
      <c r="L31" s="1">
        <f t="shared" si="1"/>
        <v>0</v>
      </c>
      <c r="M31" s="1">
        <f t="shared" si="2"/>
        <v>0</v>
      </c>
      <c r="N31" s="1">
        <f t="shared" si="3"/>
        <v>0</v>
      </c>
      <c r="O31" s="1">
        <f t="shared" si="4"/>
        <v>0</v>
      </c>
      <c r="P31" s="12">
        <f t="shared" si="5"/>
        <v>0</v>
      </c>
      <c r="Q31" s="3"/>
      <c r="R31" s="3"/>
    </row>
    <row r="32" spans="1:18">
      <c r="A32" s="9">
        <v>16.75</v>
      </c>
      <c r="B32" s="10"/>
      <c r="C32" s="10"/>
      <c r="D32" s="10"/>
      <c r="E32" s="10"/>
      <c r="F32" s="11">
        <f t="shared" si="0"/>
        <v>0</v>
      </c>
      <c r="G32" s="1"/>
      <c r="H32" s="9">
        <v>16.75</v>
      </c>
      <c r="J32" s="16"/>
      <c r="K32" s="9">
        <v>16.75</v>
      </c>
      <c r="L32" s="1">
        <f t="shared" si="1"/>
        <v>0</v>
      </c>
      <c r="M32" s="1">
        <f t="shared" si="2"/>
        <v>0</v>
      </c>
      <c r="N32" s="1">
        <f t="shared" si="3"/>
        <v>0</v>
      </c>
      <c r="O32" s="1">
        <f t="shared" si="4"/>
        <v>0</v>
      </c>
      <c r="P32" s="12">
        <f t="shared" si="5"/>
        <v>0</v>
      </c>
      <c r="Q32" s="3"/>
      <c r="R32" s="3"/>
    </row>
    <row r="33" spans="1:18">
      <c r="A33" s="9">
        <v>17.25</v>
      </c>
      <c r="B33" s="10"/>
      <c r="C33" s="10"/>
      <c r="D33" s="10"/>
      <c r="E33" s="10"/>
      <c r="F33" s="11">
        <f t="shared" si="0"/>
        <v>0</v>
      </c>
      <c r="G33" s="1"/>
      <c r="H33" s="9">
        <v>17.25</v>
      </c>
      <c r="J33" s="16"/>
      <c r="K33" s="9">
        <v>17.25</v>
      </c>
      <c r="L33" s="1">
        <f t="shared" si="1"/>
        <v>0</v>
      </c>
      <c r="M33" s="1">
        <f t="shared" si="2"/>
        <v>0</v>
      </c>
      <c r="N33" s="1">
        <f t="shared" si="3"/>
        <v>0</v>
      </c>
      <c r="O33" s="1">
        <f t="shared" si="4"/>
        <v>0</v>
      </c>
      <c r="P33" s="12">
        <f t="shared" si="5"/>
        <v>0</v>
      </c>
      <c r="Q33" s="3"/>
      <c r="R33" s="3"/>
    </row>
    <row r="34" spans="1:18">
      <c r="A34" s="9">
        <v>17.75</v>
      </c>
      <c r="B34" s="10"/>
      <c r="C34" s="10"/>
      <c r="D34" s="10"/>
      <c r="E34" s="10"/>
      <c r="F34" s="11">
        <f t="shared" si="0"/>
        <v>0</v>
      </c>
      <c r="G34" s="1"/>
      <c r="H34" s="9">
        <v>17.75</v>
      </c>
      <c r="J34" s="16"/>
      <c r="K34" s="9">
        <v>17.75</v>
      </c>
      <c r="L34" s="1">
        <f t="shared" si="1"/>
        <v>0</v>
      </c>
      <c r="M34" s="1">
        <f t="shared" si="2"/>
        <v>0</v>
      </c>
      <c r="N34" s="1">
        <f t="shared" si="3"/>
        <v>0</v>
      </c>
      <c r="O34" s="1">
        <f t="shared" si="4"/>
        <v>0</v>
      </c>
      <c r="P34" s="12">
        <f t="shared" si="5"/>
        <v>0</v>
      </c>
      <c r="Q34" s="3"/>
      <c r="R34" s="3"/>
    </row>
    <row r="35" spans="1:18">
      <c r="A35" s="9">
        <v>18.25</v>
      </c>
      <c r="B35" s="10"/>
      <c r="C35" s="10"/>
      <c r="D35" s="10"/>
      <c r="E35" s="10"/>
      <c r="F35" s="11">
        <f t="shared" si="0"/>
        <v>0</v>
      </c>
      <c r="G35" s="1"/>
      <c r="H35" s="9">
        <v>18.25</v>
      </c>
      <c r="I35" s="4"/>
      <c r="J35" s="1"/>
      <c r="K35" s="9">
        <v>18.25</v>
      </c>
      <c r="L35" s="1">
        <f t="shared" si="1"/>
        <v>0</v>
      </c>
      <c r="M35" s="1">
        <f t="shared" si="2"/>
        <v>0</v>
      </c>
      <c r="N35" s="1">
        <f t="shared" si="3"/>
        <v>0</v>
      </c>
      <c r="O35" s="1">
        <f t="shared" si="4"/>
        <v>0</v>
      </c>
      <c r="P35" s="12">
        <f t="shared" si="5"/>
        <v>0</v>
      </c>
      <c r="Q35" s="3"/>
      <c r="R35" s="3"/>
    </row>
    <row r="36" spans="1:18">
      <c r="A36" s="9">
        <v>18.75</v>
      </c>
      <c r="B36" s="10"/>
      <c r="C36" s="10"/>
      <c r="D36" s="10"/>
      <c r="E36" s="10"/>
      <c r="F36" s="11">
        <f t="shared" si="0"/>
        <v>0</v>
      </c>
      <c r="G36" s="1"/>
      <c r="H36" s="9">
        <v>18.75</v>
      </c>
      <c r="I36" s="4"/>
      <c r="J36" s="1"/>
      <c r="K36" s="9">
        <v>18.75</v>
      </c>
      <c r="L36" s="1">
        <f t="shared" si="1"/>
        <v>0</v>
      </c>
      <c r="M36" s="1">
        <f t="shared" si="2"/>
        <v>0</v>
      </c>
      <c r="N36" s="1">
        <f t="shared" si="3"/>
        <v>0</v>
      </c>
      <c r="O36" s="1">
        <f t="shared" si="4"/>
        <v>0</v>
      </c>
      <c r="P36" s="12">
        <f t="shared" si="5"/>
        <v>0</v>
      </c>
      <c r="Q36" s="3"/>
      <c r="R36" s="3"/>
    </row>
    <row r="37" spans="1:18">
      <c r="A37" s="9">
        <v>19.25</v>
      </c>
      <c r="B37" s="10"/>
      <c r="C37" s="10"/>
      <c r="D37" s="10"/>
      <c r="E37" s="10"/>
      <c r="F37" s="11">
        <f t="shared" si="0"/>
        <v>0</v>
      </c>
      <c r="G37" s="1"/>
      <c r="H37" s="9">
        <v>19.25</v>
      </c>
      <c r="I37" s="4"/>
      <c r="J37" s="1"/>
      <c r="K37" s="9">
        <v>19.25</v>
      </c>
      <c r="L37" s="1">
        <f t="shared" si="1"/>
        <v>0</v>
      </c>
      <c r="M37" s="1">
        <f t="shared" si="2"/>
        <v>0</v>
      </c>
      <c r="N37" s="1">
        <f t="shared" si="3"/>
        <v>0</v>
      </c>
      <c r="O37" s="1">
        <f t="shared" si="4"/>
        <v>0</v>
      </c>
      <c r="P37" s="12">
        <f t="shared" si="5"/>
        <v>0</v>
      </c>
      <c r="Q37" s="3"/>
      <c r="R37" s="3"/>
    </row>
    <row r="38" spans="1:18">
      <c r="A38" s="7" t="s">
        <v>7</v>
      </c>
      <c r="B38" s="17">
        <f>SUM(B6:B37)</f>
        <v>0</v>
      </c>
      <c r="C38" s="17">
        <f>SUM(C6:C37)</f>
        <v>543</v>
      </c>
      <c r="D38" s="17">
        <f>SUM(D6:D37)</f>
        <v>24</v>
      </c>
      <c r="E38" s="17">
        <f>SUM(E6:E37)</f>
        <v>0</v>
      </c>
      <c r="F38" s="18">
        <f>SUM(F6:F37)</f>
        <v>567</v>
      </c>
      <c r="G38" s="19"/>
      <c r="H38" s="7" t="s">
        <v>7</v>
      </c>
      <c r="I38" s="4">
        <f>SUM(I6:I37)</f>
        <v>224062762</v>
      </c>
      <c r="J38" s="1"/>
      <c r="K38" s="7" t="s">
        <v>7</v>
      </c>
      <c r="L38" s="17">
        <f>SUM(L6:L37)</f>
        <v>0</v>
      </c>
      <c r="M38" s="17">
        <f>SUM(M6:M37)</f>
        <v>222366.27133176499</v>
      </c>
      <c r="N38" s="17">
        <f>SUM(N6:N37)</f>
        <v>1696.4906682352901</v>
      </c>
      <c r="O38" s="17">
        <f>SUM(O6:O37)</f>
        <v>0</v>
      </c>
      <c r="P38" s="20">
        <f>SUM(P6:P37)</f>
        <v>224062.76199999999</v>
      </c>
      <c r="Q38" s="21"/>
      <c r="R38" s="3"/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2"/>
      <c r="B41" s="1"/>
      <c r="C41" s="1"/>
      <c r="D41" s="1"/>
      <c r="E41" s="1"/>
      <c r="F41" s="22"/>
      <c r="G41" s="1"/>
      <c r="H41" s="1"/>
      <c r="I41" s="1"/>
      <c r="J41" s="22"/>
      <c r="K41" s="1"/>
      <c r="L41" s="1"/>
      <c r="M41" s="1"/>
      <c r="N41" s="22"/>
      <c r="O41" s="1"/>
      <c r="P41" s="3"/>
      <c r="Q41" s="3"/>
      <c r="R41" s="3"/>
    </row>
    <row r="42" spans="1:18">
      <c r="A42" s="1"/>
      <c r="B42" s="43" t="s">
        <v>9</v>
      </c>
      <c r="C42" s="43"/>
      <c r="D42" s="43"/>
      <c r="E42" s="1"/>
      <c r="F42" s="1"/>
      <c r="G42" s="4"/>
      <c r="H42" s="1"/>
      <c r="I42" s="43" t="s">
        <v>10</v>
      </c>
      <c r="J42" s="43"/>
      <c r="K42" s="43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3" t="s">
        <v>11</v>
      </c>
      <c r="I44">
        <v>2.458604760958623E-3</v>
      </c>
      <c r="J44" s="13" t="s">
        <v>12</v>
      </c>
      <c r="K44">
        <v>3.3696510388272052</v>
      </c>
      <c r="L44" s="1"/>
      <c r="M44" s="1"/>
      <c r="N44" s="1"/>
      <c r="O44" s="1"/>
      <c r="P44" s="3"/>
      <c r="Q44" s="3"/>
      <c r="R44" s="3"/>
    </row>
    <row r="45" spans="1:18">
      <c r="A45" s="2" t="s">
        <v>3</v>
      </c>
      <c r="B45" s="1"/>
      <c r="C45" s="1"/>
      <c r="D45" s="1"/>
      <c r="E45" s="1"/>
      <c r="F45" s="1"/>
      <c r="G45" s="1"/>
      <c r="H45" s="2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2" t="s">
        <v>6</v>
      </c>
      <c r="B46" s="5">
        <v>0</v>
      </c>
      <c r="C46" s="6">
        <v>1</v>
      </c>
      <c r="D46" s="6">
        <v>2</v>
      </c>
      <c r="E46" s="6">
        <v>3</v>
      </c>
      <c r="F46" s="7" t="s">
        <v>7</v>
      </c>
      <c r="G46" s="1"/>
      <c r="H46" s="2" t="s">
        <v>6</v>
      </c>
      <c r="I46" s="5">
        <v>0</v>
      </c>
      <c r="J46" s="6">
        <v>1</v>
      </c>
      <c r="K46" s="6">
        <v>2</v>
      </c>
      <c r="L46" s="6">
        <v>3</v>
      </c>
      <c r="M46" s="23" t="s">
        <v>7</v>
      </c>
      <c r="N46" s="3"/>
      <c r="O46" s="3"/>
      <c r="P46" s="3"/>
    </row>
    <row r="47" spans="1:18">
      <c r="A47" s="9">
        <v>3.75</v>
      </c>
      <c r="B47" s="1">
        <f t="shared" ref="B47:B78" si="6">L6*($A47)</f>
        <v>0</v>
      </c>
      <c r="C47" s="1">
        <f t="shared" ref="C47:C78" si="7">M6*($A47)</f>
        <v>0</v>
      </c>
      <c r="D47" s="1">
        <f t="shared" ref="D47:D78" si="8">N6*($A47)</f>
        <v>0</v>
      </c>
      <c r="E47" s="1">
        <f t="shared" ref="E47:E78" si="9">O6*($A47)</f>
        <v>0</v>
      </c>
      <c r="F47" s="11">
        <f t="shared" ref="F47:F78" si="10">SUM(B47:E47)</f>
        <v>0</v>
      </c>
      <c r="G47" s="1"/>
      <c r="H47" s="9">
        <f t="shared" ref="H47:H78" si="11">$I$44*((A47)^$K$44)</f>
        <v>0.211336142437684</v>
      </c>
      <c r="I47" s="1">
        <f t="shared" ref="I47:I78" si="12">L6*$H47</f>
        <v>0</v>
      </c>
      <c r="J47" s="1">
        <f t="shared" ref="J47:J78" si="13">M6*$H47</f>
        <v>0</v>
      </c>
      <c r="K47" s="1">
        <f t="shared" ref="K47:K78" si="14">N6*$H47</f>
        <v>0</v>
      </c>
      <c r="L47" s="1">
        <f t="shared" ref="L47:L78" si="15">O6*$H47</f>
        <v>0</v>
      </c>
      <c r="M47" s="24">
        <f t="shared" ref="M47:M78" si="16">SUM(I47:L47)</f>
        <v>0</v>
      </c>
      <c r="N47" s="3"/>
      <c r="O47" s="3"/>
      <c r="P47" s="3"/>
    </row>
    <row r="48" spans="1:18">
      <c r="A48" s="9">
        <v>4.25</v>
      </c>
      <c r="B48" s="1">
        <f t="shared" si="6"/>
        <v>0</v>
      </c>
      <c r="C48" s="1">
        <f t="shared" si="7"/>
        <v>0</v>
      </c>
      <c r="D48" s="1">
        <f t="shared" si="8"/>
        <v>0</v>
      </c>
      <c r="E48" s="1">
        <f t="shared" si="9"/>
        <v>0</v>
      </c>
      <c r="F48" s="11">
        <f t="shared" si="10"/>
        <v>0</v>
      </c>
      <c r="G48" s="1"/>
      <c r="H48" s="9">
        <f t="shared" si="11"/>
        <v>0.322210826716535</v>
      </c>
      <c r="I48" s="1">
        <f t="shared" si="12"/>
        <v>0</v>
      </c>
      <c r="J48" s="1">
        <f t="shared" si="13"/>
        <v>0</v>
      </c>
      <c r="K48" s="1">
        <f t="shared" si="14"/>
        <v>0</v>
      </c>
      <c r="L48" s="1">
        <f t="shared" si="15"/>
        <v>0</v>
      </c>
      <c r="M48" s="24">
        <f t="shared" si="16"/>
        <v>0</v>
      </c>
      <c r="N48" s="3"/>
      <c r="O48" s="3"/>
      <c r="P48" s="3"/>
    </row>
    <row r="49" spans="1:16">
      <c r="A49" s="9">
        <v>4.75</v>
      </c>
      <c r="B49" s="1">
        <f t="shared" si="6"/>
        <v>0</v>
      </c>
      <c r="C49" s="1">
        <f t="shared" si="7"/>
        <v>0</v>
      </c>
      <c r="D49" s="1">
        <f t="shared" si="8"/>
        <v>0</v>
      </c>
      <c r="E49" s="1">
        <f t="shared" si="9"/>
        <v>0</v>
      </c>
      <c r="F49" s="11">
        <f t="shared" si="10"/>
        <v>0</v>
      </c>
      <c r="G49" s="1"/>
      <c r="H49" s="9">
        <f t="shared" si="11"/>
        <v>0.46871628508406299</v>
      </c>
      <c r="I49" s="1">
        <f t="shared" si="12"/>
        <v>0</v>
      </c>
      <c r="J49" s="1">
        <f t="shared" si="13"/>
        <v>0</v>
      </c>
      <c r="K49" s="1">
        <f t="shared" si="14"/>
        <v>0</v>
      </c>
      <c r="L49" s="1">
        <f t="shared" si="15"/>
        <v>0</v>
      </c>
      <c r="M49" s="24">
        <f t="shared" si="16"/>
        <v>0</v>
      </c>
      <c r="N49" s="3"/>
      <c r="O49" s="3"/>
      <c r="P49" s="3"/>
    </row>
    <row r="50" spans="1:16">
      <c r="A50" s="9">
        <v>5.25</v>
      </c>
      <c r="B50" s="1">
        <f t="shared" si="6"/>
        <v>0</v>
      </c>
      <c r="C50" s="1">
        <f t="shared" si="7"/>
        <v>0</v>
      </c>
      <c r="D50" s="1">
        <f t="shared" si="8"/>
        <v>0</v>
      </c>
      <c r="E50" s="1">
        <f t="shared" si="9"/>
        <v>0</v>
      </c>
      <c r="F50" s="11">
        <f t="shared" si="10"/>
        <v>0</v>
      </c>
      <c r="G50" s="1"/>
      <c r="H50" s="9">
        <f t="shared" si="11"/>
        <v>0.65671095807848601</v>
      </c>
      <c r="I50" s="1">
        <f t="shared" si="12"/>
        <v>0</v>
      </c>
      <c r="J50" s="1">
        <f t="shared" si="13"/>
        <v>0</v>
      </c>
      <c r="K50" s="1">
        <f t="shared" si="14"/>
        <v>0</v>
      </c>
      <c r="L50" s="1">
        <f t="shared" si="15"/>
        <v>0</v>
      </c>
      <c r="M50" s="24">
        <f t="shared" si="16"/>
        <v>0</v>
      </c>
      <c r="N50" s="3"/>
      <c r="O50" s="3"/>
      <c r="P50" s="3"/>
    </row>
    <row r="51" spans="1:16">
      <c r="A51" s="9">
        <v>5.75</v>
      </c>
      <c r="B51" s="1">
        <f t="shared" si="6"/>
        <v>0</v>
      </c>
      <c r="C51" s="1">
        <f t="shared" si="7"/>
        <v>0</v>
      </c>
      <c r="D51" s="1">
        <f t="shared" si="8"/>
        <v>0</v>
      </c>
      <c r="E51" s="1">
        <f t="shared" si="9"/>
        <v>0</v>
      </c>
      <c r="F51" s="11">
        <f t="shared" si="10"/>
        <v>0</v>
      </c>
      <c r="G51" s="1"/>
      <c r="H51" s="9">
        <f t="shared" si="11"/>
        <v>0.89228637260276999</v>
      </c>
      <c r="I51" s="1">
        <f t="shared" si="12"/>
        <v>0</v>
      </c>
      <c r="J51" s="1">
        <f t="shared" si="13"/>
        <v>0</v>
      </c>
      <c r="K51" s="1">
        <f t="shared" si="14"/>
        <v>0</v>
      </c>
      <c r="L51" s="1">
        <f t="shared" si="15"/>
        <v>0</v>
      </c>
      <c r="M51" s="24">
        <f t="shared" si="16"/>
        <v>0</v>
      </c>
      <c r="N51" s="3"/>
      <c r="O51" s="3"/>
      <c r="P51" s="3"/>
    </row>
    <row r="52" spans="1:16">
      <c r="A52" s="9">
        <v>6.25</v>
      </c>
      <c r="B52" s="1">
        <f t="shared" si="6"/>
        <v>0</v>
      </c>
      <c r="C52" s="1">
        <f t="shared" si="7"/>
        <v>0</v>
      </c>
      <c r="D52" s="1">
        <f t="shared" si="8"/>
        <v>0</v>
      </c>
      <c r="E52" s="1">
        <f t="shared" si="9"/>
        <v>0</v>
      </c>
      <c r="F52" s="11">
        <f t="shared" si="10"/>
        <v>0</v>
      </c>
      <c r="G52" s="1"/>
      <c r="H52" s="9">
        <f t="shared" si="11"/>
        <v>1.18175281502868</v>
      </c>
      <c r="I52" s="1">
        <f t="shared" si="12"/>
        <v>0</v>
      </c>
      <c r="J52" s="1">
        <f t="shared" si="13"/>
        <v>0</v>
      </c>
      <c r="K52" s="1">
        <f t="shared" si="14"/>
        <v>0</v>
      </c>
      <c r="L52" s="1">
        <f t="shared" si="15"/>
        <v>0</v>
      </c>
      <c r="M52" s="24">
        <f t="shared" si="16"/>
        <v>0</v>
      </c>
      <c r="N52" s="3"/>
      <c r="O52" s="3"/>
      <c r="P52" s="3"/>
    </row>
    <row r="53" spans="1:16">
      <c r="A53" s="9">
        <v>6.75</v>
      </c>
      <c r="B53" s="1">
        <f t="shared" si="6"/>
        <v>0</v>
      </c>
      <c r="C53" s="1">
        <f t="shared" si="7"/>
        <v>0</v>
      </c>
      <c r="D53" s="1">
        <f t="shared" si="8"/>
        <v>0</v>
      </c>
      <c r="E53" s="1">
        <f t="shared" si="9"/>
        <v>0</v>
      </c>
      <c r="F53" s="11">
        <f t="shared" si="10"/>
        <v>0</v>
      </c>
      <c r="G53" s="1"/>
      <c r="H53" s="9">
        <f t="shared" si="11"/>
        <v>1.5316270856140299</v>
      </c>
      <c r="I53" s="1">
        <f t="shared" si="12"/>
        <v>0</v>
      </c>
      <c r="J53" s="1">
        <f t="shared" si="13"/>
        <v>0</v>
      </c>
      <c r="K53" s="1">
        <f t="shared" si="14"/>
        <v>0</v>
      </c>
      <c r="L53" s="1">
        <f t="shared" si="15"/>
        <v>0</v>
      </c>
      <c r="M53" s="24">
        <f t="shared" si="16"/>
        <v>0</v>
      </c>
      <c r="N53" s="3"/>
      <c r="O53" s="3"/>
      <c r="P53" s="3"/>
    </row>
    <row r="54" spans="1:16">
      <c r="A54" s="9">
        <v>7.25</v>
      </c>
      <c r="B54" s="1">
        <f t="shared" si="6"/>
        <v>0</v>
      </c>
      <c r="C54" s="1">
        <f t="shared" si="7"/>
        <v>5209.6324999999997</v>
      </c>
      <c r="D54" s="1">
        <f t="shared" si="8"/>
        <v>0</v>
      </c>
      <c r="E54" s="1">
        <f t="shared" si="9"/>
        <v>0</v>
      </c>
      <c r="F54" s="11">
        <f t="shared" si="10"/>
        <v>5209.6324999999997</v>
      </c>
      <c r="G54" s="1"/>
      <c r="H54" s="9">
        <f t="shared" si="11"/>
        <v>1.9486218852266901</v>
      </c>
      <c r="I54" s="1">
        <f t="shared" si="12"/>
        <v>0</v>
      </c>
      <c r="J54" s="1">
        <f t="shared" si="13"/>
        <v>1400.22122806734</v>
      </c>
      <c r="K54" s="1">
        <f t="shared" si="14"/>
        <v>0</v>
      </c>
      <c r="L54" s="1">
        <f t="shared" si="15"/>
        <v>0</v>
      </c>
      <c r="M54" s="24">
        <f t="shared" si="16"/>
        <v>1400.22122806734</v>
      </c>
      <c r="N54" s="3"/>
      <c r="O54" s="3"/>
      <c r="P54" s="3"/>
    </row>
    <row r="55" spans="1:16">
      <c r="A55" s="9">
        <v>7.75</v>
      </c>
      <c r="B55" s="1">
        <f t="shared" si="6"/>
        <v>0</v>
      </c>
      <c r="C55" s="1">
        <f t="shared" si="7"/>
        <v>11938.363499999999</v>
      </c>
      <c r="D55" s="1">
        <f t="shared" si="8"/>
        <v>0</v>
      </c>
      <c r="E55" s="1">
        <f t="shared" si="9"/>
        <v>0</v>
      </c>
      <c r="F55" s="11">
        <f t="shared" si="10"/>
        <v>11938.363499999999</v>
      </c>
      <c r="G55" s="1"/>
      <c r="H55" s="9">
        <f t="shared" si="11"/>
        <v>2.4396365091867001</v>
      </c>
      <c r="I55" s="1">
        <f t="shared" si="12"/>
        <v>0</v>
      </c>
      <c r="J55" s="1">
        <f t="shared" si="13"/>
        <v>3758.09902639251</v>
      </c>
      <c r="K55" s="1">
        <f t="shared" si="14"/>
        <v>0</v>
      </c>
      <c r="L55" s="1">
        <f t="shared" si="15"/>
        <v>0</v>
      </c>
      <c r="M55" s="24">
        <f t="shared" si="16"/>
        <v>3758.09902639251</v>
      </c>
      <c r="N55" s="3"/>
      <c r="O55" s="3"/>
      <c r="P55" s="3"/>
    </row>
    <row r="56" spans="1:16">
      <c r="A56" s="9">
        <v>8.25</v>
      </c>
      <c r="B56" s="1">
        <f t="shared" si="6"/>
        <v>0</v>
      </c>
      <c r="C56" s="1">
        <f t="shared" si="7"/>
        <v>18724.20825</v>
      </c>
      <c r="D56" s="1">
        <f t="shared" si="8"/>
        <v>0</v>
      </c>
      <c r="E56" s="1">
        <f t="shared" si="9"/>
        <v>0</v>
      </c>
      <c r="F56" s="11">
        <f t="shared" si="10"/>
        <v>18724.20825</v>
      </c>
      <c r="G56" s="1"/>
      <c r="H56" s="9">
        <f t="shared" si="11"/>
        <v>3.0117486063073202</v>
      </c>
      <c r="I56" s="1">
        <f t="shared" si="12"/>
        <v>0</v>
      </c>
      <c r="J56" s="1">
        <f t="shared" si="13"/>
        <v>6835.4676486237004</v>
      </c>
      <c r="K56" s="1">
        <f t="shared" si="14"/>
        <v>0</v>
      </c>
      <c r="L56" s="1">
        <f t="shared" si="15"/>
        <v>0</v>
      </c>
      <c r="M56" s="24">
        <f t="shared" si="16"/>
        <v>6835.4676486237004</v>
      </c>
      <c r="N56" s="3"/>
      <c r="O56" s="3"/>
      <c r="P56" s="3"/>
    </row>
    <row r="57" spans="1:16">
      <c r="A57" s="9">
        <v>8.75</v>
      </c>
      <c r="B57" s="1">
        <f t="shared" si="6"/>
        <v>0</v>
      </c>
      <c r="C57" s="1">
        <f t="shared" si="7"/>
        <v>135144.42374999999</v>
      </c>
      <c r="D57" s="1">
        <f t="shared" si="8"/>
        <v>0</v>
      </c>
      <c r="E57" s="1">
        <f t="shared" si="9"/>
        <v>0</v>
      </c>
      <c r="F57" s="11">
        <f t="shared" si="10"/>
        <v>135144.42374999999</v>
      </c>
      <c r="G57" s="1"/>
      <c r="H57" s="9">
        <f t="shared" si="11"/>
        <v>3.6722068190407602</v>
      </c>
      <c r="I57" s="1">
        <f t="shared" si="12"/>
        <v>0</v>
      </c>
      <c r="J57" s="1">
        <f t="shared" si="13"/>
        <v>56717.517080009602</v>
      </c>
      <c r="K57" s="1">
        <f t="shared" si="14"/>
        <v>0</v>
      </c>
      <c r="L57" s="1">
        <f t="shared" si="15"/>
        <v>0</v>
      </c>
      <c r="M57" s="24">
        <f t="shared" si="16"/>
        <v>56717.517080009602</v>
      </c>
      <c r="N57" s="3"/>
      <c r="O57" s="3"/>
      <c r="P57" s="3"/>
    </row>
    <row r="58" spans="1:16">
      <c r="A58" s="9">
        <v>9.25</v>
      </c>
      <c r="B58" s="1">
        <f t="shared" si="6"/>
        <v>0</v>
      </c>
      <c r="C58" s="1">
        <f t="shared" si="7"/>
        <v>325171.53074999998</v>
      </c>
      <c r="D58" s="1">
        <f t="shared" si="8"/>
        <v>0</v>
      </c>
      <c r="E58" s="1">
        <f t="shared" si="9"/>
        <v>0</v>
      </c>
      <c r="F58" s="11">
        <f t="shared" si="10"/>
        <v>325171.53074999998</v>
      </c>
      <c r="G58" s="1"/>
      <c r="H58" s="9">
        <f t="shared" si="11"/>
        <v>4.4284241618965101</v>
      </c>
      <c r="I58" s="1">
        <f t="shared" si="12"/>
        <v>0</v>
      </c>
      <c r="J58" s="1">
        <f t="shared" si="13"/>
        <v>155675.401463154</v>
      </c>
      <c r="K58" s="1">
        <f t="shared" si="14"/>
        <v>0</v>
      </c>
      <c r="L58" s="1">
        <f t="shared" si="15"/>
        <v>0</v>
      </c>
      <c r="M58" s="24">
        <f t="shared" si="16"/>
        <v>155675.401463154</v>
      </c>
      <c r="N58" s="3"/>
      <c r="O58" s="3"/>
      <c r="P58" s="3"/>
    </row>
    <row r="59" spans="1:16">
      <c r="A59" s="9">
        <v>9.75</v>
      </c>
      <c r="B59" s="1">
        <f t="shared" si="6"/>
        <v>0</v>
      </c>
      <c r="C59" s="1">
        <f t="shared" si="7"/>
        <v>335861.74050000001</v>
      </c>
      <c r="D59" s="1">
        <f t="shared" si="8"/>
        <v>0</v>
      </c>
      <c r="E59" s="1">
        <f t="shared" si="9"/>
        <v>0</v>
      </c>
      <c r="F59" s="11">
        <f t="shared" si="10"/>
        <v>335861.74050000001</v>
      </c>
      <c r="G59" s="1"/>
      <c r="H59" s="9">
        <f t="shared" si="11"/>
        <v>5.2879720254388598</v>
      </c>
      <c r="I59" s="1">
        <f t="shared" si="12"/>
        <v>0</v>
      </c>
      <c r="J59" s="1">
        <f t="shared" si="13"/>
        <v>182156.665454278</v>
      </c>
      <c r="K59" s="1">
        <f t="shared" si="14"/>
        <v>0</v>
      </c>
      <c r="L59" s="1">
        <f t="shared" si="15"/>
        <v>0</v>
      </c>
      <c r="M59" s="24">
        <f t="shared" si="16"/>
        <v>182156.665454278</v>
      </c>
      <c r="N59" s="3"/>
      <c r="O59" s="3"/>
      <c r="P59" s="3"/>
    </row>
    <row r="60" spans="1:16">
      <c r="A60" s="9">
        <v>10.25</v>
      </c>
      <c r="B60" s="1">
        <f t="shared" si="6"/>
        <v>0</v>
      </c>
      <c r="C60" s="1">
        <f t="shared" si="7"/>
        <v>322257.28375</v>
      </c>
      <c r="D60" s="1">
        <f t="shared" si="8"/>
        <v>0</v>
      </c>
      <c r="E60" s="1">
        <f t="shared" si="9"/>
        <v>0</v>
      </c>
      <c r="F60" s="11">
        <f t="shared" si="10"/>
        <v>322257.28375</v>
      </c>
      <c r="G60" s="1"/>
      <c r="H60" s="9">
        <f t="shared" si="11"/>
        <v>6.2585747156341096</v>
      </c>
      <c r="I60" s="1">
        <f t="shared" si="12"/>
        <v>0</v>
      </c>
      <c r="J60" s="1">
        <f t="shared" si="13"/>
        <v>196767.930537237</v>
      </c>
      <c r="K60" s="1">
        <f t="shared" si="14"/>
        <v>0</v>
      </c>
      <c r="L60" s="1">
        <f t="shared" si="15"/>
        <v>0</v>
      </c>
      <c r="M60" s="24">
        <f t="shared" si="16"/>
        <v>196767.930537237</v>
      </c>
      <c r="N60" s="3"/>
      <c r="O60" s="3"/>
      <c r="P60" s="3"/>
    </row>
    <row r="61" spans="1:16">
      <c r="A61" s="9">
        <v>10.75</v>
      </c>
      <c r="B61" s="1">
        <f t="shared" si="6"/>
        <v>0</v>
      </c>
      <c r="C61" s="1">
        <f t="shared" si="7"/>
        <v>326374.84824999998</v>
      </c>
      <c r="D61" s="1">
        <f t="shared" si="8"/>
        <v>0</v>
      </c>
      <c r="E61" s="1">
        <f t="shared" si="9"/>
        <v>0</v>
      </c>
      <c r="F61" s="11">
        <f t="shared" si="10"/>
        <v>326374.84824999998</v>
      </c>
      <c r="G61" s="1"/>
      <c r="H61" s="9">
        <f t="shared" si="11"/>
        <v>7.3481044553632797</v>
      </c>
      <c r="I61" s="1">
        <f t="shared" si="12"/>
        <v>0</v>
      </c>
      <c r="J61" s="1">
        <f t="shared" si="13"/>
        <v>223091.76525993901</v>
      </c>
      <c r="K61" s="1">
        <f t="shared" si="14"/>
        <v>0</v>
      </c>
      <c r="L61" s="1">
        <f t="shared" si="15"/>
        <v>0</v>
      </c>
      <c r="M61" s="24">
        <f t="shared" si="16"/>
        <v>223091.76525993901</v>
      </c>
      <c r="N61" s="3"/>
      <c r="O61" s="3"/>
      <c r="P61" s="3"/>
    </row>
    <row r="62" spans="1:16">
      <c r="A62" s="9">
        <v>11.25</v>
      </c>
      <c r="B62" s="1">
        <f t="shared" si="6"/>
        <v>0</v>
      </c>
      <c r="C62" s="1">
        <f t="shared" si="7"/>
        <v>348733.26</v>
      </c>
      <c r="D62" s="1">
        <f t="shared" si="8"/>
        <v>0</v>
      </c>
      <c r="E62" s="1">
        <f t="shared" si="9"/>
        <v>0</v>
      </c>
      <c r="F62" s="11">
        <f t="shared" si="10"/>
        <v>348733.26</v>
      </c>
      <c r="G62" s="1"/>
      <c r="H62" s="9">
        <f t="shared" si="11"/>
        <v>8.5645767880534898</v>
      </c>
      <c r="I62" s="1">
        <f t="shared" si="12"/>
        <v>0</v>
      </c>
      <c r="J62" s="1">
        <f t="shared" si="13"/>
        <v>265489.13633939798</v>
      </c>
      <c r="K62" s="1">
        <f t="shared" si="14"/>
        <v>0</v>
      </c>
      <c r="L62" s="1">
        <f t="shared" si="15"/>
        <v>0</v>
      </c>
      <c r="M62" s="24">
        <f t="shared" si="16"/>
        <v>265489.13633939798</v>
      </c>
      <c r="N62" s="3"/>
      <c r="O62" s="3"/>
      <c r="P62" s="3"/>
    </row>
    <row r="63" spans="1:16">
      <c r="A63" s="9">
        <v>11.75</v>
      </c>
      <c r="B63" s="1">
        <f t="shared" si="6"/>
        <v>0</v>
      </c>
      <c r="C63" s="1">
        <f t="shared" si="7"/>
        <v>213332.90599999999</v>
      </c>
      <c r="D63" s="1">
        <f t="shared" si="8"/>
        <v>0</v>
      </c>
      <c r="E63" s="1">
        <f t="shared" si="9"/>
        <v>0</v>
      </c>
      <c r="F63" s="11">
        <f t="shared" si="10"/>
        <v>213332.90599999999</v>
      </c>
      <c r="G63" s="1"/>
      <c r="H63" s="9">
        <f t="shared" si="11"/>
        <v>9.9161463336500706</v>
      </c>
      <c r="I63" s="1">
        <f t="shared" si="12"/>
        <v>0</v>
      </c>
      <c r="J63" s="1">
        <f t="shared" si="13"/>
        <v>180037.47350458</v>
      </c>
      <c r="K63" s="1">
        <f t="shared" si="14"/>
        <v>0</v>
      </c>
      <c r="L63" s="1">
        <f t="shared" si="15"/>
        <v>0</v>
      </c>
      <c r="M63" s="24">
        <f t="shared" si="16"/>
        <v>180037.47350458</v>
      </c>
      <c r="N63" s="3"/>
      <c r="O63" s="3"/>
      <c r="P63" s="3"/>
    </row>
    <row r="64" spans="1:16">
      <c r="A64" s="9">
        <v>12.25</v>
      </c>
      <c r="B64" s="1">
        <f t="shared" si="6"/>
        <v>0</v>
      </c>
      <c r="C64" s="1">
        <f t="shared" si="7"/>
        <v>183988.27475000001</v>
      </c>
      <c r="D64" s="1">
        <f t="shared" si="8"/>
        <v>0</v>
      </c>
      <c r="E64" s="1">
        <f t="shared" si="9"/>
        <v>0</v>
      </c>
      <c r="F64" s="11">
        <f t="shared" si="10"/>
        <v>183988.27475000001</v>
      </c>
      <c r="G64" s="1"/>
      <c r="H64" s="9">
        <f t="shared" si="11"/>
        <v>11.411102855280401</v>
      </c>
      <c r="I64" s="1">
        <f t="shared" si="12"/>
        <v>0</v>
      </c>
      <c r="J64" s="1">
        <f t="shared" si="13"/>
        <v>171388.500190844</v>
      </c>
      <c r="K64" s="1">
        <f t="shared" si="14"/>
        <v>0</v>
      </c>
      <c r="L64" s="1">
        <f t="shared" si="15"/>
        <v>0</v>
      </c>
      <c r="M64" s="24">
        <f t="shared" si="16"/>
        <v>171388.500190844</v>
      </c>
      <c r="N64" s="3"/>
      <c r="O64" s="3"/>
      <c r="P64" s="3"/>
    </row>
    <row r="65" spans="1:16">
      <c r="A65" s="9">
        <v>12.75</v>
      </c>
      <c r="B65" s="1">
        <f t="shared" si="6"/>
        <v>0</v>
      </c>
      <c r="C65" s="1">
        <f t="shared" si="7"/>
        <v>66640.092480000007</v>
      </c>
      <c r="D65" s="1">
        <f t="shared" si="8"/>
        <v>2776.6705200000001</v>
      </c>
      <c r="E65" s="1">
        <f t="shared" si="9"/>
        <v>0</v>
      </c>
      <c r="F65" s="11">
        <f t="shared" si="10"/>
        <v>69416.763000000006</v>
      </c>
      <c r="G65" s="1"/>
      <c r="H65" s="9">
        <f t="shared" si="11"/>
        <v>13.057867601466601</v>
      </c>
      <c r="I65" s="1">
        <f t="shared" si="12"/>
        <v>0</v>
      </c>
      <c r="J65" s="1">
        <f t="shared" si="13"/>
        <v>68249.216043398395</v>
      </c>
      <c r="K65" s="1">
        <f t="shared" si="14"/>
        <v>2843.7173351416</v>
      </c>
      <c r="L65" s="1">
        <f t="shared" si="15"/>
        <v>0</v>
      </c>
      <c r="M65" s="24">
        <f t="shared" si="16"/>
        <v>71092.933378539994</v>
      </c>
      <c r="N65" s="3"/>
      <c r="O65" s="3"/>
      <c r="P65" s="3"/>
    </row>
    <row r="66" spans="1:16">
      <c r="A66" s="9">
        <v>13.25</v>
      </c>
      <c r="B66" s="1">
        <f t="shared" si="6"/>
        <v>0</v>
      </c>
      <c r="C66" s="1">
        <f t="shared" si="7"/>
        <v>18159.6472058824</v>
      </c>
      <c r="D66" s="1">
        <f t="shared" si="8"/>
        <v>12711.7530441176</v>
      </c>
      <c r="E66" s="1">
        <f t="shared" si="9"/>
        <v>0</v>
      </c>
      <c r="F66" s="11">
        <f t="shared" si="10"/>
        <v>30871.400249999999</v>
      </c>
      <c r="G66" s="1"/>
      <c r="H66" s="9">
        <f t="shared" si="11"/>
        <v>14.864989894008399</v>
      </c>
      <c r="I66" s="1">
        <f t="shared" si="12"/>
        <v>0</v>
      </c>
      <c r="J66" s="1">
        <f t="shared" si="13"/>
        <v>20373.054505222601</v>
      </c>
      <c r="K66" s="1">
        <f t="shared" si="14"/>
        <v>14261.1381536558</v>
      </c>
      <c r="L66" s="1">
        <f t="shared" si="15"/>
        <v>0</v>
      </c>
      <c r="M66" s="24">
        <f t="shared" si="16"/>
        <v>34634.192658878397</v>
      </c>
      <c r="N66" s="3"/>
      <c r="O66" s="3"/>
      <c r="P66" s="3"/>
    </row>
    <row r="67" spans="1:16">
      <c r="A67" s="9">
        <v>13.75</v>
      </c>
      <c r="B67" s="1">
        <f t="shared" si="6"/>
        <v>0</v>
      </c>
      <c r="C67" s="1">
        <f t="shared" si="7"/>
        <v>3027.7224999999999</v>
      </c>
      <c r="D67" s="1">
        <f t="shared" si="8"/>
        <v>6055.4449999999997</v>
      </c>
      <c r="E67" s="1">
        <f t="shared" si="9"/>
        <v>0</v>
      </c>
      <c r="F67" s="11">
        <f t="shared" si="10"/>
        <v>9083.1674999999996</v>
      </c>
      <c r="G67" s="1"/>
      <c r="H67" s="9">
        <f t="shared" si="11"/>
        <v>16.8411439359543</v>
      </c>
      <c r="I67" s="1">
        <f t="shared" si="12"/>
        <v>0</v>
      </c>
      <c r="J67" s="1">
        <f t="shared" si="13"/>
        <v>3708.3862124092602</v>
      </c>
      <c r="K67" s="1">
        <f t="shared" si="14"/>
        <v>7416.7724248185305</v>
      </c>
      <c r="L67" s="1">
        <f t="shared" si="15"/>
        <v>0</v>
      </c>
      <c r="M67" s="24">
        <f t="shared" si="16"/>
        <v>11125.1586372278</v>
      </c>
      <c r="N67" s="3"/>
      <c r="O67" s="3"/>
      <c r="P67" s="3"/>
    </row>
    <row r="68" spans="1:16">
      <c r="A68" s="9">
        <v>14.25</v>
      </c>
      <c r="B68" s="1">
        <f t="shared" si="6"/>
        <v>0</v>
      </c>
      <c r="C68" s="1">
        <f t="shared" si="7"/>
        <v>0</v>
      </c>
      <c r="D68" s="1">
        <f t="shared" si="8"/>
        <v>0</v>
      </c>
      <c r="E68" s="1">
        <f t="shared" si="9"/>
        <v>0</v>
      </c>
      <c r="F68" s="11">
        <f t="shared" si="10"/>
        <v>0</v>
      </c>
      <c r="G68" s="1"/>
      <c r="H68" s="9">
        <f t="shared" si="11"/>
        <v>18.995125817616898</v>
      </c>
      <c r="I68" s="1">
        <f t="shared" si="12"/>
        <v>0</v>
      </c>
      <c r="J68" s="1">
        <f t="shared" si="13"/>
        <v>0</v>
      </c>
      <c r="K68" s="1">
        <f t="shared" si="14"/>
        <v>0</v>
      </c>
      <c r="L68" s="1">
        <f t="shared" si="15"/>
        <v>0</v>
      </c>
      <c r="M68" s="24">
        <f t="shared" si="16"/>
        <v>0</v>
      </c>
      <c r="N68" s="3"/>
      <c r="O68" s="3"/>
      <c r="P68" s="3"/>
    </row>
    <row r="69" spans="1:16">
      <c r="A69" s="9">
        <v>14.75</v>
      </c>
      <c r="B69" s="1">
        <f t="shared" si="6"/>
        <v>0</v>
      </c>
      <c r="C69" s="1">
        <f t="shared" si="7"/>
        <v>0</v>
      </c>
      <c r="D69" s="1">
        <f t="shared" si="8"/>
        <v>0</v>
      </c>
      <c r="E69" s="1">
        <f t="shared" si="9"/>
        <v>0</v>
      </c>
      <c r="F69" s="11">
        <f t="shared" si="10"/>
        <v>0</v>
      </c>
      <c r="G69" s="1"/>
      <c r="H69" s="9">
        <f t="shared" si="11"/>
        <v>21.3358507015265</v>
      </c>
      <c r="I69" s="1">
        <f t="shared" si="12"/>
        <v>0</v>
      </c>
      <c r="J69" s="1">
        <f t="shared" si="13"/>
        <v>0</v>
      </c>
      <c r="K69" s="1">
        <f t="shared" si="14"/>
        <v>0</v>
      </c>
      <c r="L69" s="1">
        <f t="shared" si="15"/>
        <v>0</v>
      </c>
      <c r="M69" s="24">
        <f t="shared" si="16"/>
        <v>0</v>
      </c>
      <c r="N69" s="3"/>
      <c r="O69" s="3"/>
      <c r="P69" s="3"/>
    </row>
    <row r="70" spans="1:16">
      <c r="A70" s="9">
        <v>15.25</v>
      </c>
      <c r="B70" s="1">
        <f t="shared" si="6"/>
        <v>0</v>
      </c>
      <c r="C70" s="1">
        <f t="shared" si="7"/>
        <v>0</v>
      </c>
      <c r="D70" s="1">
        <f t="shared" si="8"/>
        <v>1203.8197500000001</v>
      </c>
      <c r="E70" s="1">
        <f t="shared" si="9"/>
        <v>0</v>
      </c>
      <c r="F70" s="11">
        <f t="shared" si="10"/>
        <v>1203.8197500000001</v>
      </c>
      <c r="G70" s="1"/>
      <c r="H70" s="9">
        <f t="shared" si="11"/>
        <v>23.872350169670799</v>
      </c>
      <c r="I70" s="1">
        <f t="shared" si="12"/>
        <v>0</v>
      </c>
      <c r="J70" s="1">
        <f t="shared" si="13"/>
        <v>0</v>
      </c>
      <c r="K70" s="1">
        <f t="shared" si="14"/>
        <v>1884.4594500436399</v>
      </c>
      <c r="L70" s="1">
        <f t="shared" si="15"/>
        <v>0</v>
      </c>
      <c r="M70" s="24">
        <f t="shared" si="16"/>
        <v>1884.4594500436399</v>
      </c>
      <c r="N70" s="3"/>
      <c r="O70" s="3"/>
      <c r="P70" s="3"/>
    </row>
    <row r="71" spans="1:16">
      <c r="A71" s="9">
        <v>15.75</v>
      </c>
      <c r="B71" s="1">
        <f t="shared" si="6"/>
        <v>0</v>
      </c>
      <c r="C71" s="1">
        <f t="shared" si="7"/>
        <v>0</v>
      </c>
      <c r="D71" s="1">
        <f t="shared" si="8"/>
        <v>0</v>
      </c>
      <c r="E71" s="1">
        <f t="shared" si="9"/>
        <v>0</v>
      </c>
      <c r="F71" s="11">
        <f t="shared" si="10"/>
        <v>0</v>
      </c>
      <c r="G71" s="1"/>
      <c r="H71" s="9">
        <f t="shared" si="11"/>
        <v>26.613769718437201</v>
      </c>
      <c r="I71" s="1">
        <f t="shared" si="12"/>
        <v>0</v>
      </c>
      <c r="J71" s="1">
        <f t="shared" si="13"/>
        <v>0</v>
      </c>
      <c r="K71" s="1">
        <f t="shared" si="14"/>
        <v>0</v>
      </c>
      <c r="L71" s="1">
        <f t="shared" si="15"/>
        <v>0</v>
      </c>
      <c r="M71" s="24">
        <f t="shared" si="16"/>
        <v>0</v>
      </c>
      <c r="N71" s="3"/>
      <c r="O71" s="3"/>
      <c r="P71" s="3"/>
    </row>
    <row r="72" spans="1:16">
      <c r="A72" s="9">
        <v>16.25</v>
      </c>
      <c r="B72" s="1">
        <f t="shared" si="6"/>
        <v>0</v>
      </c>
      <c r="C72" s="1">
        <f t="shared" si="7"/>
        <v>0</v>
      </c>
      <c r="D72" s="1">
        <f t="shared" si="8"/>
        <v>0</v>
      </c>
      <c r="E72" s="1">
        <f t="shared" si="9"/>
        <v>0</v>
      </c>
      <c r="F72" s="11">
        <f t="shared" si="10"/>
        <v>0</v>
      </c>
      <c r="G72" s="1"/>
      <c r="H72" s="9">
        <f t="shared" si="11"/>
        <v>29.569366388420399</v>
      </c>
      <c r="I72" s="1">
        <f t="shared" si="12"/>
        <v>0</v>
      </c>
      <c r="J72" s="1">
        <f t="shared" si="13"/>
        <v>0</v>
      </c>
      <c r="K72" s="1">
        <f t="shared" si="14"/>
        <v>0</v>
      </c>
      <c r="L72" s="1">
        <f t="shared" si="15"/>
        <v>0</v>
      </c>
      <c r="M72" s="24">
        <f t="shared" si="16"/>
        <v>0</v>
      </c>
      <c r="N72" s="3"/>
      <c r="O72" s="3"/>
      <c r="P72" s="3"/>
    </row>
    <row r="73" spans="1:16">
      <c r="A73" s="9">
        <v>16.75</v>
      </c>
      <c r="B73" s="1">
        <f t="shared" si="6"/>
        <v>0</v>
      </c>
      <c r="C73" s="1">
        <f t="shared" si="7"/>
        <v>0</v>
      </c>
      <c r="D73" s="1">
        <f t="shared" si="8"/>
        <v>0</v>
      </c>
      <c r="E73" s="1">
        <f t="shared" si="9"/>
        <v>0</v>
      </c>
      <c r="F73" s="11">
        <f t="shared" si="10"/>
        <v>0</v>
      </c>
      <c r="G73" s="1"/>
      <c r="H73" s="9">
        <f t="shared" si="11"/>
        <v>32.748506517753299</v>
      </c>
      <c r="I73" s="1">
        <f t="shared" si="12"/>
        <v>0</v>
      </c>
      <c r="J73" s="1">
        <f t="shared" si="13"/>
        <v>0</v>
      </c>
      <c r="K73" s="1">
        <f t="shared" si="14"/>
        <v>0</v>
      </c>
      <c r="L73" s="1">
        <f t="shared" si="15"/>
        <v>0</v>
      </c>
      <c r="M73" s="24">
        <f t="shared" si="16"/>
        <v>0</v>
      </c>
      <c r="N73" s="3"/>
      <c r="O73" s="3"/>
      <c r="P73" s="3"/>
    </row>
    <row r="74" spans="1:16">
      <c r="A74" s="9">
        <v>17.25</v>
      </c>
      <c r="B74" s="1">
        <f t="shared" si="6"/>
        <v>0</v>
      </c>
      <c r="C74" s="1">
        <f t="shared" si="7"/>
        <v>0</v>
      </c>
      <c r="D74" s="1">
        <f t="shared" si="8"/>
        <v>0</v>
      </c>
      <c r="E74" s="1">
        <f t="shared" si="9"/>
        <v>0</v>
      </c>
      <c r="F74" s="11">
        <f t="shared" si="10"/>
        <v>0</v>
      </c>
      <c r="G74" s="1"/>
      <c r="H74" s="9">
        <f t="shared" si="11"/>
        <v>36.160663608892698</v>
      </c>
      <c r="I74" s="1">
        <f t="shared" si="12"/>
        <v>0</v>
      </c>
      <c r="J74" s="1">
        <f t="shared" si="13"/>
        <v>0</v>
      </c>
      <c r="K74" s="1">
        <f t="shared" si="14"/>
        <v>0</v>
      </c>
      <c r="L74" s="1">
        <f t="shared" si="15"/>
        <v>0</v>
      </c>
      <c r="M74" s="24">
        <f t="shared" si="16"/>
        <v>0</v>
      </c>
      <c r="N74" s="3"/>
      <c r="O74" s="3"/>
      <c r="P74" s="3"/>
    </row>
    <row r="75" spans="1:16">
      <c r="A75" s="9">
        <v>17.75</v>
      </c>
      <c r="B75" s="1">
        <f t="shared" si="6"/>
        <v>0</v>
      </c>
      <c r="C75" s="1">
        <f t="shared" si="7"/>
        <v>0</v>
      </c>
      <c r="D75" s="1">
        <f t="shared" si="8"/>
        <v>0</v>
      </c>
      <c r="E75" s="1">
        <f t="shared" si="9"/>
        <v>0</v>
      </c>
      <c r="F75" s="11">
        <f t="shared" si="10"/>
        <v>0</v>
      </c>
      <c r="G75" s="1"/>
      <c r="H75" s="9">
        <f t="shared" si="11"/>
        <v>39.815416299889897</v>
      </c>
      <c r="I75" s="1">
        <f t="shared" si="12"/>
        <v>0</v>
      </c>
      <c r="J75" s="1">
        <f t="shared" si="13"/>
        <v>0</v>
      </c>
      <c r="K75" s="1">
        <f t="shared" si="14"/>
        <v>0</v>
      </c>
      <c r="L75" s="1">
        <f t="shared" si="15"/>
        <v>0</v>
      </c>
      <c r="M75" s="24">
        <f t="shared" si="16"/>
        <v>0</v>
      </c>
      <c r="N75" s="3"/>
      <c r="O75" s="3"/>
      <c r="P75" s="3"/>
    </row>
    <row r="76" spans="1:16">
      <c r="A76" s="9">
        <v>18.25</v>
      </c>
      <c r="B76" s="1">
        <f t="shared" si="6"/>
        <v>0</v>
      </c>
      <c r="C76" s="1">
        <f t="shared" si="7"/>
        <v>0</v>
      </c>
      <c r="D76" s="1">
        <f t="shared" si="8"/>
        <v>0</v>
      </c>
      <c r="E76" s="1">
        <f t="shared" si="9"/>
        <v>0</v>
      </c>
      <c r="F76" s="11">
        <f t="shared" si="10"/>
        <v>0</v>
      </c>
      <c r="G76" s="1"/>
      <c r="H76" s="9">
        <f t="shared" si="11"/>
        <v>43.722446432130504</v>
      </c>
      <c r="I76" s="1">
        <f t="shared" si="12"/>
        <v>0</v>
      </c>
      <c r="J76" s="1">
        <f t="shared" si="13"/>
        <v>0</v>
      </c>
      <c r="K76" s="1">
        <f t="shared" si="14"/>
        <v>0</v>
      </c>
      <c r="L76" s="1">
        <f t="shared" si="15"/>
        <v>0</v>
      </c>
      <c r="M76" s="24">
        <f t="shared" si="16"/>
        <v>0</v>
      </c>
      <c r="N76" s="3"/>
      <c r="O76" s="3"/>
      <c r="P76" s="3"/>
    </row>
    <row r="77" spans="1:16">
      <c r="A77" s="9">
        <v>18.75</v>
      </c>
      <c r="B77" s="1">
        <f t="shared" si="6"/>
        <v>0</v>
      </c>
      <c r="C77" s="1">
        <f t="shared" si="7"/>
        <v>0</v>
      </c>
      <c r="D77" s="1">
        <f t="shared" si="8"/>
        <v>0</v>
      </c>
      <c r="E77" s="1">
        <f t="shared" si="9"/>
        <v>0</v>
      </c>
      <c r="F77" s="11">
        <f t="shared" si="10"/>
        <v>0</v>
      </c>
      <c r="G77" s="1"/>
      <c r="H77" s="9">
        <f t="shared" si="11"/>
        <v>47.891537207346801</v>
      </c>
      <c r="I77" s="1">
        <f t="shared" si="12"/>
        <v>0</v>
      </c>
      <c r="J77" s="1">
        <f t="shared" si="13"/>
        <v>0</v>
      </c>
      <c r="K77" s="1">
        <f t="shared" si="14"/>
        <v>0</v>
      </c>
      <c r="L77" s="1">
        <f t="shared" si="15"/>
        <v>0</v>
      </c>
      <c r="M77" s="24">
        <f t="shared" si="16"/>
        <v>0</v>
      </c>
      <c r="N77" s="3"/>
      <c r="O77" s="3"/>
      <c r="P77" s="3"/>
    </row>
    <row r="78" spans="1:16">
      <c r="A78" s="9">
        <v>19.25</v>
      </c>
      <c r="B78" s="1">
        <f t="shared" si="6"/>
        <v>0</v>
      </c>
      <c r="C78" s="1">
        <f t="shared" si="7"/>
        <v>0</v>
      </c>
      <c r="D78" s="1">
        <f t="shared" si="8"/>
        <v>0</v>
      </c>
      <c r="E78" s="1">
        <f t="shared" si="9"/>
        <v>0</v>
      </c>
      <c r="F78" s="11">
        <f t="shared" si="10"/>
        <v>0</v>
      </c>
      <c r="G78" s="1"/>
      <c r="H78" s="9">
        <f t="shared" si="11"/>
        <v>52.332571427433002</v>
      </c>
      <c r="I78" s="1">
        <f t="shared" si="12"/>
        <v>0</v>
      </c>
      <c r="J78" s="1">
        <f t="shared" si="13"/>
        <v>0</v>
      </c>
      <c r="K78" s="1">
        <f t="shared" si="14"/>
        <v>0</v>
      </c>
      <c r="L78" s="1">
        <f t="shared" si="15"/>
        <v>0</v>
      </c>
      <c r="M78" s="24">
        <f t="shared" si="16"/>
        <v>0</v>
      </c>
      <c r="N78" s="3"/>
      <c r="O78" s="3"/>
      <c r="P78" s="3"/>
    </row>
    <row r="79" spans="1:16">
      <c r="A79" s="7" t="s">
        <v>7</v>
      </c>
      <c r="B79" s="17">
        <f>SUM(B47:B78)</f>
        <v>0</v>
      </c>
      <c r="C79" s="17">
        <f>SUM(C47:C78)</f>
        <v>2314563.9341858798</v>
      </c>
      <c r="D79" s="17">
        <f>SUM(D47:D78)</f>
        <v>22747.6883141176</v>
      </c>
      <c r="E79" s="17">
        <f>SUM(E47:E78)</f>
        <v>0</v>
      </c>
      <c r="F79" s="17">
        <f>SUM(F47:F78)</f>
        <v>2337311.6225000001</v>
      </c>
      <c r="G79" s="11"/>
      <c r="H79" s="7" t="s">
        <v>7</v>
      </c>
      <c r="I79" s="17">
        <f>SUM(I47:I78)</f>
        <v>0</v>
      </c>
      <c r="J79" s="17">
        <f>SUM(J47:J78)</f>
        <v>1535648.83449355</v>
      </c>
      <c r="K79" s="17">
        <f>SUM(K47:K78)</f>
        <v>26406.087363659601</v>
      </c>
      <c r="L79" s="17">
        <f>SUM(L47:L78)</f>
        <v>0</v>
      </c>
      <c r="M79" s="17">
        <f>SUM(M47:M78)</f>
        <v>1562054.9218572101</v>
      </c>
      <c r="N79" s="3"/>
      <c r="O79" s="3"/>
      <c r="P79" s="3"/>
    </row>
    <row r="80" spans="1:16">
      <c r="A80" s="5" t="s">
        <v>13</v>
      </c>
      <c r="B80" s="18">
        <f>IF(L38&gt;0,B79/L38,0)</f>
        <v>0</v>
      </c>
      <c r="C80" s="18">
        <f>IF(M38&gt;0,C79/M38,0)</f>
        <v>10.4087905073185</v>
      </c>
      <c r="D80" s="18">
        <f>IF(N38&gt;0,D79/N38,0)</f>
        <v>13.408672820923901</v>
      </c>
      <c r="E80" s="18">
        <f>IF(O38&gt;0,E79/O38,0)</f>
        <v>0</v>
      </c>
      <c r="F80" s="18">
        <f>IF(P38&gt;0,F79/P38,0)</f>
        <v>10.4315041091031</v>
      </c>
      <c r="G80" s="11"/>
      <c r="H80" s="5" t="s">
        <v>13</v>
      </c>
      <c r="I80" s="18">
        <f>IF(L38&gt;0,I79/L38,0)</f>
        <v>0</v>
      </c>
      <c r="J80" s="18">
        <f>IF(M38&gt;0,J79/M38,0)</f>
        <v>6.9059431778770097</v>
      </c>
      <c r="K80" s="18">
        <f>IF(N38&gt;0,K79/N38,0)</f>
        <v>15.5651238513015</v>
      </c>
      <c r="L80" s="18">
        <f>IF(O38&gt;0,L79/O38,0)</f>
        <v>0</v>
      </c>
      <c r="M80" s="18">
        <f>IF(P38&gt;0,M79/P38,0)</f>
        <v>6.9715061436991901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3"/>
      <c r="Q81" s="3"/>
      <c r="R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3"/>
      <c r="Q82" s="3"/>
      <c r="R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45" t="s">
        <v>14</v>
      </c>
      <c r="B85" s="45"/>
      <c r="C85" s="45"/>
      <c r="D85" s="45"/>
      <c r="E85" s="45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>
      <c r="A86" s="45"/>
      <c r="B86" s="45"/>
      <c r="C86" s="45"/>
      <c r="D86" s="45"/>
      <c r="E86" s="45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25"/>
      <c r="B87" s="25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46" t="s">
        <v>15</v>
      </c>
      <c r="B89" s="47" t="s">
        <v>16</v>
      </c>
      <c r="C89" s="47" t="s">
        <v>17</v>
      </c>
      <c r="D89" s="47" t="s">
        <v>18</v>
      </c>
      <c r="E89" s="47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46"/>
      <c r="B90" s="46"/>
      <c r="C90" s="46"/>
      <c r="D90" s="46"/>
      <c r="E90" s="47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2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26">
        <v>0</v>
      </c>
      <c r="B92" s="27">
        <f>L$38</f>
        <v>0</v>
      </c>
      <c r="C92" s="28">
        <f>$B$80</f>
        <v>0</v>
      </c>
      <c r="D92" s="28">
        <f>$I$80</f>
        <v>0</v>
      </c>
      <c r="E92" s="27">
        <f>B92*D92</f>
        <v>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26">
        <v>1</v>
      </c>
      <c r="B93" s="27">
        <f>M$38</f>
        <v>222366.27132999999</v>
      </c>
      <c r="C93" s="28">
        <f>$C$80</f>
        <v>10.4</v>
      </c>
      <c r="D93" s="28">
        <f>$J$80</f>
        <v>6.9</v>
      </c>
      <c r="E93" s="27">
        <f>B93*D93</f>
        <v>1534327.2721800001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26">
        <v>2</v>
      </c>
      <c r="B94" s="27">
        <f>N$38</f>
        <v>1696.4906699999999</v>
      </c>
      <c r="C94" s="28">
        <f>$D$80</f>
        <v>13.4</v>
      </c>
      <c r="D94" s="28">
        <f>$K$80</f>
        <v>15.6</v>
      </c>
      <c r="E94" s="27">
        <f>B94*D94</f>
        <v>26465.25445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26">
        <v>3</v>
      </c>
      <c r="B95" s="27">
        <f>O$38</f>
        <v>0</v>
      </c>
      <c r="C95" s="28">
        <f>$E$80</f>
        <v>0</v>
      </c>
      <c r="D95" s="28">
        <f>$L$80</f>
        <v>0</v>
      </c>
      <c r="E95" s="27">
        <f>B95*D95</f>
        <v>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26" t="s">
        <v>7</v>
      </c>
      <c r="B96" s="27">
        <f>SUM(B92:B95)</f>
        <v>224062.76199999999</v>
      </c>
      <c r="C96" s="28">
        <f>$F$80</f>
        <v>10.4</v>
      </c>
      <c r="D96" s="28">
        <f>$M$80</f>
        <v>7</v>
      </c>
      <c r="E96" s="27">
        <f>SUM(E92:E95)</f>
        <v>1560792.52663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26" t="s">
        <v>2</v>
      </c>
      <c r="B97" s="29">
        <f>$I$2</f>
        <v>1572388</v>
      </c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30" t="s">
        <v>20</v>
      </c>
      <c r="B98" s="27">
        <f>IF(E96&gt;0,$I$2/E96,"")</f>
        <v>1.00743</v>
      </c>
      <c r="C98" s="2"/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8"/>
  <sheetViews>
    <sheetView topLeftCell="A45" zoomScale="80" zoomScaleNormal="80" workbookViewId="0">
      <selection activeCell="B80" sqref="B80"/>
    </sheetView>
  </sheetViews>
  <sheetFormatPr baseColWidth="10" defaultColWidth="11.5" defaultRowHeight="13"/>
  <cols>
    <col min="1" max="1" width="10.1640625" customWidth="1"/>
    <col min="2" max="2" width="14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1">
      <c r="A1" s="42" t="s">
        <v>21</v>
      </c>
      <c r="B1" s="42"/>
      <c r="C1" s="42"/>
      <c r="D1" s="42"/>
      <c r="E1" s="42"/>
      <c r="F1" s="42"/>
      <c r="G1" s="1"/>
      <c r="H1" s="43" t="s">
        <v>1</v>
      </c>
      <c r="I1" s="43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2233426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44" t="s">
        <v>4</v>
      </c>
      <c r="C4" s="44"/>
      <c r="D4" s="44"/>
      <c r="E4" s="44"/>
      <c r="F4" s="44"/>
      <c r="G4" s="1"/>
      <c r="H4" s="2" t="s">
        <v>3</v>
      </c>
      <c r="J4" s="1"/>
      <c r="K4" s="2" t="s">
        <v>3</v>
      </c>
      <c r="L4" s="43" t="s">
        <v>5</v>
      </c>
      <c r="M4" s="43"/>
      <c r="N4" s="43"/>
      <c r="O4" s="43"/>
      <c r="P4" s="43"/>
      <c r="Q4" s="3"/>
      <c r="R4" s="3"/>
    </row>
    <row r="5" spans="1:18">
      <c r="A5" s="2" t="s">
        <v>6</v>
      </c>
      <c r="B5" s="5">
        <v>0</v>
      </c>
      <c r="C5" s="6">
        <v>1</v>
      </c>
      <c r="D5" s="6">
        <v>2</v>
      </c>
      <c r="E5" s="6">
        <v>3</v>
      </c>
      <c r="F5" s="7" t="s">
        <v>7</v>
      </c>
      <c r="G5" s="1"/>
      <c r="H5" s="2" t="s">
        <v>6</v>
      </c>
      <c r="I5" s="10" t="s">
        <v>8</v>
      </c>
      <c r="J5" s="1"/>
      <c r="K5" s="2" t="s">
        <v>6</v>
      </c>
      <c r="L5" s="5">
        <v>0</v>
      </c>
      <c r="M5" s="6">
        <v>1</v>
      </c>
      <c r="N5" s="6">
        <v>2</v>
      </c>
      <c r="O5" s="6">
        <v>3</v>
      </c>
      <c r="P5" s="8" t="s">
        <v>7</v>
      </c>
      <c r="Q5" s="3"/>
      <c r="R5" s="3"/>
    </row>
    <row r="6" spans="1:18">
      <c r="A6" s="9">
        <v>3.75</v>
      </c>
      <c r="B6" s="10"/>
      <c r="C6" s="10"/>
      <c r="D6" s="10"/>
      <c r="E6" s="31"/>
      <c r="F6" s="11">
        <f t="shared" ref="F6:F37" si="0">SUM(B6:E6)</f>
        <v>0</v>
      </c>
      <c r="G6" s="1"/>
      <c r="H6" s="9">
        <v>3.75</v>
      </c>
      <c r="J6" s="1"/>
      <c r="K6" s="9">
        <v>3.75</v>
      </c>
      <c r="L6" s="1">
        <f t="shared" ref="L6:L37" si="1">IF($F6&gt;0,($I6/1000)*(B6/$F6),0)</f>
        <v>0</v>
      </c>
      <c r="M6" s="1">
        <f t="shared" ref="M6:M37" si="2">IF($F6&gt;0,($I6/1000)*(C6/$F6),0)</f>
        <v>0</v>
      </c>
      <c r="N6" s="1">
        <f t="shared" ref="N6:N37" si="3">IF($F6&gt;0,($I6/1000)*(D6/$F6),0)</f>
        <v>0</v>
      </c>
      <c r="O6" s="1">
        <f t="shared" ref="O6:O37" si="4">IF($F6&gt;0,($I6/1000)*(E6/$F6),0)</f>
        <v>0</v>
      </c>
      <c r="P6" s="12">
        <f t="shared" ref="P6:P37" si="5">SUM(L6:O6)</f>
        <v>0</v>
      </c>
      <c r="Q6" s="3"/>
      <c r="R6" s="3"/>
    </row>
    <row r="7" spans="1:18">
      <c r="A7" s="9">
        <v>4.25</v>
      </c>
      <c r="B7" s="10"/>
      <c r="C7" s="14"/>
      <c r="D7" s="10"/>
      <c r="E7" s="31"/>
      <c r="F7" s="11">
        <f t="shared" si="0"/>
        <v>0</v>
      </c>
      <c r="G7" s="1"/>
      <c r="H7" s="9">
        <v>4.25</v>
      </c>
      <c r="I7" s="15"/>
      <c r="J7" s="1"/>
      <c r="K7" s="9">
        <v>4.25</v>
      </c>
      <c r="L7" s="1">
        <f t="shared" si="1"/>
        <v>0</v>
      </c>
      <c r="M7" s="1">
        <f t="shared" si="2"/>
        <v>0</v>
      </c>
      <c r="N7" s="1">
        <f t="shared" si="3"/>
        <v>0</v>
      </c>
      <c r="O7" s="1">
        <f t="shared" si="4"/>
        <v>0</v>
      </c>
      <c r="P7" s="12">
        <f t="shared" si="5"/>
        <v>0</v>
      </c>
      <c r="Q7" s="3"/>
      <c r="R7" s="3"/>
    </row>
    <row r="8" spans="1:18">
      <c r="A8" s="9">
        <v>4.75</v>
      </c>
      <c r="B8" s="10"/>
      <c r="C8" s="14"/>
      <c r="D8" s="10"/>
      <c r="E8" s="31"/>
      <c r="F8" s="11">
        <f t="shared" si="0"/>
        <v>0</v>
      </c>
      <c r="G8" s="1"/>
      <c r="H8" s="9">
        <v>4.75</v>
      </c>
      <c r="I8" s="15"/>
      <c r="J8" s="1"/>
      <c r="K8" s="9">
        <v>4.75</v>
      </c>
      <c r="L8" s="1">
        <f t="shared" si="1"/>
        <v>0</v>
      </c>
      <c r="M8" s="1">
        <f t="shared" si="2"/>
        <v>0</v>
      </c>
      <c r="N8" s="1">
        <f t="shared" si="3"/>
        <v>0</v>
      </c>
      <c r="O8" s="1">
        <f t="shared" si="4"/>
        <v>0</v>
      </c>
      <c r="P8" s="12">
        <f t="shared" si="5"/>
        <v>0</v>
      </c>
      <c r="Q8" s="3"/>
      <c r="R8" s="3"/>
    </row>
    <row r="9" spans="1:18">
      <c r="A9" s="9">
        <v>5.25</v>
      </c>
      <c r="B9" s="10"/>
      <c r="C9" s="14"/>
      <c r="D9" s="10"/>
      <c r="E9" s="31"/>
      <c r="F9" s="11">
        <f t="shared" si="0"/>
        <v>0</v>
      </c>
      <c r="G9" s="1"/>
      <c r="H9" s="9">
        <v>5.25</v>
      </c>
      <c r="I9" s="15"/>
      <c r="J9" s="1"/>
      <c r="K9" s="9">
        <v>5.25</v>
      </c>
      <c r="L9" s="1">
        <f t="shared" si="1"/>
        <v>0</v>
      </c>
      <c r="M9" s="1">
        <f t="shared" si="2"/>
        <v>0</v>
      </c>
      <c r="N9" s="1">
        <f t="shared" si="3"/>
        <v>0</v>
      </c>
      <c r="O9" s="1">
        <f t="shared" si="4"/>
        <v>0</v>
      </c>
      <c r="P9" s="12">
        <f t="shared" si="5"/>
        <v>0</v>
      </c>
      <c r="Q9" s="3"/>
      <c r="R9" s="3"/>
    </row>
    <row r="10" spans="1:18">
      <c r="A10" s="9">
        <v>5.75</v>
      </c>
      <c r="B10" s="13"/>
      <c r="C10" s="14"/>
      <c r="D10" s="10"/>
      <c r="E10" s="31"/>
      <c r="F10" s="11">
        <f t="shared" si="0"/>
        <v>0</v>
      </c>
      <c r="G10" s="1"/>
      <c r="H10" s="9">
        <v>5.75</v>
      </c>
      <c r="I10" s="15"/>
      <c r="J10" s="1"/>
      <c r="K10" s="9">
        <v>5.75</v>
      </c>
      <c r="L10" s="1">
        <f t="shared" si="1"/>
        <v>0</v>
      </c>
      <c r="M10" s="1">
        <f t="shared" si="2"/>
        <v>0</v>
      </c>
      <c r="N10" s="1">
        <f t="shared" si="3"/>
        <v>0</v>
      </c>
      <c r="O10" s="1">
        <f t="shared" si="4"/>
        <v>0</v>
      </c>
      <c r="P10" s="12">
        <f t="shared" si="5"/>
        <v>0</v>
      </c>
      <c r="Q10" s="3"/>
      <c r="R10" s="3"/>
    </row>
    <row r="11" spans="1:18">
      <c r="A11" s="9">
        <v>6.25</v>
      </c>
      <c r="B11" s="10"/>
      <c r="C11" s="14"/>
      <c r="D11" s="10"/>
      <c r="E11" s="31"/>
      <c r="F11" s="11">
        <f t="shared" si="0"/>
        <v>0</v>
      </c>
      <c r="G11" s="1"/>
      <c r="H11" s="9">
        <v>6.25</v>
      </c>
      <c r="I11" s="15"/>
      <c r="J11" s="1"/>
      <c r="K11" s="9">
        <v>6.25</v>
      </c>
      <c r="L11" s="1">
        <f t="shared" si="1"/>
        <v>0</v>
      </c>
      <c r="M11" s="1">
        <f t="shared" si="2"/>
        <v>0</v>
      </c>
      <c r="N11" s="1">
        <f t="shared" si="3"/>
        <v>0</v>
      </c>
      <c r="O11" s="1">
        <f t="shared" si="4"/>
        <v>0</v>
      </c>
      <c r="P11" s="12">
        <f t="shared" si="5"/>
        <v>0</v>
      </c>
      <c r="Q11" s="3"/>
      <c r="R11" s="3"/>
    </row>
    <row r="12" spans="1:18">
      <c r="A12" s="9">
        <v>6.75</v>
      </c>
      <c r="B12" s="13"/>
      <c r="C12" s="40">
        <v>1</v>
      </c>
      <c r="D12" s="10"/>
      <c r="E12" s="32"/>
      <c r="F12" s="11">
        <f t="shared" si="0"/>
        <v>1</v>
      </c>
      <c r="G12" s="1"/>
      <c r="H12" s="9">
        <v>6.75</v>
      </c>
      <c r="I12" s="15">
        <v>237415</v>
      </c>
      <c r="J12" s="1"/>
      <c r="K12" s="9">
        <v>6.75</v>
      </c>
      <c r="L12" s="1">
        <f t="shared" si="1"/>
        <v>0</v>
      </c>
      <c r="M12" s="1">
        <f t="shared" si="2"/>
        <v>237.41499999999999</v>
      </c>
      <c r="N12" s="1">
        <f t="shared" si="3"/>
        <v>0</v>
      </c>
      <c r="O12" s="1">
        <f t="shared" si="4"/>
        <v>0</v>
      </c>
      <c r="P12" s="12">
        <f t="shared" si="5"/>
        <v>237.41499999999999</v>
      </c>
      <c r="Q12" s="3"/>
      <c r="R12" s="3"/>
    </row>
    <row r="13" spans="1:18">
      <c r="A13" s="9">
        <v>7.25</v>
      </c>
      <c r="C13" s="40">
        <v>1</v>
      </c>
      <c r="D13" s="10"/>
      <c r="E13" s="32"/>
      <c r="F13" s="11">
        <f t="shared" si="0"/>
        <v>1</v>
      </c>
      <c r="G13" s="1"/>
      <c r="H13" s="9">
        <v>7.25</v>
      </c>
      <c r="I13" s="15">
        <v>1300158</v>
      </c>
      <c r="J13" s="1"/>
      <c r="K13" s="9">
        <v>7.25</v>
      </c>
      <c r="L13" s="1">
        <f t="shared" si="1"/>
        <v>0</v>
      </c>
      <c r="M13" s="1">
        <f t="shared" si="2"/>
        <v>1300.1579999999999</v>
      </c>
      <c r="N13" s="1">
        <f t="shared" si="3"/>
        <v>0</v>
      </c>
      <c r="O13" s="1">
        <f t="shared" si="4"/>
        <v>0</v>
      </c>
      <c r="P13" s="12">
        <f t="shared" si="5"/>
        <v>1300.1579999999999</v>
      </c>
      <c r="Q13" s="3"/>
      <c r="R13" s="3"/>
    </row>
    <row r="14" spans="1:18">
      <c r="A14" s="9">
        <v>7.75</v>
      </c>
      <c r="C14" s="40">
        <v>1</v>
      </c>
      <c r="D14" s="10"/>
      <c r="E14" s="33"/>
      <c r="F14" s="11">
        <f t="shared" si="0"/>
        <v>1</v>
      </c>
      <c r="G14" s="1"/>
      <c r="H14" s="9">
        <v>7.75</v>
      </c>
      <c r="I14" s="15">
        <v>2343402</v>
      </c>
      <c r="J14" s="4"/>
      <c r="K14" s="9">
        <v>7.75</v>
      </c>
      <c r="L14" s="1">
        <f t="shared" si="1"/>
        <v>0</v>
      </c>
      <c r="M14" s="1">
        <f t="shared" si="2"/>
        <v>2343.402</v>
      </c>
      <c r="N14" s="1">
        <f t="shared" si="3"/>
        <v>0</v>
      </c>
      <c r="O14" s="1">
        <f t="shared" si="4"/>
        <v>0</v>
      </c>
      <c r="P14" s="12">
        <f t="shared" si="5"/>
        <v>2343.402</v>
      </c>
      <c r="Q14" s="3"/>
      <c r="R14" s="3"/>
    </row>
    <row r="15" spans="1:18">
      <c r="A15" s="9">
        <v>8.25</v>
      </c>
      <c r="C15" s="15">
        <v>1</v>
      </c>
      <c r="E15" s="33"/>
      <c r="F15" s="11">
        <f t="shared" si="0"/>
        <v>1</v>
      </c>
      <c r="G15" s="1"/>
      <c r="H15" s="9">
        <v>8.25</v>
      </c>
      <c r="I15" s="15">
        <v>10485278</v>
      </c>
      <c r="J15" s="4"/>
      <c r="K15" s="9">
        <v>8.25</v>
      </c>
      <c r="L15" s="1">
        <f t="shared" si="1"/>
        <v>0</v>
      </c>
      <c r="M15" s="1">
        <f t="shared" si="2"/>
        <v>10485.278</v>
      </c>
      <c r="N15" s="1">
        <f t="shared" si="3"/>
        <v>0</v>
      </c>
      <c r="O15" s="1">
        <f t="shared" si="4"/>
        <v>0</v>
      </c>
      <c r="P15" s="12">
        <f t="shared" si="5"/>
        <v>10485.278</v>
      </c>
      <c r="Q15" s="3"/>
      <c r="R15" s="3"/>
    </row>
    <row r="16" spans="1:18">
      <c r="A16" s="9">
        <v>8.75</v>
      </c>
      <c r="C16" s="15">
        <v>5</v>
      </c>
      <c r="E16" s="33"/>
      <c r="F16" s="11">
        <f t="shared" si="0"/>
        <v>5</v>
      </c>
      <c r="G16" s="1"/>
      <c r="H16" s="9">
        <v>8.75</v>
      </c>
      <c r="I16" s="15">
        <v>21938026</v>
      </c>
      <c r="J16" s="4"/>
      <c r="K16" s="9">
        <v>8.75</v>
      </c>
      <c r="L16" s="1">
        <f t="shared" si="1"/>
        <v>0</v>
      </c>
      <c r="M16" s="1">
        <f t="shared" si="2"/>
        <v>21938.026000000002</v>
      </c>
      <c r="N16" s="1">
        <f t="shared" si="3"/>
        <v>0</v>
      </c>
      <c r="O16" s="1">
        <f t="shared" si="4"/>
        <v>0</v>
      </c>
      <c r="P16" s="12">
        <f t="shared" si="5"/>
        <v>21938.026000000002</v>
      </c>
      <c r="Q16" s="3"/>
      <c r="R16" s="3"/>
    </row>
    <row r="17" spans="1:18">
      <c r="A17" s="9">
        <v>9.25</v>
      </c>
      <c r="C17" s="15">
        <v>11</v>
      </c>
      <c r="E17" s="33"/>
      <c r="F17" s="11">
        <f t="shared" si="0"/>
        <v>11</v>
      </c>
      <c r="G17" s="1"/>
      <c r="H17" s="9">
        <v>9.25</v>
      </c>
      <c r="I17" s="15">
        <v>20353515</v>
      </c>
      <c r="J17" s="4"/>
      <c r="K17" s="9">
        <v>9.25</v>
      </c>
      <c r="L17" s="1">
        <f t="shared" si="1"/>
        <v>0</v>
      </c>
      <c r="M17" s="1">
        <f t="shared" si="2"/>
        <v>20353.514999999999</v>
      </c>
      <c r="N17" s="1">
        <f t="shared" si="3"/>
        <v>0</v>
      </c>
      <c r="O17" s="1">
        <f t="shared" si="4"/>
        <v>0</v>
      </c>
      <c r="P17" s="12">
        <f t="shared" si="5"/>
        <v>20353.514999999999</v>
      </c>
      <c r="Q17" s="3"/>
      <c r="R17" s="3"/>
    </row>
    <row r="18" spans="1:18">
      <c r="A18" s="9">
        <v>9.75</v>
      </c>
      <c r="C18" s="15">
        <v>31</v>
      </c>
      <c r="E18" s="33"/>
      <c r="F18" s="11">
        <f t="shared" si="0"/>
        <v>31</v>
      </c>
      <c r="G18" s="1"/>
      <c r="H18" s="9">
        <v>9.75</v>
      </c>
      <c r="I18" s="15">
        <v>18413153</v>
      </c>
      <c r="J18" s="4"/>
      <c r="K18" s="9">
        <v>9.75</v>
      </c>
      <c r="L18" s="1">
        <f t="shared" si="1"/>
        <v>0</v>
      </c>
      <c r="M18" s="1">
        <f t="shared" si="2"/>
        <v>18413.152999999998</v>
      </c>
      <c r="N18" s="1">
        <f t="shared" si="3"/>
        <v>0</v>
      </c>
      <c r="O18" s="1">
        <f t="shared" si="4"/>
        <v>0</v>
      </c>
      <c r="P18" s="12">
        <f t="shared" si="5"/>
        <v>18413.152999999998</v>
      </c>
      <c r="Q18" s="3"/>
      <c r="R18" s="3"/>
    </row>
    <row r="19" spans="1:18">
      <c r="A19" s="9">
        <v>10.25</v>
      </c>
      <c r="C19" s="15">
        <v>41</v>
      </c>
      <c r="E19" s="33"/>
      <c r="F19" s="11">
        <f t="shared" si="0"/>
        <v>41</v>
      </c>
      <c r="G19" s="1"/>
      <c r="H19" s="9">
        <v>10.25</v>
      </c>
      <c r="I19" s="15">
        <v>25767557</v>
      </c>
      <c r="J19" s="4"/>
      <c r="K19" s="9">
        <v>10.25</v>
      </c>
      <c r="L19" s="1">
        <f t="shared" si="1"/>
        <v>0</v>
      </c>
      <c r="M19" s="1">
        <f t="shared" si="2"/>
        <v>25767.557000000001</v>
      </c>
      <c r="N19" s="1">
        <f t="shared" si="3"/>
        <v>0</v>
      </c>
      <c r="O19" s="1">
        <f t="shared" si="4"/>
        <v>0</v>
      </c>
      <c r="P19" s="12">
        <f t="shared" si="5"/>
        <v>25767.557000000001</v>
      </c>
      <c r="Q19" s="3"/>
      <c r="R19" s="3"/>
    </row>
    <row r="20" spans="1:18">
      <c r="A20" s="9">
        <v>10.75</v>
      </c>
      <c r="C20" s="15">
        <v>54</v>
      </c>
      <c r="E20" s="33"/>
      <c r="F20" s="11">
        <f t="shared" si="0"/>
        <v>54</v>
      </c>
      <c r="G20" s="1"/>
      <c r="H20" s="9">
        <v>10.75</v>
      </c>
      <c r="I20" s="15">
        <v>24270561</v>
      </c>
      <c r="J20" s="4"/>
      <c r="K20" s="9">
        <v>10.75</v>
      </c>
      <c r="L20" s="1">
        <f t="shared" si="1"/>
        <v>0</v>
      </c>
      <c r="M20" s="1">
        <f t="shared" si="2"/>
        <v>24270.561000000002</v>
      </c>
      <c r="N20" s="1">
        <f t="shared" si="3"/>
        <v>0</v>
      </c>
      <c r="O20" s="1">
        <f t="shared" si="4"/>
        <v>0</v>
      </c>
      <c r="P20" s="12">
        <f t="shared" si="5"/>
        <v>24270.561000000002</v>
      </c>
      <c r="Q20" s="3"/>
      <c r="R20" s="3"/>
    </row>
    <row r="21" spans="1:18">
      <c r="A21" s="9">
        <v>11.25</v>
      </c>
      <c r="C21" s="15">
        <v>62</v>
      </c>
      <c r="E21" s="33"/>
      <c r="F21" s="11">
        <f t="shared" si="0"/>
        <v>62</v>
      </c>
      <c r="G21" s="1"/>
      <c r="H21" s="9">
        <v>11.25</v>
      </c>
      <c r="I21" s="15">
        <v>16517093</v>
      </c>
      <c r="J21" s="4"/>
      <c r="K21" s="9">
        <v>11.25</v>
      </c>
      <c r="L21" s="1">
        <f t="shared" si="1"/>
        <v>0</v>
      </c>
      <c r="M21" s="1">
        <f t="shared" si="2"/>
        <v>16517.093000000001</v>
      </c>
      <c r="N21" s="1">
        <f t="shared" si="3"/>
        <v>0</v>
      </c>
      <c r="O21" s="1">
        <f t="shared" si="4"/>
        <v>0</v>
      </c>
      <c r="P21" s="12">
        <f t="shared" si="5"/>
        <v>16517.093000000001</v>
      </c>
      <c r="Q21" s="3"/>
      <c r="R21" s="3"/>
    </row>
    <row r="22" spans="1:18">
      <c r="A22" s="9">
        <v>11.75</v>
      </c>
      <c r="C22" s="15">
        <v>68</v>
      </c>
      <c r="E22" s="33"/>
      <c r="F22" s="11">
        <f t="shared" si="0"/>
        <v>68</v>
      </c>
      <c r="G22" s="4"/>
      <c r="H22" s="9">
        <v>11.75</v>
      </c>
      <c r="I22" s="15">
        <v>21784253</v>
      </c>
      <c r="J22" s="4"/>
      <c r="K22" s="9">
        <v>11.75</v>
      </c>
      <c r="L22" s="1">
        <f t="shared" si="1"/>
        <v>0</v>
      </c>
      <c r="M22" s="1">
        <f t="shared" si="2"/>
        <v>21784.253000000001</v>
      </c>
      <c r="N22" s="1">
        <f t="shared" si="3"/>
        <v>0</v>
      </c>
      <c r="O22" s="1">
        <f t="shared" si="4"/>
        <v>0</v>
      </c>
      <c r="P22" s="12">
        <f t="shared" si="5"/>
        <v>21784.253000000001</v>
      </c>
      <c r="Q22" s="3"/>
      <c r="R22" s="3"/>
    </row>
    <row r="23" spans="1:18">
      <c r="A23" s="9">
        <v>12.25</v>
      </c>
      <c r="C23" s="15">
        <v>40</v>
      </c>
      <c r="E23" s="33"/>
      <c r="F23" s="11">
        <f t="shared" si="0"/>
        <v>40</v>
      </c>
      <c r="G23" s="4"/>
      <c r="H23" s="9">
        <v>12.25</v>
      </c>
      <c r="I23" s="15">
        <v>19621544</v>
      </c>
      <c r="J23" s="4"/>
      <c r="K23" s="9">
        <v>12.25</v>
      </c>
      <c r="L23" s="1">
        <f t="shared" si="1"/>
        <v>0</v>
      </c>
      <c r="M23" s="1">
        <f t="shared" si="2"/>
        <v>19621.544000000002</v>
      </c>
      <c r="N23" s="1">
        <f t="shared" si="3"/>
        <v>0</v>
      </c>
      <c r="O23" s="1">
        <f t="shared" si="4"/>
        <v>0</v>
      </c>
      <c r="P23" s="12">
        <f t="shared" si="5"/>
        <v>19621.544000000002</v>
      </c>
      <c r="Q23" s="3"/>
      <c r="R23" s="3"/>
    </row>
    <row r="24" spans="1:18">
      <c r="A24" s="9">
        <v>12.75</v>
      </c>
      <c r="C24" s="15">
        <v>32</v>
      </c>
      <c r="E24" s="33"/>
      <c r="F24" s="11">
        <f t="shared" si="0"/>
        <v>32</v>
      </c>
      <c r="G24" s="4"/>
      <c r="H24" s="9">
        <v>12.75</v>
      </c>
      <c r="I24" s="15">
        <v>13793830</v>
      </c>
      <c r="J24" s="4"/>
      <c r="K24" s="9">
        <v>12.75</v>
      </c>
      <c r="L24" s="1">
        <f t="shared" si="1"/>
        <v>0</v>
      </c>
      <c r="M24" s="1">
        <f t="shared" si="2"/>
        <v>13793.83</v>
      </c>
      <c r="N24" s="1">
        <f t="shared" si="3"/>
        <v>0</v>
      </c>
      <c r="O24" s="1">
        <f t="shared" si="4"/>
        <v>0</v>
      </c>
      <c r="P24" s="12">
        <f t="shared" si="5"/>
        <v>13793.83</v>
      </c>
      <c r="Q24" s="3"/>
      <c r="R24" s="3"/>
    </row>
    <row r="25" spans="1:18">
      <c r="A25" s="9">
        <v>13.25</v>
      </c>
      <c r="C25" s="15">
        <v>32</v>
      </c>
      <c r="D25" s="15">
        <v>1</v>
      </c>
      <c r="E25" s="33"/>
      <c r="F25" s="11">
        <f t="shared" si="0"/>
        <v>33</v>
      </c>
      <c r="G25" s="4"/>
      <c r="H25" s="9">
        <v>13.25</v>
      </c>
      <c r="I25" s="15">
        <v>22635382</v>
      </c>
      <c r="J25" s="4"/>
      <c r="K25" s="9">
        <v>13.25</v>
      </c>
      <c r="L25" s="1">
        <f t="shared" si="1"/>
        <v>0</v>
      </c>
      <c r="M25" s="1">
        <f t="shared" si="2"/>
        <v>21949.4613333333</v>
      </c>
      <c r="N25" s="1">
        <f t="shared" si="3"/>
        <v>685.92066666666699</v>
      </c>
      <c r="O25" s="1">
        <f t="shared" si="4"/>
        <v>0</v>
      </c>
      <c r="P25" s="12">
        <f t="shared" si="5"/>
        <v>22635.382000000001</v>
      </c>
      <c r="Q25" s="3"/>
      <c r="R25" s="3"/>
    </row>
    <row r="26" spans="1:18">
      <c r="A26" s="9">
        <v>13.75</v>
      </c>
      <c r="C26" s="15">
        <v>21</v>
      </c>
      <c r="D26" s="15">
        <v>2</v>
      </c>
      <c r="E26" s="33"/>
      <c r="F26" s="11">
        <f t="shared" si="0"/>
        <v>23</v>
      </c>
      <c r="G26" s="4"/>
      <c r="H26" s="9">
        <v>13.75</v>
      </c>
      <c r="I26" s="15">
        <v>9775689</v>
      </c>
      <c r="J26" s="4"/>
      <c r="K26" s="9">
        <v>13.75</v>
      </c>
      <c r="L26" s="1">
        <f t="shared" si="1"/>
        <v>0</v>
      </c>
      <c r="M26" s="1">
        <f t="shared" si="2"/>
        <v>8925.62908695652</v>
      </c>
      <c r="N26" s="1">
        <f t="shared" si="3"/>
        <v>850.05991304347799</v>
      </c>
      <c r="O26" s="1">
        <f t="shared" si="4"/>
        <v>0</v>
      </c>
      <c r="P26" s="12">
        <f t="shared" si="5"/>
        <v>9775.6890000000003</v>
      </c>
      <c r="Q26" s="3"/>
      <c r="R26" s="3"/>
    </row>
    <row r="27" spans="1:18">
      <c r="A27" s="9">
        <v>14.25</v>
      </c>
      <c r="C27" s="15">
        <v>6</v>
      </c>
      <c r="D27" s="15">
        <v>2</v>
      </c>
      <c r="E27" s="33"/>
      <c r="F27" s="11">
        <f t="shared" si="0"/>
        <v>8</v>
      </c>
      <c r="G27" s="4"/>
      <c r="H27" s="9">
        <v>14.25</v>
      </c>
      <c r="I27" s="15">
        <v>1004361</v>
      </c>
      <c r="J27" s="4"/>
      <c r="K27" s="9">
        <v>14.25</v>
      </c>
      <c r="L27" s="1">
        <f t="shared" si="1"/>
        <v>0</v>
      </c>
      <c r="M27" s="1">
        <f t="shared" si="2"/>
        <v>753.27075000000002</v>
      </c>
      <c r="N27" s="1">
        <f t="shared" si="3"/>
        <v>251.09025</v>
      </c>
      <c r="O27" s="1">
        <f t="shared" si="4"/>
        <v>0</v>
      </c>
      <c r="P27" s="12">
        <f t="shared" si="5"/>
        <v>1004.361</v>
      </c>
      <c r="Q27" s="3"/>
      <c r="R27" s="3"/>
    </row>
    <row r="28" spans="1:18">
      <c r="A28" s="9">
        <v>14.75</v>
      </c>
      <c r="C28" s="15">
        <v>4</v>
      </c>
      <c r="D28" s="15">
        <v>6</v>
      </c>
      <c r="E28" s="33"/>
      <c r="F28" s="11">
        <f t="shared" si="0"/>
        <v>10</v>
      </c>
      <c r="G28" s="1"/>
      <c r="H28" s="9">
        <v>14.75</v>
      </c>
      <c r="I28" s="15">
        <v>1539715</v>
      </c>
      <c r="J28" s="4"/>
      <c r="K28" s="9">
        <v>14.75</v>
      </c>
      <c r="L28" s="1">
        <f t="shared" si="1"/>
        <v>0</v>
      </c>
      <c r="M28" s="1">
        <f t="shared" si="2"/>
        <v>615.88599999999997</v>
      </c>
      <c r="N28" s="1">
        <f t="shared" si="3"/>
        <v>923.82899999999995</v>
      </c>
      <c r="O28" s="1">
        <f t="shared" si="4"/>
        <v>0</v>
      </c>
      <c r="P28" s="12">
        <f t="shared" si="5"/>
        <v>1539.7149999999999</v>
      </c>
      <c r="Q28" s="3"/>
      <c r="R28" s="3"/>
    </row>
    <row r="29" spans="1:18">
      <c r="A29" s="9">
        <v>15.25</v>
      </c>
      <c r="C29" s="15">
        <v>1</v>
      </c>
      <c r="D29" s="15">
        <v>2</v>
      </c>
      <c r="E29" s="33"/>
      <c r="F29" s="11">
        <f t="shared" si="0"/>
        <v>3</v>
      </c>
      <c r="G29" s="1"/>
      <c r="H29" s="9">
        <v>15.25</v>
      </c>
      <c r="I29" s="15">
        <v>3390904</v>
      </c>
      <c r="J29" s="4"/>
      <c r="K29" s="9">
        <v>15.25</v>
      </c>
      <c r="L29" s="1">
        <f t="shared" si="1"/>
        <v>0</v>
      </c>
      <c r="M29" s="1">
        <f t="shared" si="2"/>
        <v>1130.3013333333299</v>
      </c>
      <c r="N29" s="1">
        <f t="shared" si="3"/>
        <v>2260.6026666666698</v>
      </c>
      <c r="O29" s="1">
        <f t="shared" si="4"/>
        <v>0</v>
      </c>
      <c r="P29" s="12">
        <f t="shared" si="5"/>
        <v>3390.904</v>
      </c>
      <c r="Q29" s="3"/>
      <c r="R29" s="3"/>
    </row>
    <row r="30" spans="1:18">
      <c r="A30" s="9">
        <v>15.75</v>
      </c>
      <c r="B30" s="10"/>
      <c r="C30" s="15"/>
      <c r="E30" s="33"/>
      <c r="F30" s="11">
        <f t="shared" si="0"/>
        <v>0</v>
      </c>
      <c r="G30" s="1"/>
      <c r="H30" s="9">
        <v>15.75</v>
      </c>
      <c r="I30" s="15">
        <v>0</v>
      </c>
      <c r="J30" s="4"/>
      <c r="K30" s="9">
        <v>15.75</v>
      </c>
      <c r="L30" s="1">
        <f t="shared" si="1"/>
        <v>0</v>
      </c>
      <c r="M30" s="1">
        <f t="shared" si="2"/>
        <v>0</v>
      </c>
      <c r="N30" s="1">
        <f t="shared" si="3"/>
        <v>0</v>
      </c>
      <c r="O30" s="1">
        <f t="shared" si="4"/>
        <v>0</v>
      </c>
      <c r="P30" s="12">
        <f t="shared" si="5"/>
        <v>0</v>
      </c>
      <c r="Q30" s="3"/>
      <c r="R30" s="3"/>
    </row>
    <row r="31" spans="1:18">
      <c r="A31" s="9">
        <v>16.25</v>
      </c>
      <c r="B31" s="10"/>
      <c r="D31" s="15">
        <v>1</v>
      </c>
      <c r="E31" s="31"/>
      <c r="F31" s="11">
        <f t="shared" si="0"/>
        <v>1</v>
      </c>
      <c r="G31" s="1"/>
      <c r="H31" s="9">
        <v>16.25</v>
      </c>
      <c r="I31" s="15">
        <v>44395</v>
      </c>
      <c r="J31" s="4"/>
      <c r="K31" s="9">
        <v>16.25</v>
      </c>
      <c r="L31" s="1">
        <f t="shared" si="1"/>
        <v>0</v>
      </c>
      <c r="M31" s="1">
        <f t="shared" si="2"/>
        <v>0</v>
      </c>
      <c r="N31" s="1">
        <f t="shared" si="3"/>
        <v>44.395000000000003</v>
      </c>
      <c r="O31" s="1">
        <f t="shared" si="4"/>
        <v>0</v>
      </c>
      <c r="P31" s="12">
        <f t="shared" si="5"/>
        <v>44.395000000000003</v>
      </c>
      <c r="Q31" s="3"/>
      <c r="R31" s="3"/>
    </row>
    <row r="32" spans="1:18">
      <c r="A32" s="9">
        <v>16.75</v>
      </c>
      <c r="B32" s="31"/>
      <c r="C32" s="34"/>
      <c r="D32" s="34"/>
      <c r="E32" s="31"/>
      <c r="F32" s="11">
        <f t="shared" si="0"/>
        <v>0</v>
      </c>
      <c r="G32" s="1"/>
      <c r="H32" s="9">
        <v>16.75</v>
      </c>
      <c r="I32" s="15"/>
      <c r="J32" s="16"/>
      <c r="K32" s="9">
        <v>16.75</v>
      </c>
      <c r="L32" s="1">
        <f t="shared" si="1"/>
        <v>0</v>
      </c>
      <c r="M32" s="1">
        <f t="shared" si="2"/>
        <v>0</v>
      </c>
      <c r="N32" s="1">
        <f t="shared" si="3"/>
        <v>0</v>
      </c>
      <c r="O32" s="1">
        <f t="shared" si="4"/>
        <v>0</v>
      </c>
      <c r="P32" s="12">
        <f t="shared" si="5"/>
        <v>0</v>
      </c>
      <c r="Q32" s="3"/>
      <c r="R32" s="3"/>
    </row>
    <row r="33" spans="1:18">
      <c r="A33" s="9">
        <v>17.25</v>
      </c>
      <c r="B33" s="31"/>
      <c r="C33" s="31"/>
      <c r="D33" s="31"/>
      <c r="E33" s="31"/>
      <c r="F33" s="11">
        <f t="shared" si="0"/>
        <v>0</v>
      </c>
      <c r="G33" s="1"/>
      <c r="H33" s="9">
        <v>17.25</v>
      </c>
      <c r="J33" s="16"/>
      <c r="K33" s="9">
        <v>17.25</v>
      </c>
      <c r="L33" s="1">
        <f t="shared" si="1"/>
        <v>0</v>
      </c>
      <c r="M33" s="1">
        <f t="shared" si="2"/>
        <v>0</v>
      </c>
      <c r="N33" s="1">
        <f t="shared" si="3"/>
        <v>0</v>
      </c>
      <c r="O33" s="1">
        <f t="shared" si="4"/>
        <v>0</v>
      </c>
      <c r="P33" s="12">
        <f t="shared" si="5"/>
        <v>0</v>
      </c>
      <c r="Q33" s="3"/>
      <c r="R33" s="3"/>
    </row>
    <row r="34" spans="1:18">
      <c r="A34" s="9">
        <v>17.75</v>
      </c>
      <c r="B34" s="31"/>
      <c r="C34" s="31"/>
      <c r="D34" s="31"/>
      <c r="E34" s="31"/>
      <c r="F34" s="11">
        <f t="shared" si="0"/>
        <v>0</v>
      </c>
      <c r="G34" s="1"/>
      <c r="H34" s="9">
        <v>17.75</v>
      </c>
      <c r="I34" s="4"/>
      <c r="J34" s="16"/>
      <c r="K34" s="9">
        <v>17.75</v>
      </c>
      <c r="L34" s="1">
        <f t="shared" si="1"/>
        <v>0</v>
      </c>
      <c r="M34" s="1">
        <f t="shared" si="2"/>
        <v>0</v>
      </c>
      <c r="N34" s="1">
        <f t="shared" si="3"/>
        <v>0</v>
      </c>
      <c r="O34" s="1">
        <f t="shared" si="4"/>
        <v>0</v>
      </c>
      <c r="P34" s="12">
        <f t="shared" si="5"/>
        <v>0</v>
      </c>
      <c r="Q34" s="3"/>
      <c r="R34" s="3"/>
    </row>
    <row r="35" spans="1:18">
      <c r="A35" s="9">
        <v>18.25</v>
      </c>
      <c r="B35" s="31"/>
      <c r="C35" s="31"/>
      <c r="D35" s="31"/>
      <c r="E35" s="31"/>
      <c r="F35" s="11">
        <f t="shared" si="0"/>
        <v>0</v>
      </c>
      <c r="G35" s="1"/>
      <c r="H35" s="9">
        <v>18.25</v>
      </c>
      <c r="I35" s="4"/>
      <c r="J35" s="1"/>
      <c r="K35" s="9">
        <v>18.25</v>
      </c>
      <c r="L35" s="1">
        <f t="shared" si="1"/>
        <v>0</v>
      </c>
      <c r="M35" s="1">
        <f t="shared" si="2"/>
        <v>0</v>
      </c>
      <c r="N35" s="1">
        <f t="shared" si="3"/>
        <v>0</v>
      </c>
      <c r="O35" s="1">
        <f t="shared" si="4"/>
        <v>0</v>
      </c>
      <c r="P35" s="12">
        <f t="shared" si="5"/>
        <v>0</v>
      </c>
      <c r="Q35" s="3"/>
      <c r="R35" s="3"/>
    </row>
    <row r="36" spans="1:18">
      <c r="A36" s="9">
        <v>18.75</v>
      </c>
      <c r="B36" s="31"/>
      <c r="C36" s="31"/>
      <c r="D36" s="31"/>
      <c r="E36" s="31"/>
      <c r="F36" s="11">
        <f t="shared" si="0"/>
        <v>0</v>
      </c>
      <c r="G36" s="1"/>
      <c r="H36" s="9">
        <v>18.75</v>
      </c>
      <c r="I36" s="4"/>
      <c r="J36" s="1"/>
      <c r="K36" s="9">
        <v>18.75</v>
      </c>
      <c r="L36" s="1">
        <f t="shared" si="1"/>
        <v>0</v>
      </c>
      <c r="M36" s="1">
        <f t="shared" si="2"/>
        <v>0</v>
      </c>
      <c r="N36" s="1">
        <f t="shared" si="3"/>
        <v>0</v>
      </c>
      <c r="O36" s="1">
        <f t="shared" si="4"/>
        <v>0</v>
      </c>
      <c r="P36" s="12">
        <f t="shared" si="5"/>
        <v>0</v>
      </c>
      <c r="Q36" s="3"/>
      <c r="R36" s="3"/>
    </row>
    <row r="37" spans="1:18">
      <c r="A37" s="9">
        <v>19.25</v>
      </c>
      <c r="B37" s="31"/>
      <c r="C37" s="32"/>
      <c r="D37" s="32"/>
      <c r="E37" s="32"/>
      <c r="F37" s="11">
        <f t="shared" si="0"/>
        <v>0</v>
      </c>
      <c r="G37" s="1"/>
      <c r="H37" s="9">
        <v>19.25</v>
      </c>
      <c r="I37" s="1"/>
      <c r="J37" s="1"/>
      <c r="K37" s="9">
        <v>19.25</v>
      </c>
      <c r="L37" s="1">
        <f t="shared" si="1"/>
        <v>0</v>
      </c>
      <c r="M37" s="1">
        <f t="shared" si="2"/>
        <v>0</v>
      </c>
      <c r="N37" s="1">
        <f t="shared" si="3"/>
        <v>0</v>
      </c>
      <c r="O37" s="1">
        <f t="shared" si="4"/>
        <v>0</v>
      </c>
      <c r="P37" s="12">
        <f t="shared" si="5"/>
        <v>0</v>
      </c>
      <c r="Q37" s="3"/>
      <c r="R37" s="3"/>
    </row>
    <row r="38" spans="1:18">
      <c r="A38" s="7" t="s">
        <v>7</v>
      </c>
      <c r="B38" s="17">
        <f>SUM(B6:B37)</f>
        <v>0</v>
      </c>
      <c r="C38" s="17">
        <f>SUM(C6:C37)</f>
        <v>412</v>
      </c>
      <c r="D38" s="17">
        <f>SUM(D6:D37)</f>
        <v>14</v>
      </c>
      <c r="E38" s="17">
        <f>SUM(E6:E37)</f>
        <v>0</v>
      </c>
      <c r="F38" s="18">
        <f>SUM(F6:F37)</f>
        <v>426</v>
      </c>
      <c r="G38" s="19"/>
      <c r="H38" s="7" t="s">
        <v>7</v>
      </c>
      <c r="I38" s="4">
        <f>SUM(I6:I37)</f>
        <v>235216231</v>
      </c>
      <c r="J38" s="1"/>
      <c r="K38" s="7" t="s">
        <v>7</v>
      </c>
      <c r="L38" s="17">
        <f>SUM(L6:L37)</f>
        <v>0</v>
      </c>
      <c r="M38" s="17">
        <f>SUM(M6:M37)</f>
        <v>230200.333503623</v>
      </c>
      <c r="N38" s="17">
        <f>SUM(N6:N37)</f>
        <v>5015.8974963768196</v>
      </c>
      <c r="O38" s="17">
        <f>SUM(O6:O37)</f>
        <v>0</v>
      </c>
      <c r="P38" s="20">
        <f>SUM(P6:P37)</f>
        <v>235216.231</v>
      </c>
      <c r="Q38" s="21"/>
      <c r="R38" s="3"/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2"/>
      <c r="B41" s="1"/>
      <c r="C41" s="1"/>
      <c r="D41" s="1"/>
      <c r="E41" s="1"/>
      <c r="F41" s="22"/>
      <c r="G41" s="1"/>
      <c r="H41" s="1"/>
      <c r="I41" s="1"/>
      <c r="J41" s="22"/>
      <c r="K41" s="1"/>
      <c r="L41" s="1"/>
      <c r="M41" s="1"/>
      <c r="N41" s="22"/>
      <c r="O41" s="1"/>
      <c r="P41" s="3"/>
      <c r="Q41" s="3"/>
      <c r="R41" s="3"/>
    </row>
    <row r="42" spans="1:18">
      <c r="A42" s="1"/>
      <c r="B42" s="43" t="s">
        <v>9</v>
      </c>
      <c r="C42" s="43"/>
      <c r="D42" s="43"/>
      <c r="E42" s="1"/>
      <c r="F42" s="1"/>
      <c r="G42" s="4"/>
      <c r="H42" s="1"/>
      <c r="I42" s="43" t="s">
        <v>10</v>
      </c>
      <c r="J42" s="43"/>
      <c r="K42" s="43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3" t="s">
        <v>11</v>
      </c>
      <c r="I44">
        <v>4.5519413730988889E-3</v>
      </c>
      <c r="J44" s="13" t="s">
        <v>12</v>
      </c>
      <c r="K44">
        <v>3.1506898934417462</v>
      </c>
      <c r="L44" s="1"/>
      <c r="M44" s="1"/>
      <c r="N44" s="1"/>
      <c r="O44" s="1"/>
      <c r="P44" s="3"/>
      <c r="Q44" s="3"/>
      <c r="R44" s="3"/>
    </row>
    <row r="45" spans="1:18">
      <c r="A45" s="2" t="s">
        <v>3</v>
      </c>
      <c r="B45" s="1"/>
      <c r="C45" s="1"/>
      <c r="D45" s="1"/>
      <c r="E45" s="1"/>
      <c r="F45" s="1"/>
      <c r="G45" s="1"/>
      <c r="H45" s="2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2" t="s">
        <v>6</v>
      </c>
      <c r="B46" s="5">
        <v>0</v>
      </c>
      <c r="C46" s="6">
        <v>1</v>
      </c>
      <c r="D46" s="6">
        <v>2</v>
      </c>
      <c r="E46" s="6">
        <v>3</v>
      </c>
      <c r="F46" s="7" t="s">
        <v>7</v>
      </c>
      <c r="G46" s="1"/>
      <c r="H46" s="2" t="s">
        <v>6</v>
      </c>
      <c r="I46" s="5">
        <v>0</v>
      </c>
      <c r="J46" s="6">
        <v>1</v>
      </c>
      <c r="K46" s="6">
        <v>2</v>
      </c>
      <c r="L46" s="6">
        <v>3</v>
      </c>
      <c r="M46" s="23" t="s">
        <v>7</v>
      </c>
      <c r="N46" s="3"/>
      <c r="O46" s="3"/>
      <c r="P46" s="3"/>
    </row>
    <row r="47" spans="1:18">
      <c r="A47" s="9">
        <v>3.75</v>
      </c>
      <c r="B47" s="1">
        <f t="shared" ref="B47:B78" si="6">L6*($A47)</f>
        <v>0</v>
      </c>
      <c r="C47" s="1">
        <f t="shared" ref="C47:C78" si="7">M6*($A47)</f>
        <v>0</v>
      </c>
      <c r="D47" s="1">
        <f t="shared" ref="D47:D78" si="8">N6*($A47)</f>
        <v>0</v>
      </c>
      <c r="E47" s="1">
        <f t="shared" ref="E47:E78" si="9">O6*($A47)</f>
        <v>0</v>
      </c>
      <c r="F47" s="11">
        <f t="shared" ref="F47:F78" si="10">SUM(B47:E47)</f>
        <v>0</v>
      </c>
      <c r="G47" s="1"/>
      <c r="H47" s="9">
        <f t="shared" ref="H47:H78" si="11">$I$44*((A47)^$K$44)</f>
        <v>0.29294842920872599</v>
      </c>
      <c r="I47" s="1">
        <f t="shared" ref="I47:I78" si="12">L6*$H47</f>
        <v>0</v>
      </c>
      <c r="J47" s="1">
        <f t="shared" ref="J47:J78" si="13">M6*$H47</f>
        <v>0</v>
      </c>
      <c r="K47" s="1">
        <f t="shared" ref="K47:K78" si="14">N6*$H47</f>
        <v>0</v>
      </c>
      <c r="L47" s="1">
        <f t="shared" ref="L47:L78" si="15">O6*$H47</f>
        <v>0</v>
      </c>
      <c r="M47" s="24">
        <f t="shared" ref="M47:M78" si="16">SUM(I47:L47)</f>
        <v>0</v>
      </c>
      <c r="N47" s="3"/>
      <c r="O47" s="3"/>
      <c r="P47" s="3"/>
    </row>
    <row r="48" spans="1:18">
      <c r="A48" s="9">
        <v>4.25</v>
      </c>
      <c r="B48" s="1">
        <f t="shared" si="6"/>
        <v>0</v>
      </c>
      <c r="C48" s="1">
        <f t="shared" si="7"/>
        <v>0</v>
      </c>
      <c r="D48" s="1">
        <f t="shared" si="8"/>
        <v>0</v>
      </c>
      <c r="E48" s="1">
        <f t="shared" si="9"/>
        <v>0</v>
      </c>
      <c r="F48" s="11">
        <f t="shared" si="10"/>
        <v>0</v>
      </c>
      <c r="G48" s="1"/>
      <c r="H48" s="9">
        <f t="shared" si="11"/>
        <v>0.43456556614318997</v>
      </c>
      <c r="I48" s="1">
        <f t="shared" si="12"/>
        <v>0</v>
      </c>
      <c r="J48" s="1">
        <f t="shared" si="13"/>
        <v>0</v>
      </c>
      <c r="K48" s="1">
        <f t="shared" si="14"/>
        <v>0</v>
      </c>
      <c r="L48" s="1">
        <f t="shared" si="15"/>
        <v>0</v>
      </c>
      <c r="M48" s="24">
        <f t="shared" si="16"/>
        <v>0</v>
      </c>
      <c r="N48" s="3"/>
      <c r="O48" s="3"/>
      <c r="P48" s="3"/>
    </row>
    <row r="49" spans="1:16">
      <c r="A49" s="9">
        <v>4.75</v>
      </c>
      <c r="B49" s="1">
        <f t="shared" si="6"/>
        <v>0</v>
      </c>
      <c r="C49" s="1">
        <f t="shared" si="7"/>
        <v>0</v>
      </c>
      <c r="D49" s="1">
        <f t="shared" si="8"/>
        <v>0</v>
      </c>
      <c r="E49" s="1">
        <f t="shared" si="9"/>
        <v>0</v>
      </c>
      <c r="F49" s="11">
        <f t="shared" si="10"/>
        <v>0</v>
      </c>
      <c r="G49" s="1"/>
      <c r="H49" s="9">
        <f t="shared" si="11"/>
        <v>0.61694773865073704</v>
      </c>
      <c r="I49" s="1">
        <f t="shared" si="12"/>
        <v>0</v>
      </c>
      <c r="J49" s="1">
        <f t="shared" si="13"/>
        <v>0</v>
      </c>
      <c r="K49" s="1">
        <f t="shared" si="14"/>
        <v>0</v>
      </c>
      <c r="L49" s="1">
        <f t="shared" si="15"/>
        <v>0</v>
      </c>
      <c r="M49" s="24">
        <f t="shared" si="16"/>
        <v>0</v>
      </c>
      <c r="N49" s="3"/>
      <c r="O49" s="3"/>
      <c r="P49" s="3"/>
    </row>
    <row r="50" spans="1:16">
      <c r="A50" s="9">
        <v>5.25</v>
      </c>
      <c r="B50" s="1">
        <f t="shared" si="6"/>
        <v>0</v>
      </c>
      <c r="C50" s="1">
        <f t="shared" si="7"/>
        <v>0</v>
      </c>
      <c r="D50" s="1">
        <f t="shared" si="8"/>
        <v>0</v>
      </c>
      <c r="E50" s="1">
        <f t="shared" si="9"/>
        <v>0</v>
      </c>
      <c r="F50" s="11">
        <f t="shared" si="10"/>
        <v>0</v>
      </c>
      <c r="G50" s="1"/>
      <c r="H50" s="9">
        <f t="shared" si="11"/>
        <v>0.84565904590316499</v>
      </c>
      <c r="I50" s="1">
        <f t="shared" si="12"/>
        <v>0</v>
      </c>
      <c r="J50" s="1">
        <f t="shared" si="13"/>
        <v>0</v>
      </c>
      <c r="K50" s="1">
        <f t="shared" si="14"/>
        <v>0</v>
      </c>
      <c r="L50" s="1">
        <f t="shared" si="15"/>
        <v>0</v>
      </c>
      <c r="M50" s="24">
        <f t="shared" si="16"/>
        <v>0</v>
      </c>
      <c r="N50" s="3"/>
      <c r="O50" s="3"/>
      <c r="P50" s="3"/>
    </row>
    <row r="51" spans="1:16">
      <c r="A51" s="9">
        <v>5.75</v>
      </c>
      <c r="B51" s="1">
        <f t="shared" si="6"/>
        <v>0</v>
      </c>
      <c r="C51" s="1">
        <f t="shared" si="7"/>
        <v>0</v>
      </c>
      <c r="D51" s="1">
        <f t="shared" si="8"/>
        <v>0</v>
      </c>
      <c r="E51" s="1">
        <f t="shared" si="9"/>
        <v>0</v>
      </c>
      <c r="F51" s="11">
        <f t="shared" si="10"/>
        <v>0</v>
      </c>
      <c r="G51" s="1"/>
      <c r="H51" s="9">
        <f t="shared" si="11"/>
        <v>1.12635284551561</v>
      </c>
      <c r="I51" s="1">
        <f t="shared" si="12"/>
        <v>0</v>
      </c>
      <c r="J51" s="1">
        <f t="shared" si="13"/>
        <v>0</v>
      </c>
      <c r="K51" s="1">
        <f t="shared" si="14"/>
        <v>0</v>
      </c>
      <c r="L51" s="1">
        <f t="shared" si="15"/>
        <v>0</v>
      </c>
      <c r="M51" s="24">
        <f t="shared" si="16"/>
        <v>0</v>
      </c>
      <c r="N51" s="3"/>
      <c r="O51" s="3"/>
      <c r="P51" s="3"/>
    </row>
    <row r="52" spans="1:16">
      <c r="A52" s="9">
        <v>6.25</v>
      </c>
      <c r="B52" s="1">
        <f t="shared" si="6"/>
        <v>0</v>
      </c>
      <c r="C52" s="1">
        <f t="shared" si="7"/>
        <v>0</v>
      </c>
      <c r="D52" s="1">
        <f t="shared" si="8"/>
        <v>0</v>
      </c>
      <c r="E52" s="1">
        <f t="shared" si="9"/>
        <v>0</v>
      </c>
      <c r="F52" s="11">
        <f t="shared" si="10"/>
        <v>0</v>
      </c>
      <c r="G52" s="1"/>
      <c r="H52" s="9">
        <f t="shared" si="11"/>
        <v>1.46476443618534</v>
      </c>
      <c r="I52" s="1">
        <f t="shared" si="12"/>
        <v>0</v>
      </c>
      <c r="J52" s="1">
        <f t="shared" si="13"/>
        <v>0</v>
      </c>
      <c r="K52" s="1">
        <f t="shared" si="14"/>
        <v>0</v>
      </c>
      <c r="L52" s="1">
        <f t="shared" si="15"/>
        <v>0</v>
      </c>
      <c r="M52" s="24">
        <f t="shared" si="16"/>
        <v>0</v>
      </c>
      <c r="N52" s="3"/>
      <c r="O52" s="3"/>
      <c r="P52" s="3"/>
    </row>
    <row r="53" spans="1:16">
      <c r="A53" s="9">
        <v>6.75</v>
      </c>
      <c r="B53" s="1">
        <f t="shared" si="6"/>
        <v>0</v>
      </c>
      <c r="C53" s="1">
        <f t="shared" si="7"/>
        <v>1602.55125</v>
      </c>
      <c r="D53" s="1">
        <f t="shared" si="8"/>
        <v>0</v>
      </c>
      <c r="E53" s="1">
        <f t="shared" si="9"/>
        <v>0</v>
      </c>
      <c r="F53" s="11">
        <f t="shared" si="10"/>
        <v>1602.55125</v>
      </c>
      <c r="G53" s="1"/>
      <c r="H53" s="9">
        <f t="shared" si="11"/>
        <v>1.86670493475384</v>
      </c>
      <c r="I53" s="1">
        <f t="shared" si="12"/>
        <v>0</v>
      </c>
      <c r="J53" s="1">
        <f t="shared" si="13"/>
        <v>443.18375208458298</v>
      </c>
      <c r="K53" s="1">
        <f t="shared" si="14"/>
        <v>0</v>
      </c>
      <c r="L53" s="1">
        <f t="shared" si="15"/>
        <v>0</v>
      </c>
      <c r="M53" s="24">
        <f t="shared" si="16"/>
        <v>443.18375208458298</v>
      </c>
      <c r="N53" s="3"/>
      <c r="O53" s="3"/>
      <c r="P53" s="3"/>
    </row>
    <row r="54" spans="1:16">
      <c r="A54" s="9">
        <v>7.25</v>
      </c>
      <c r="B54" s="1">
        <f t="shared" si="6"/>
        <v>0</v>
      </c>
      <c r="C54" s="1">
        <f t="shared" si="7"/>
        <v>9426.1455000000005</v>
      </c>
      <c r="D54" s="1">
        <f t="shared" si="8"/>
        <v>0</v>
      </c>
      <c r="E54" s="1">
        <f t="shared" si="9"/>
        <v>0</v>
      </c>
      <c r="F54" s="11">
        <f t="shared" si="10"/>
        <v>9426.1455000000005</v>
      </c>
      <c r="G54" s="1"/>
      <c r="H54" s="9">
        <f t="shared" si="11"/>
        <v>2.3380560710286602</v>
      </c>
      <c r="I54" s="1">
        <f t="shared" si="12"/>
        <v>0</v>
      </c>
      <c r="J54" s="1">
        <f t="shared" si="13"/>
        <v>3039.8423051964801</v>
      </c>
      <c r="K54" s="1">
        <f t="shared" si="14"/>
        <v>0</v>
      </c>
      <c r="L54" s="1">
        <f t="shared" si="15"/>
        <v>0</v>
      </c>
      <c r="M54" s="24">
        <f t="shared" si="16"/>
        <v>3039.8423051964801</v>
      </c>
      <c r="N54" s="3"/>
      <c r="O54" s="3"/>
      <c r="P54" s="3"/>
    </row>
    <row r="55" spans="1:16">
      <c r="A55" s="9">
        <v>7.75</v>
      </c>
      <c r="B55" s="1">
        <f t="shared" si="6"/>
        <v>0</v>
      </c>
      <c r="C55" s="1">
        <f t="shared" si="7"/>
        <v>18161.3655</v>
      </c>
      <c r="D55" s="1">
        <f t="shared" si="8"/>
        <v>0</v>
      </c>
      <c r="E55" s="1">
        <f t="shared" si="9"/>
        <v>0</v>
      </c>
      <c r="F55" s="11">
        <f t="shared" si="10"/>
        <v>18161.3655</v>
      </c>
      <c r="G55" s="1"/>
      <c r="H55" s="9">
        <f t="shared" si="11"/>
        <v>2.8847657039244101</v>
      </c>
      <c r="I55" s="1">
        <f t="shared" si="12"/>
        <v>0</v>
      </c>
      <c r="J55" s="1">
        <f t="shared" si="13"/>
        <v>6760.1657201078697</v>
      </c>
      <c r="K55" s="1">
        <f t="shared" si="14"/>
        <v>0</v>
      </c>
      <c r="L55" s="1">
        <f t="shared" si="15"/>
        <v>0</v>
      </c>
      <c r="M55" s="24">
        <f t="shared" si="16"/>
        <v>6760.1657201078697</v>
      </c>
      <c r="N55" s="3"/>
      <c r="O55" s="3"/>
      <c r="P55" s="3"/>
    </row>
    <row r="56" spans="1:16">
      <c r="A56" s="9">
        <v>8.25</v>
      </c>
      <c r="B56" s="1">
        <f t="shared" si="6"/>
        <v>0</v>
      </c>
      <c r="C56" s="1">
        <f t="shared" si="7"/>
        <v>86503.5435</v>
      </c>
      <c r="D56" s="1">
        <f t="shared" si="8"/>
        <v>0</v>
      </c>
      <c r="E56" s="1">
        <f t="shared" si="9"/>
        <v>0</v>
      </c>
      <c r="F56" s="11">
        <f t="shared" si="10"/>
        <v>86503.5435</v>
      </c>
      <c r="G56" s="1"/>
      <c r="H56" s="9">
        <f t="shared" si="11"/>
        <v>3.5128439154066902</v>
      </c>
      <c r="I56" s="1">
        <f t="shared" si="12"/>
        <v>0</v>
      </c>
      <c r="J56" s="1">
        <f t="shared" si="13"/>
        <v>36833.145023647601</v>
      </c>
      <c r="K56" s="1">
        <f t="shared" si="14"/>
        <v>0</v>
      </c>
      <c r="L56" s="1">
        <f t="shared" si="15"/>
        <v>0</v>
      </c>
      <c r="M56" s="24">
        <f t="shared" si="16"/>
        <v>36833.145023647601</v>
      </c>
      <c r="N56" s="3"/>
      <c r="O56" s="3"/>
      <c r="P56" s="3"/>
    </row>
    <row r="57" spans="1:16">
      <c r="A57" s="9">
        <v>8.75</v>
      </c>
      <c r="B57" s="1">
        <f t="shared" si="6"/>
        <v>0</v>
      </c>
      <c r="C57" s="1">
        <f t="shared" si="7"/>
        <v>191957.72750000001</v>
      </c>
      <c r="D57" s="1">
        <f t="shared" si="8"/>
        <v>0</v>
      </c>
      <c r="E57" s="1">
        <f t="shared" si="9"/>
        <v>0</v>
      </c>
      <c r="F57" s="11">
        <f t="shared" si="10"/>
        <v>191957.72750000001</v>
      </c>
      <c r="G57" s="1"/>
      <c r="H57" s="9">
        <f t="shared" si="11"/>
        <v>4.2283595748342897</v>
      </c>
      <c r="I57" s="1">
        <f t="shared" si="12"/>
        <v>0</v>
      </c>
      <c r="J57" s="1">
        <f t="shared" si="13"/>
        <v>92761.862290063596</v>
      </c>
      <c r="K57" s="1">
        <f t="shared" si="14"/>
        <v>0</v>
      </c>
      <c r="L57" s="1">
        <f t="shared" si="15"/>
        <v>0</v>
      </c>
      <c r="M57" s="24">
        <f t="shared" si="16"/>
        <v>92761.862290063596</v>
      </c>
      <c r="N57" s="3"/>
      <c r="O57" s="3"/>
      <c r="P57" s="3"/>
    </row>
    <row r="58" spans="1:16">
      <c r="A58" s="9">
        <v>9.25</v>
      </c>
      <c r="B58" s="1">
        <f t="shared" si="6"/>
        <v>0</v>
      </c>
      <c r="C58" s="1">
        <f t="shared" si="7"/>
        <v>188270.01375000001</v>
      </c>
      <c r="D58" s="1">
        <f t="shared" si="8"/>
        <v>0</v>
      </c>
      <c r="E58" s="1">
        <f t="shared" si="9"/>
        <v>0</v>
      </c>
      <c r="F58" s="11">
        <f t="shared" si="10"/>
        <v>188270.01375000001</v>
      </c>
      <c r="G58" s="1"/>
      <c r="H58" s="9">
        <f t="shared" si="11"/>
        <v>5.0374372916478798</v>
      </c>
      <c r="I58" s="1">
        <f t="shared" si="12"/>
        <v>0</v>
      </c>
      <c r="J58" s="1">
        <f t="shared" si="13"/>
        <v>102529.555477114</v>
      </c>
      <c r="K58" s="1">
        <f t="shared" si="14"/>
        <v>0</v>
      </c>
      <c r="L58" s="1">
        <f t="shared" si="15"/>
        <v>0</v>
      </c>
      <c r="M58" s="24">
        <f t="shared" si="16"/>
        <v>102529.555477114</v>
      </c>
      <c r="N58" s="3"/>
      <c r="O58" s="3"/>
      <c r="P58" s="3"/>
    </row>
    <row r="59" spans="1:16">
      <c r="A59" s="9">
        <v>9.75</v>
      </c>
      <c r="B59" s="1">
        <f t="shared" si="6"/>
        <v>0</v>
      </c>
      <c r="C59" s="1">
        <f t="shared" si="7"/>
        <v>179528.24174999999</v>
      </c>
      <c r="D59" s="1">
        <f t="shared" si="8"/>
        <v>0</v>
      </c>
      <c r="E59" s="1">
        <f t="shared" si="9"/>
        <v>0</v>
      </c>
      <c r="F59" s="11">
        <f t="shared" si="10"/>
        <v>179528.24174999999</v>
      </c>
      <c r="G59" s="1"/>
      <c r="H59" s="9">
        <f t="shared" si="11"/>
        <v>5.9462546925945201</v>
      </c>
      <c r="I59" s="1">
        <f t="shared" si="12"/>
        <v>0</v>
      </c>
      <c r="J59" s="1">
        <f t="shared" si="13"/>
        <v>109489.29743171101</v>
      </c>
      <c r="K59" s="1">
        <f t="shared" si="14"/>
        <v>0</v>
      </c>
      <c r="L59" s="1">
        <f t="shared" si="15"/>
        <v>0</v>
      </c>
      <c r="M59" s="24">
        <f t="shared" si="16"/>
        <v>109489.29743171101</v>
      </c>
      <c r="N59" s="3"/>
      <c r="O59" s="3"/>
      <c r="P59" s="3"/>
    </row>
    <row r="60" spans="1:16">
      <c r="A60" s="9">
        <v>10.25</v>
      </c>
      <c r="B60" s="1">
        <f t="shared" si="6"/>
        <v>0</v>
      </c>
      <c r="C60" s="1">
        <f t="shared" si="7"/>
        <v>264117.45925000001</v>
      </c>
      <c r="D60" s="1">
        <f t="shared" si="8"/>
        <v>0</v>
      </c>
      <c r="E60" s="1">
        <f t="shared" si="9"/>
        <v>0</v>
      </c>
      <c r="F60" s="11">
        <f t="shared" si="10"/>
        <v>264117.45925000001</v>
      </c>
      <c r="G60" s="1"/>
      <c r="H60" s="9">
        <f t="shared" si="11"/>
        <v>6.9610399730836399</v>
      </c>
      <c r="I60" s="1">
        <f t="shared" si="12"/>
        <v>0</v>
      </c>
      <c r="J60" s="1">
        <f t="shared" si="13"/>
        <v>179368.994285711</v>
      </c>
      <c r="K60" s="1">
        <f t="shared" si="14"/>
        <v>0</v>
      </c>
      <c r="L60" s="1">
        <f t="shared" si="15"/>
        <v>0</v>
      </c>
      <c r="M60" s="24">
        <f t="shared" si="16"/>
        <v>179368.994285711</v>
      </c>
      <c r="N60" s="3"/>
      <c r="O60" s="3"/>
      <c r="P60" s="3"/>
    </row>
    <row r="61" spans="1:16">
      <c r="A61" s="9">
        <v>10.75</v>
      </c>
      <c r="B61" s="1">
        <f t="shared" si="6"/>
        <v>0</v>
      </c>
      <c r="C61" s="1">
        <f t="shared" si="7"/>
        <v>260908.53075000001</v>
      </c>
      <c r="D61" s="1">
        <f t="shared" si="8"/>
        <v>0</v>
      </c>
      <c r="E61" s="1">
        <f t="shared" si="9"/>
        <v>0</v>
      </c>
      <c r="F61" s="11">
        <f t="shared" si="10"/>
        <v>260908.53075000001</v>
      </c>
      <c r="G61" s="1"/>
      <c r="H61" s="9">
        <f t="shared" si="11"/>
        <v>8.0880696823084399</v>
      </c>
      <c r="I61" s="1">
        <f t="shared" si="12"/>
        <v>0</v>
      </c>
      <c r="J61" s="1">
        <f t="shared" si="13"/>
        <v>196301.988596718</v>
      </c>
      <c r="K61" s="1">
        <f t="shared" si="14"/>
        <v>0</v>
      </c>
      <c r="L61" s="1">
        <f t="shared" si="15"/>
        <v>0</v>
      </c>
      <c r="M61" s="24">
        <f t="shared" si="16"/>
        <v>196301.988596718</v>
      </c>
      <c r="N61" s="3"/>
      <c r="O61" s="3"/>
      <c r="P61" s="3"/>
    </row>
    <row r="62" spans="1:16">
      <c r="A62" s="9">
        <v>11.25</v>
      </c>
      <c r="B62" s="1">
        <f t="shared" si="6"/>
        <v>0</v>
      </c>
      <c r="C62" s="1">
        <f t="shared" si="7"/>
        <v>185817.29625000001</v>
      </c>
      <c r="D62" s="1">
        <f t="shared" si="8"/>
        <v>0</v>
      </c>
      <c r="E62" s="1">
        <f t="shared" si="9"/>
        <v>0</v>
      </c>
      <c r="F62" s="11">
        <f t="shared" si="10"/>
        <v>185817.29625000001</v>
      </c>
      <c r="G62" s="1"/>
      <c r="H62" s="9">
        <f t="shared" si="11"/>
        <v>9.3336667094088401</v>
      </c>
      <c r="I62" s="1">
        <f t="shared" si="12"/>
        <v>0</v>
      </c>
      <c r="J62" s="1">
        <f t="shared" si="13"/>
        <v>154165.04107030999</v>
      </c>
      <c r="K62" s="1">
        <f t="shared" si="14"/>
        <v>0</v>
      </c>
      <c r="L62" s="1">
        <f t="shared" si="15"/>
        <v>0</v>
      </c>
      <c r="M62" s="24">
        <f t="shared" si="16"/>
        <v>154165.04107030999</v>
      </c>
      <c r="N62" s="3"/>
      <c r="O62" s="3"/>
      <c r="P62" s="3"/>
    </row>
    <row r="63" spans="1:16">
      <c r="A63" s="9">
        <v>11.75</v>
      </c>
      <c r="B63" s="1">
        <f t="shared" si="6"/>
        <v>0</v>
      </c>
      <c r="C63" s="1">
        <f t="shared" si="7"/>
        <v>255964.97274999999</v>
      </c>
      <c r="D63" s="1">
        <f t="shared" si="8"/>
        <v>0</v>
      </c>
      <c r="E63" s="1">
        <f t="shared" si="9"/>
        <v>0</v>
      </c>
      <c r="F63" s="11">
        <f t="shared" si="10"/>
        <v>255964.97274999999</v>
      </c>
      <c r="G63" s="1"/>
      <c r="H63" s="9">
        <f t="shared" si="11"/>
        <v>10.704198443855001</v>
      </c>
      <c r="I63" s="1">
        <f t="shared" si="12"/>
        <v>0</v>
      </c>
      <c r="J63" s="1">
        <f t="shared" si="13"/>
        <v>233182.96706314399</v>
      </c>
      <c r="K63" s="1">
        <f t="shared" si="14"/>
        <v>0</v>
      </c>
      <c r="L63" s="1">
        <f t="shared" si="15"/>
        <v>0</v>
      </c>
      <c r="M63" s="24">
        <f t="shared" si="16"/>
        <v>233182.96706314399</v>
      </c>
      <c r="N63" s="3"/>
      <c r="O63" s="3"/>
      <c r="P63" s="3"/>
    </row>
    <row r="64" spans="1:16">
      <c r="A64" s="9">
        <v>12.25</v>
      </c>
      <c r="B64" s="1">
        <f t="shared" si="6"/>
        <v>0</v>
      </c>
      <c r="C64" s="1">
        <f t="shared" si="7"/>
        <v>240363.91399999999</v>
      </c>
      <c r="D64" s="1">
        <f t="shared" si="8"/>
        <v>0</v>
      </c>
      <c r="E64" s="1">
        <f t="shared" si="9"/>
        <v>0</v>
      </c>
      <c r="F64" s="11">
        <f t="shared" si="10"/>
        <v>240363.91399999999</v>
      </c>
      <c r="G64" s="1"/>
      <c r="H64" s="9">
        <f t="shared" si="11"/>
        <v>12.2060750878516</v>
      </c>
      <c r="I64" s="1">
        <f t="shared" si="12"/>
        <v>0</v>
      </c>
      <c r="J64" s="1">
        <f t="shared" si="13"/>
        <v>239502.039403584</v>
      </c>
      <c r="K64" s="1">
        <f t="shared" si="14"/>
        <v>0</v>
      </c>
      <c r="L64" s="1">
        <f t="shared" si="15"/>
        <v>0</v>
      </c>
      <c r="M64" s="24">
        <f t="shared" si="16"/>
        <v>239502.039403584</v>
      </c>
      <c r="N64" s="3"/>
      <c r="O64" s="3"/>
      <c r="P64" s="3"/>
    </row>
    <row r="65" spans="1:16">
      <c r="A65" s="9">
        <v>12.75</v>
      </c>
      <c r="B65" s="1">
        <f t="shared" si="6"/>
        <v>0</v>
      </c>
      <c r="C65" s="1">
        <f t="shared" si="7"/>
        <v>175871.33249999999</v>
      </c>
      <c r="D65" s="1">
        <f t="shared" si="8"/>
        <v>0</v>
      </c>
      <c r="E65" s="1">
        <f t="shared" si="9"/>
        <v>0</v>
      </c>
      <c r="F65" s="11">
        <f t="shared" si="10"/>
        <v>175871.33249999999</v>
      </c>
      <c r="G65" s="1"/>
      <c r="H65" s="9">
        <f t="shared" si="11"/>
        <v>13.845748102223601</v>
      </c>
      <c r="I65" s="1">
        <f t="shared" si="12"/>
        <v>0</v>
      </c>
      <c r="J65" s="1">
        <f t="shared" si="13"/>
        <v>190985.895544895</v>
      </c>
      <c r="K65" s="1">
        <f t="shared" si="14"/>
        <v>0</v>
      </c>
      <c r="L65" s="1">
        <f t="shared" si="15"/>
        <v>0</v>
      </c>
      <c r="M65" s="24">
        <f t="shared" si="16"/>
        <v>190985.895544895</v>
      </c>
      <c r="N65" s="3"/>
      <c r="O65" s="3"/>
      <c r="P65" s="3"/>
    </row>
    <row r="66" spans="1:16">
      <c r="A66" s="9">
        <v>13.25</v>
      </c>
      <c r="B66" s="1">
        <f t="shared" si="6"/>
        <v>0</v>
      </c>
      <c r="C66" s="1">
        <f t="shared" si="7"/>
        <v>290830.36266666598</v>
      </c>
      <c r="D66" s="1">
        <f t="shared" si="8"/>
        <v>9088.4488333333393</v>
      </c>
      <c r="E66" s="1">
        <f t="shared" si="9"/>
        <v>0</v>
      </c>
      <c r="F66" s="11">
        <f t="shared" si="10"/>
        <v>299918.81149999902</v>
      </c>
      <c r="G66" s="1"/>
      <c r="H66" s="9">
        <f t="shared" si="11"/>
        <v>15.629708770174499</v>
      </c>
      <c r="I66" s="1">
        <f t="shared" si="12"/>
        <v>0</v>
      </c>
      <c r="J66" s="1">
        <f t="shared" si="13"/>
        <v>343063.68830220599</v>
      </c>
      <c r="K66" s="1">
        <f t="shared" si="14"/>
        <v>10720.740259443901</v>
      </c>
      <c r="L66" s="1">
        <f t="shared" si="15"/>
        <v>0</v>
      </c>
      <c r="M66" s="24">
        <f t="shared" si="16"/>
        <v>353784.42856164998</v>
      </c>
      <c r="N66" s="3"/>
      <c r="O66" s="3"/>
      <c r="P66" s="3"/>
    </row>
    <row r="67" spans="1:16">
      <c r="A67" s="9">
        <v>13.75</v>
      </c>
      <c r="B67" s="1">
        <f t="shared" si="6"/>
        <v>0</v>
      </c>
      <c r="C67" s="1">
        <f t="shared" si="7"/>
        <v>122727.399945652</v>
      </c>
      <c r="D67" s="1">
        <f t="shared" si="8"/>
        <v>11688.3238043478</v>
      </c>
      <c r="E67" s="1">
        <f t="shared" si="9"/>
        <v>0</v>
      </c>
      <c r="F67" s="11">
        <f t="shared" si="10"/>
        <v>134415.72375</v>
      </c>
      <c r="G67" s="1"/>
      <c r="H67" s="9">
        <f t="shared" si="11"/>
        <v>17.564486865678401</v>
      </c>
      <c r="I67" s="1">
        <f t="shared" si="12"/>
        <v>0</v>
      </c>
      <c r="J67" s="1">
        <f t="shared" si="13"/>
        <v>156774.09486576499</v>
      </c>
      <c r="K67" s="1">
        <f t="shared" si="14"/>
        <v>14930.8661776919</v>
      </c>
      <c r="L67" s="1">
        <f t="shared" si="15"/>
        <v>0</v>
      </c>
      <c r="M67" s="24">
        <f t="shared" si="16"/>
        <v>171704.96104345701</v>
      </c>
      <c r="N67" s="3"/>
      <c r="O67" s="3"/>
      <c r="P67" s="3"/>
    </row>
    <row r="68" spans="1:16">
      <c r="A68" s="9">
        <v>14.25</v>
      </c>
      <c r="B68" s="1">
        <f t="shared" si="6"/>
        <v>0</v>
      </c>
      <c r="C68" s="1">
        <f t="shared" si="7"/>
        <v>10734.1081875</v>
      </c>
      <c r="D68" s="1">
        <f t="shared" si="8"/>
        <v>3578.0360624999998</v>
      </c>
      <c r="E68" s="1">
        <f t="shared" si="9"/>
        <v>0</v>
      </c>
      <c r="F68" s="11">
        <f t="shared" si="10"/>
        <v>14312.144249999999</v>
      </c>
      <c r="G68" s="1"/>
      <c r="H68" s="9">
        <f t="shared" si="11"/>
        <v>19.656649415199901</v>
      </c>
      <c r="I68" s="1">
        <f t="shared" si="12"/>
        <v>0</v>
      </c>
      <c r="J68" s="1">
        <f t="shared" si="13"/>
        <v>14806.7790474747</v>
      </c>
      <c r="K68" s="1">
        <f t="shared" si="14"/>
        <v>4935.5930158249002</v>
      </c>
      <c r="L68" s="1">
        <f t="shared" si="15"/>
        <v>0</v>
      </c>
      <c r="M68" s="24">
        <f t="shared" si="16"/>
        <v>19742.372063299601</v>
      </c>
      <c r="N68" s="3"/>
      <c r="O68" s="3"/>
      <c r="P68" s="3"/>
    </row>
    <row r="69" spans="1:16">
      <c r="A69" s="9">
        <v>14.75</v>
      </c>
      <c r="B69" s="1">
        <f t="shared" si="6"/>
        <v>0</v>
      </c>
      <c r="C69" s="1">
        <f t="shared" si="7"/>
        <v>9084.3184999999994</v>
      </c>
      <c r="D69" s="1">
        <f t="shared" si="8"/>
        <v>13626.47775</v>
      </c>
      <c r="E69" s="1">
        <f t="shared" si="9"/>
        <v>0</v>
      </c>
      <c r="F69" s="11">
        <f t="shared" si="10"/>
        <v>22710.796249999999</v>
      </c>
      <c r="G69" s="1"/>
      <c r="H69" s="9">
        <f t="shared" si="11"/>
        <v>21.912799543029301</v>
      </c>
      <c r="I69" s="1">
        <f t="shared" si="12"/>
        <v>0</v>
      </c>
      <c r="J69" s="1">
        <f t="shared" si="13"/>
        <v>13495.7864593581</v>
      </c>
      <c r="K69" s="1">
        <f t="shared" si="14"/>
        <v>20243.679689037199</v>
      </c>
      <c r="L69" s="1">
        <f t="shared" si="15"/>
        <v>0</v>
      </c>
      <c r="M69" s="24">
        <f t="shared" si="16"/>
        <v>33739.466148395302</v>
      </c>
      <c r="N69" s="3"/>
      <c r="O69" s="3"/>
      <c r="P69" s="3"/>
    </row>
    <row r="70" spans="1:16">
      <c r="A70" s="9">
        <v>15.25</v>
      </c>
      <c r="B70" s="1">
        <f t="shared" si="6"/>
        <v>0</v>
      </c>
      <c r="C70" s="1">
        <f t="shared" si="7"/>
        <v>17237.095333333298</v>
      </c>
      <c r="D70" s="1">
        <f t="shared" si="8"/>
        <v>34474.190666666698</v>
      </c>
      <c r="E70" s="1">
        <f t="shared" si="9"/>
        <v>0</v>
      </c>
      <c r="F70" s="11">
        <f t="shared" si="10"/>
        <v>51711.286</v>
      </c>
      <c r="G70" s="1"/>
      <c r="H70" s="9">
        <f t="shared" si="11"/>
        <v>24.339575391833399</v>
      </c>
      <c r="I70" s="1">
        <f t="shared" si="12"/>
        <v>0</v>
      </c>
      <c r="J70" s="1">
        <f t="shared" si="13"/>
        <v>27511.054518156401</v>
      </c>
      <c r="K70" s="1">
        <f t="shared" si="14"/>
        <v>55022.109036312999</v>
      </c>
      <c r="L70" s="1">
        <f t="shared" si="15"/>
        <v>0</v>
      </c>
      <c r="M70" s="24">
        <f t="shared" si="16"/>
        <v>82533.1635544694</v>
      </c>
      <c r="N70" s="3"/>
      <c r="O70" s="3"/>
      <c r="P70" s="3"/>
    </row>
    <row r="71" spans="1:16">
      <c r="A71" s="9">
        <v>15.75</v>
      </c>
      <c r="B71" s="1">
        <f t="shared" si="6"/>
        <v>0</v>
      </c>
      <c r="C71" s="1">
        <f t="shared" si="7"/>
        <v>0</v>
      </c>
      <c r="D71" s="1">
        <f t="shared" si="8"/>
        <v>0</v>
      </c>
      <c r="E71" s="1">
        <f t="shared" si="9"/>
        <v>0</v>
      </c>
      <c r="F71" s="11">
        <f t="shared" si="10"/>
        <v>0</v>
      </c>
      <c r="G71" s="1"/>
      <c r="H71" s="9">
        <f t="shared" si="11"/>
        <v>26.9436491111307</v>
      </c>
      <c r="I71" s="1">
        <f t="shared" si="12"/>
        <v>0</v>
      </c>
      <c r="J71" s="1">
        <f t="shared" si="13"/>
        <v>0</v>
      </c>
      <c r="K71" s="1">
        <f t="shared" si="14"/>
        <v>0</v>
      </c>
      <c r="L71" s="1">
        <f t="shared" si="15"/>
        <v>0</v>
      </c>
      <c r="M71" s="24">
        <f t="shared" si="16"/>
        <v>0</v>
      </c>
      <c r="N71" s="3"/>
      <c r="O71" s="3"/>
      <c r="P71" s="3"/>
    </row>
    <row r="72" spans="1:16">
      <c r="A72" s="9">
        <v>16.25</v>
      </c>
      <c r="B72" s="1">
        <f t="shared" si="6"/>
        <v>0</v>
      </c>
      <c r="C72" s="1">
        <f t="shared" si="7"/>
        <v>0</v>
      </c>
      <c r="D72" s="1">
        <f t="shared" si="8"/>
        <v>721.41875000000005</v>
      </c>
      <c r="E72" s="1">
        <f t="shared" si="9"/>
        <v>0</v>
      </c>
      <c r="F72" s="11">
        <f t="shared" si="10"/>
        <v>721.41875000000005</v>
      </c>
      <c r="G72" s="1"/>
      <c r="H72" s="9">
        <f t="shared" si="11"/>
        <v>29.7317259073161</v>
      </c>
      <c r="I72" s="1">
        <f t="shared" si="12"/>
        <v>0</v>
      </c>
      <c r="J72" s="1">
        <f t="shared" si="13"/>
        <v>0</v>
      </c>
      <c r="K72" s="1">
        <f t="shared" si="14"/>
        <v>1319.9399716553</v>
      </c>
      <c r="L72" s="1">
        <f t="shared" si="15"/>
        <v>0</v>
      </c>
      <c r="M72" s="24">
        <f t="shared" si="16"/>
        <v>1319.9399716553</v>
      </c>
      <c r="N72" s="3"/>
      <c r="O72" s="3"/>
      <c r="P72" s="3"/>
    </row>
    <row r="73" spans="1:16">
      <c r="A73" s="9">
        <v>16.75</v>
      </c>
      <c r="B73" s="1">
        <f t="shared" si="6"/>
        <v>0</v>
      </c>
      <c r="C73" s="1">
        <f t="shared" si="7"/>
        <v>0</v>
      </c>
      <c r="D73" s="1">
        <f t="shared" si="8"/>
        <v>0</v>
      </c>
      <c r="E73" s="1">
        <f t="shared" si="9"/>
        <v>0</v>
      </c>
      <c r="F73" s="11">
        <f t="shared" si="10"/>
        <v>0</v>
      </c>
      <c r="G73" s="1"/>
      <c r="H73" s="9">
        <f t="shared" si="11"/>
        <v>32.710543149650398</v>
      </c>
      <c r="I73" s="1">
        <f t="shared" si="12"/>
        <v>0</v>
      </c>
      <c r="J73" s="1">
        <f t="shared" si="13"/>
        <v>0</v>
      </c>
      <c r="K73" s="1">
        <f t="shared" si="14"/>
        <v>0</v>
      </c>
      <c r="L73" s="1">
        <f t="shared" si="15"/>
        <v>0</v>
      </c>
      <c r="M73" s="24">
        <f t="shared" si="16"/>
        <v>0</v>
      </c>
      <c r="N73" s="3"/>
      <c r="O73" s="3"/>
      <c r="P73" s="3"/>
    </row>
    <row r="74" spans="1:16">
      <c r="A74" s="9">
        <v>17.25</v>
      </c>
      <c r="B74" s="1">
        <f t="shared" si="6"/>
        <v>0</v>
      </c>
      <c r="C74" s="1">
        <f t="shared" si="7"/>
        <v>0</v>
      </c>
      <c r="D74" s="1">
        <f t="shared" si="8"/>
        <v>0</v>
      </c>
      <c r="E74" s="1">
        <f t="shared" si="9"/>
        <v>0</v>
      </c>
      <c r="F74" s="11">
        <f t="shared" si="10"/>
        <v>0</v>
      </c>
      <c r="G74" s="1"/>
      <c r="H74" s="9">
        <f t="shared" si="11"/>
        <v>35.886869527286201</v>
      </c>
      <c r="I74" s="1">
        <f t="shared" si="12"/>
        <v>0</v>
      </c>
      <c r="J74" s="1">
        <f t="shared" si="13"/>
        <v>0</v>
      </c>
      <c r="K74" s="1">
        <f t="shared" si="14"/>
        <v>0</v>
      </c>
      <c r="L74" s="1">
        <f t="shared" si="15"/>
        <v>0</v>
      </c>
      <c r="M74" s="24">
        <f t="shared" si="16"/>
        <v>0</v>
      </c>
      <c r="N74" s="3"/>
      <c r="O74" s="3"/>
      <c r="P74" s="3"/>
    </row>
    <row r="75" spans="1:16">
      <c r="A75" s="9">
        <v>17.75</v>
      </c>
      <c r="B75" s="1">
        <f t="shared" si="6"/>
        <v>0</v>
      </c>
      <c r="C75" s="1">
        <f t="shared" si="7"/>
        <v>0</v>
      </c>
      <c r="D75" s="1">
        <f t="shared" si="8"/>
        <v>0</v>
      </c>
      <c r="E75" s="1">
        <f t="shared" si="9"/>
        <v>0</v>
      </c>
      <c r="F75" s="11">
        <f t="shared" si="10"/>
        <v>0</v>
      </c>
      <c r="G75" s="1"/>
      <c r="H75" s="9">
        <f t="shared" si="11"/>
        <v>39.267504252977098</v>
      </c>
      <c r="I75" s="1">
        <f t="shared" si="12"/>
        <v>0</v>
      </c>
      <c r="J75" s="1">
        <f t="shared" si="13"/>
        <v>0</v>
      </c>
      <c r="K75" s="1">
        <f t="shared" si="14"/>
        <v>0</v>
      </c>
      <c r="L75" s="1">
        <f t="shared" si="15"/>
        <v>0</v>
      </c>
      <c r="M75" s="24">
        <f t="shared" si="16"/>
        <v>0</v>
      </c>
      <c r="N75" s="3"/>
      <c r="O75" s="3"/>
      <c r="P75" s="3"/>
    </row>
    <row r="76" spans="1:16">
      <c r="A76" s="9">
        <v>18.25</v>
      </c>
      <c r="B76" s="1">
        <f t="shared" si="6"/>
        <v>0</v>
      </c>
      <c r="C76" s="1">
        <f t="shared" si="7"/>
        <v>0</v>
      </c>
      <c r="D76" s="1">
        <f t="shared" si="8"/>
        <v>0</v>
      </c>
      <c r="E76" s="1">
        <f t="shared" si="9"/>
        <v>0</v>
      </c>
      <c r="F76" s="11">
        <f t="shared" si="10"/>
        <v>0</v>
      </c>
      <c r="G76" s="1"/>
      <c r="H76" s="9">
        <f t="shared" si="11"/>
        <v>42.859276309601299</v>
      </c>
      <c r="I76" s="1">
        <f t="shared" si="12"/>
        <v>0</v>
      </c>
      <c r="J76" s="1">
        <f t="shared" si="13"/>
        <v>0</v>
      </c>
      <c r="K76" s="1">
        <f t="shared" si="14"/>
        <v>0</v>
      </c>
      <c r="L76" s="1">
        <f t="shared" si="15"/>
        <v>0</v>
      </c>
      <c r="M76" s="24">
        <f t="shared" si="16"/>
        <v>0</v>
      </c>
      <c r="N76" s="3"/>
      <c r="O76" s="3"/>
      <c r="P76" s="3"/>
    </row>
    <row r="77" spans="1:16">
      <c r="A77" s="9">
        <v>18.75</v>
      </c>
      <c r="B77" s="1">
        <f t="shared" si="6"/>
        <v>0</v>
      </c>
      <c r="C77" s="1">
        <f t="shared" si="7"/>
        <v>0</v>
      </c>
      <c r="D77" s="1">
        <f t="shared" si="8"/>
        <v>0</v>
      </c>
      <c r="E77" s="1">
        <f t="shared" si="9"/>
        <v>0</v>
      </c>
      <c r="F77" s="11">
        <f t="shared" si="10"/>
        <v>0</v>
      </c>
      <c r="G77" s="1"/>
      <c r="H77" s="9">
        <f t="shared" si="11"/>
        <v>46.669043736049801</v>
      </c>
      <c r="I77" s="1">
        <f t="shared" si="12"/>
        <v>0</v>
      </c>
      <c r="J77" s="1">
        <f t="shared" si="13"/>
        <v>0</v>
      </c>
      <c r="K77" s="1">
        <f t="shared" si="14"/>
        <v>0</v>
      </c>
      <c r="L77" s="1">
        <f t="shared" si="15"/>
        <v>0</v>
      </c>
      <c r="M77" s="24">
        <f t="shared" si="16"/>
        <v>0</v>
      </c>
      <c r="N77" s="3"/>
      <c r="O77" s="3"/>
      <c r="P77" s="3"/>
    </row>
    <row r="78" spans="1:16">
      <c r="A78" s="9">
        <v>19.25</v>
      </c>
      <c r="B78" s="1">
        <f t="shared" si="6"/>
        <v>0</v>
      </c>
      <c r="C78" s="1">
        <f t="shared" si="7"/>
        <v>0</v>
      </c>
      <c r="D78" s="1">
        <f t="shared" si="8"/>
        <v>0</v>
      </c>
      <c r="E78" s="1">
        <f t="shared" si="9"/>
        <v>0</v>
      </c>
      <c r="F78" s="11">
        <f t="shared" si="10"/>
        <v>0</v>
      </c>
      <c r="G78" s="1"/>
      <c r="H78" s="9">
        <f t="shared" si="11"/>
        <v>50.703692949399802</v>
      </c>
      <c r="I78" s="1">
        <f t="shared" si="12"/>
        <v>0</v>
      </c>
      <c r="J78" s="1">
        <f t="shared" si="13"/>
        <v>0</v>
      </c>
      <c r="K78" s="1">
        <f t="shared" si="14"/>
        <v>0</v>
      </c>
      <c r="L78" s="1">
        <f t="shared" si="15"/>
        <v>0</v>
      </c>
      <c r="M78" s="24">
        <f t="shared" si="16"/>
        <v>0</v>
      </c>
      <c r="N78" s="3"/>
      <c r="O78" s="3"/>
      <c r="P78" s="3"/>
    </row>
    <row r="79" spans="1:16">
      <c r="A79" s="7" t="s">
        <v>7</v>
      </c>
      <c r="B79" s="17">
        <f>SUM(B47:B78)</f>
        <v>0</v>
      </c>
      <c r="C79" s="17">
        <f>SUM(C47:C78)</f>
        <v>2509106.3788831499</v>
      </c>
      <c r="D79" s="17">
        <f>SUM(D47:D78)</f>
        <v>73176.895866847801</v>
      </c>
      <c r="E79" s="17">
        <f>SUM(E47:E78)</f>
        <v>0</v>
      </c>
      <c r="F79" s="17">
        <f>SUM(F47:F78)</f>
        <v>2582283.2747499999</v>
      </c>
      <c r="G79" s="11"/>
      <c r="H79" s="7" t="s">
        <v>7</v>
      </c>
      <c r="I79" s="17">
        <f>SUM(I47:I78)</f>
        <v>0</v>
      </c>
      <c r="J79" s="17">
        <f>SUM(J47:J78)</f>
        <v>2101015.3811572501</v>
      </c>
      <c r="K79" s="17">
        <f>SUM(K47:K78)</f>
        <v>107172.928149966</v>
      </c>
      <c r="L79" s="17">
        <f>SUM(L47:L78)</f>
        <v>0</v>
      </c>
      <c r="M79" s="17">
        <f>SUM(M47:M78)</f>
        <v>2208188.3093072101</v>
      </c>
      <c r="N79" s="3"/>
      <c r="O79" s="3"/>
      <c r="P79" s="3"/>
    </row>
    <row r="80" spans="1:16">
      <c r="A80" s="5" t="s">
        <v>13</v>
      </c>
      <c r="B80" s="18">
        <f>IF(L38&gt;0,B79/L38,0)</f>
        <v>0</v>
      </c>
      <c r="C80" s="18">
        <f>IF(M38&gt;0,C79/M38,0)</f>
        <v>10.899664395332699</v>
      </c>
      <c r="D80" s="18">
        <f>IF(N38&gt;0,D79/N38,0)</f>
        <v>14.588993479174199</v>
      </c>
      <c r="E80" s="18">
        <f>IF(O38&gt;0,E79/O38,0)</f>
        <v>0</v>
      </c>
      <c r="F80" s="18">
        <f>IF(P38&gt;0,F79/P38,0)</f>
        <v>10.978337947902901</v>
      </c>
      <c r="G80" s="11"/>
      <c r="H80" s="5" t="s">
        <v>13</v>
      </c>
      <c r="I80" s="18">
        <f>IF(L38&gt;0,I79/L38,0)</f>
        <v>0</v>
      </c>
      <c r="J80" s="18">
        <f>IF(M38&gt;0,J79/M38,0)</f>
        <v>9.1268998145225702</v>
      </c>
      <c r="K80" s="18">
        <f>IF(N38&gt;0,K79/N38,0)</f>
        <v>21.366650380591199</v>
      </c>
      <c r="L80" s="18">
        <f>IF(O38&gt;0,L79/O38,0)</f>
        <v>0</v>
      </c>
      <c r="M80" s="18">
        <f>IF(P38&gt;0,M79/P38,0)</f>
        <v>9.3879078833943694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3"/>
      <c r="Q81" s="3"/>
      <c r="R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3"/>
      <c r="Q82" s="3"/>
      <c r="R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45" t="s">
        <v>14</v>
      </c>
      <c r="B85" s="45"/>
      <c r="C85" s="45"/>
      <c r="D85" s="45"/>
      <c r="E85" s="45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 ht="12.75" customHeight="1">
      <c r="A86" s="45"/>
      <c r="B86" s="45"/>
      <c r="C86" s="45"/>
      <c r="D86" s="45"/>
      <c r="E86" s="45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25"/>
      <c r="B87" s="25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46" t="s">
        <v>15</v>
      </c>
      <c r="B89" s="47" t="s">
        <v>16</v>
      </c>
      <c r="C89" s="47" t="s">
        <v>17</v>
      </c>
      <c r="D89" s="47" t="s">
        <v>18</v>
      </c>
      <c r="E89" s="47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46"/>
      <c r="B90" s="46"/>
      <c r="C90" s="46"/>
      <c r="D90" s="46"/>
      <c r="E90" s="47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2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26">
        <v>0</v>
      </c>
      <c r="B92" s="27">
        <f>L$38</f>
        <v>0</v>
      </c>
      <c r="C92" s="28">
        <f>$B$80</f>
        <v>0</v>
      </c>
      <c r="D92" s="28">
        <f>$I$80</f>
        <v>0</v>
      </c>
      <c r="E92" s="27">
        <f>B92*D92</f>
        <v>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26">
        <v>1</v>
      </c>
      <c r="B93" s="27">
        <f>M$38</f>
        <v>230200.33350000001</v>
      </c>
      <c r="C93" s="28">
        <f>$C$80</f>
        <v>10.9</v>
      </c>
      <c r="D93" s="28">
        <f>$J$80</f>
        <v>9.1</v>
      </c>
      <c r="E93" s="27">
        <f>B93*D93</f>
        <v>2094823.0348499999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26">
        <v>2</v>
      </c>
      <c r="B94" s="27">
        <f>N$38</f>
        <v>5015.8975</v>
      </c>
      <c r="C94" s="28">
        <f>$D$80</f>
        <v>14.6</v>
      </c>
      <c r="D94" s="28">
        <f>$K$80</f>
        <v>21.4</v>
      </c>
      <c r="E94" s="27">
        <f>B94*D94</f>
        <v>107340.2065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26">
        <v>3</v>
      </c>
      <c r="B95" s="27">
        <f>O$38</f>
        <v>0</v>
      </c>
      <c r="C95" s="28">
        <f>$E$80</f>
        <v>0</v>
      </c>
      <c r="D95" s="28">
        <f>$L$80</f>
        <v>0</v>
      </c>
      <c r="E95" s="27">
        <f>B95*D95</f>
        <v>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26" t="s">
        <v>7</v>
      </c>
      <c r="B96" s="27">
        <f>SUM(B92:B95)</f>
        <v>235216.231</v>
      </c>
      <c r="C96" s="28">
        <f>$F$80</f>
        <v>11</v>
      </c>
      <c r="D96" s="28">
        <f>$M$80</f>
        <v>9.4</v>
      </c>
      <c r="E96" s="27">
        <f>SUM(E92:E95)</f>
        <v>2202163.2413499998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26" t="s">
        <v>2</v>
      </c>
      <c r="B97" s="29">
        <f>$I$2</f>
        <v>2233426</v>
      </c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30" t="s">
        <v>20</v>
      </c>
      <c r="B98" s="27">
        <f>IF(E96&gt;0,$I$2/E96,"")</f>
        <v>1.0142</v>
      </c>
      <c r="C98" s="2"/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98"/>
  <sheetViews>
    <sheetView topLeftCell="A16" zoomScale="80" zoomScaleNormal="80" workbookViewId="0">
      <selection activeCell="B80" sqref="B80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1">
      <c r="A1" s="42" t="s">
        <v>22</v>
      </c>
      <c r="B1" s="42"/>
      <c r="C1" s="42"/>
      <c r="D1" s="42"/>
      <c r="E1" s="42"/>
      <c r="F1" s="42"/>
      <c r="G1" s="1"/>
      <c r="H1" s="43" t="s">
        <v>1</v>
      </c>
      <c r="I1" s="43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1418287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44" t="s">
        <v>4</v>
      </c>
      <c r="C4" s="44"/>
      <c r="D4" s="44"/>
      <c r="E4" s="44"/>
      <c r="F4" s="44"/>
      <c r="G4" s="1"/>
      <c r="H4" s="2" t="s">
        <v>3</v>
      </c>
      <c r="J4" s="1"/>
      <c r="K4" s="2" t="s">
        <v>3</v>
      </c>
      <c r="L4" s="43" t="s">
        <v>5</v>
      </c>
      <c r="M4" s="43"/>
      <c r="N4" s="43"/>
      <c r="O4" s="43"/>
      <c r="P4" s="43"/>
      <c r="Q4" s="3"/>
      <c r="R4" s="3"/>
    </row>
    <row r="5" spans="1:18">
      <c r="A5" s="2" t="s">
        <v>6</v>
      </c>
      <c r="B5" s="5">
        <v>0</v>
      </c>
      <c r="C5" s="6">
        <v>1</v>
      </c>
      <c r="D5" s="6">
        <v>2</v>
      </c>
      <c r="E5" s="6">
        <v>3</v>
      </c>
      <c r="F5" s="7" t="s">
        <v>7</v>
      </c>
      <c r="G5" s="1"/>
      <c r="H5" s="2" t="s">
        <v>6</v>
      </c>
      <c r="I5" s="10" t="s">
        <v>8</v>
      </c>
      <c r="J5" s="1"/>
      <c r="K5" s="2" t="s">
        <v>6</v>
      </c>
      <c r="L5" s="5">
        <v>0</v>
      </c>
      <c r="M5" s="6">
        <v>1</v>
      </c>
      <c r="N5" s="6">
        <v>2</v>
      </c>
      <c r="O5" s="6">
        <v>3</v>
      </c>
      <c r="P5" s="8" t="s">
        <v>7</v>
      </c>
      <c r="Q5" s="3"/>
      <c r="R5" s="3"/>
    </row>
    <row r="6" spans="1:18">
      <c r="A6" s="9">
        <v>3.75</v>
      </c>
      <c r="B6" s="13"/>
      <c r="C6" s="10"/>
      <c r="D6" s="10"/>
      <c r="E6" s="31"/>
      <c r="F6" s="11">
        <f t="shared" ref="F6:F37" si="0">SUM(B6:E6)</f>
        <v>0</v>
      </c>
      <c r="G6" s="1"/>
      <c r="H6" s="9">
        <v>3.75</v>
      </c>
      <c r="J6" s="1"/>
      <c r="K6" s="9">
        <v>3.75</v>
      </c>
      <c r="L6" s="1">
        <f t="shared" ref="L6:O10" si="1">IF($F6&gt;0,($I6/1000)*(B6/$F6),0)</f>
        <v>0</v>
      </c>
      <c r="M6" s="1">
        <f t="shared" si="1"/>
        <v>0</v>
      </c>
      <c r="N6" s="1">
        <f t="shared" si="1"/>
        <v>0</v>
      </c>
      <c r="O6" s="1">
        <f t="shared" si="1"/>
        <v>0</v>
      </c>
      <c r="P6" s="12">
        <f t="shared" ref="P6:P37" si="2">SUM(L6:O6)</f>
        <v>0</v>
      </c>
      <c r="Q6" s="3"/>
      <c r="R6" s="3"/>
    </row>
    <row r="7" spans="1:18">
      <c r="A7" s="9">
        <v>4.25</v>
      </c>
      <c r="B7" s="13"/>
      <c r="C7" s="10"/>
      <c r="D7" s="10"/>
      <c r="E7" s="31"/>
      <c r="F7" s="11">
        <f t="shared" si="0"/>
        <v>0</v>
      </c>
      <c r="G7" s="1"/>
      <c r="H7" s="9">
        <v>4.25</v>
      </c>
      <c r="J7" s="1"/>
      <c r="K7" s="9">
        <v>4.25</v>
      </c>
      <c r="L7" s="1">
        <f t="shared" si="1"/>
        <v>0</v>
      </c>
      <c r="M7" s="1">
        <f t="shared" si="1"/>
        <v>0</v>
      </c>
      <c r="N7" s="1">
        <f t="shared" si="1"/>
        <v>0</v>
      </c>
      <c r="O7" s="1">
        <f t="shared" si="1"/>
        <v>0</v>
      </c>
      <c r="P7" s="12">
        <f t="shared" si="2"/>
        <v>0</v>
      </c>
      <c r="Q7" s="3"/>
      <c r="R7" s="3"/>
    </row>
    <row r="8" spans="1:18">
      <c r="A8" s="9">
        <v>4.75</v>
      </c>
      <c r="B8" s="13"/>
      <c r="C8" s="10"/>
      <c r="D8" s="10"/>
      <c r="E8" s="31"/>
      <c r="F8" s="11">
        <f t="shared" si="0"/>
        <v>0</v>
      </c>
      <c r="G8" s="1"/>
      <c r="H8" s="9">
        <v>4.75</v>
      </c>
      <c r="J8" s="1"/>
      <c r="K8" s="9">
        <v>4.75</v>
      </c>
      <c r="L8" s="1">
        <f t="shared" si="1"/>
        <v>0</v>
      </c>
      <c r="M8" s="1">
        <f t="shared" si="1"/>
        <v>0</v>
      </c>
      <c r="N8" s="1">
        <f t="shared" si="1"/>
        <v>0</v>
      </c>
      <c r="O8" s="1">
        <f t="shared" si="1"/>
        <v>0</v>
      </c>
      <c r="P8" s="12">
        <f t="shared" si="2"/>
        <v>0</v>
      </c>
      <c r="Q8" s="3"/>
      <c r="R8" s="3"/>
    </row>
    <row r="9" spans="1:18">
      <c r="A9" s="9">
        <v>5.25</v>
      </c>
      <c r="B9" s="13"/>
      <c r="C9" s="10"/>
      <c r="D9" s="10"/>
      <c r="E9" s="31"/>
      <c r="F9" s="11">
        <f t="shared" si="0"/>
        <v>0</v>
      </c>
      <c r="G9" s="1"/>
      <c r="H9" s="9">
        <v>5.25</v>
      </c>
      <c r="J9" s="1"/>
      <c r="K9" s="9">
        <v>5.25</v>
      </c>
      <c r="L9" s="1">
        <f t="shared" si="1"/>
        <v>0</v>
      </c>
      <c r="M9" s="1">
        <f t="shared" si="1"/>
        <v>0</v>
      </c>
      <c r="N9" s="1">
        <f t="shared" si="1"/>
        <v>0</v>
      </c>
      <c r="O9" s="1">
        <f t="shared" si="1"/>
        <v>0</v>
      </c>
      <c r="P9" s="12">
        <f t="shared" si="2"/>
        <v>0</v>
      </c>
      <c r="Q9" s="3"/>
      <c r="R9" s="3"/>
    </row>
    <row r="10" spans="1:18">
      <c r="A10" s="9">
        <v>5.75</v>
      </c>
      <c r="B10" s="13"/>
      <c r="C10" s="10"/>
      <c r="D10" s="10"/>
      <c r="E10" s="31"/>
      <c r="F10" s="11">
        <f t="shared" si="0"/>
        <v>0</v>
      </c>
      <c r="G10" s="1"/>
      <c r="H10" s="9">
        <v>5.75</v>
      </c>
      <c r="J10" s="1"/>
      <c r="K10" s="9">
        <v>5.75</v>
      </c>
      <c r="L10" s="1">
        <f t="shared" si="1"/>
        <v>0</v>
      </c>
      <c r="M10" s="1">
        <f t="shared" si="1"/>
        <v>0</v>
      </c>
      <c r="N10" s="1">
        <f t="shared" si="1"/>
        <v>0</v>
      </c>
      <c r="O10" s="1">
        <f t="shared" si="1"/>
        <v>0</v>
      </c>
      <c r="P10" s="12">
        <f t="shared" si="2"/>
        <v>0</v>
      </c>
      <c r="Q10" s="3"/>
      <c r="R10" s="3"/>
    </row>
    <row r="11" spans="1:18">
      <c r="A11" s="9">
        <v>6.25</v>
      </c>
      <c r="B11" s="35"/>
      <c r="C11" s="10"/>
      <c r="D11" s="10"/>
      <c r="E11" s="31"/>
      <c r="F11" s="11">
        <f t="shared" si="0"/>
        <v>0</v>
      </c>
      <c r="G11" s="1"/>
      <c r="H11" s="9">
        <v>6.25</v>
      </c>
      <c r="J11" s="1"/>
      <c r="K11" s="9">
        <v>6.25</v>
      </c>
      <c r="L11" s="1">
        <f t="shared" ref="L11:L32" si="3">IF($F11&gt;0,($I12/1000)*(B11/$F11),0)</f>
        <v>0</v>
      </c>
      <c r="M11" s="1">
        <f t="shared" ref="M11:M32" si="4">IF($F11&gt;0,($I12/1000)*(C11/$F11),0)</f>
        <v>0</v>
      </c>
      <c r="N11" s="1">
        <f t="shared" ref="N11:N32" si="5">IF($F11&gt;0,($I12/1000)*(D11/$F11),0)</f>
        <v>0</v>
      </c>
      <c r="O11" s="1">
        <f t="shared" ref="O11:O32" si="6">IF($F11&gt;0,($I12/1000)*(E11/$F11),0)</f>
        <v>0</v>
      </c>
      <c r="P11" s="12">
        <f t="shared" si="2"/>
        <v>0</v>
      </c>
      <c r="Q11" s="3"/>
      <c r="R11" s="3"/>
    </row>
    <row r="12" spans="1:18">
      <c r="A12" s="9">
        <v>6.75</v>
      </c>
      <c r="B12" s="35"/>
      <c r="C12" s="10"/>
      <c r="D12" s="10"/>
      <c r="E12" s="32"/>
      <c r="F12" s="11">
        <f t="shared" si="0"/>
        <v>0</v>
      </c>
      <c r="G12" s="1"/>
      <c r="H12" s="9">
        <v>6.75</v>
      </c>
      <c r="J12" s="1"/>
      <c r="K12" s="9">
        <v>6.75</v>
      </c>
      <c r="L12" s="1">
        <f t="shared" si="3"/>
        <v>0</v>
      </c>
      <c r="M12" s="1">
        <f t="shared" si="4"/>
        <v>0</v>
      </c>
      <c r="N12" s="1">
        <f t="shared" si="5"/>
        <v>0</v>
      </c>
      <c r="O12" s="1">
        <f t="shared" si="6"/>
        <v>0</v>
      </c>
      <c r="P12" s="12">
        <f t="shared" si="2"/>
        <v>0</v>
      </c>
      <c r="Q12" s="3"/>
      <c r="R12" s="3"/>
    </row>
    <row r="13" spans="1:18">
      <c r="A13" s="9">
        <v>7.25</v>
      </c>
      <c r="B13" s="35"/>
      <c r="C13" s="10"/>
      <c r="D13" s="10"/>
      <c r="E13" s="32"/>
      <c r="F13" s="11">
        <f t="shared" si="0"/>
        <v>0</v>
      </c>
      <c r="G13" s="1"/>
      <c r="H13" s="9">
        <v>7.25</v>
      </c>
      <c r="J13" s="1"/>
      <c r="K13" s="9">
        <v>7.25</v>
      </c>
      <c r="L13" s="1">
        <f t="shared" si="3"/>
        <v>0</v>
      </c>
      <c r="M13" s="1">
        <f t="shared" si="4"/>
        <v>0</v>
      </c>
      <c r="N13" s="1">
        <f t="shared" si="5"/>
        <v>0</v>
      </c>
      <c r="O13" s="1">
        <f t="shared" si="6"/>
        <v>0</v>
      </c>
      <c r="P13" s="12">
        <f t="shared" si="2"/>
        <v>0</v>
      </c>
      <c r="Q13" s="3"/>
      <c r="R13" s="3"/>
    </row>
    <row r="14" spans="1:18">
      <c r="A14" s="9">
        <v>7.75</v>
      </c>
      <c r="B14" s="41">
        <v>1</v>
      </c>
      <c r="D14" s="10"/>
      <c r="E14" s="32"/>
      <c r="F14" s="11">
        <f t="shared" si="0"/>
        <v>1</v>
      </c>
      <c r="G14" s="1"/>
      <c r="H14" s="9">
        <v>7.75</v>
      </c>
      <c r="I14">
        <v>88029</v>
      </c>
      <c r="J14" s="4"/>
      <c r="K14" s="9">
        <v>7.75</v>
      </c>
      <c r="L14" s="1">
        <f t="shared" si="3"/>
        <v>1113.42</v>
      </c>
      <c r="M14" s="1">
        <f t="shared" si="4"/>
        <v>0</v>
      </c>
      <c r="N14" s="1">
        <f t="shared" si="5"/>
        <v>0</v>
      </c>
      <c r="O14" s="1">
        <f t="shared" si="6"/>
        <v>0</v>
      </c>
      <c r="P14" s="12">
        <f t="shared" si="2"/>
        <v>1113.42</v>
      </c>
      <c r="Q14" s="3"/>
      <c r="R14" s="3"/>
    </row>
    <row r="15" spans="1:18">
      <c r="A15" s="9">
        <v>8.25</v>
      </c>
      <c r="B15" s="41">
        <v>1</v>
      </c>
      <c r="D15" s="36"/>
      <c r="E15" s="32"/>
      <c r="F15" s="11">
        <f t="shared" si="0"/>
        <v>1</v>
      </c>
      <c r="G15" s="1"/>
      <c r="H15" s="9">
        <v>8.25</v>
      </c>
      <c r="I15">
        <v>1113420</v>
      </c>
      <c r="J15" s="4"/>
      <c r="K15" s="9">
        <v>8.25</v>
      </c>
      <c r="L15" s="1">
        <f t="shared" si="3"/>
        <v>2336.0430000000001</v>
      </c>
      <c r="M15" s="1">
        <f t="shared" si="4"/>
        <v>0</v>
      </c>
      <c r="N15" s="1">
        <f t="shared" si="5"/>
        <v>0</v>
      </c>
      <c r="O15" s="1">
        <f t="shared" si="6"/>
        <v>0</v>
      </c>
      <c r="P15" s="12">
        <f t="shared" si="2"/>
        <v>2336.0430000000001</v>
      </c>
      <c r="Q15" s="3"/>
      <c r="R15" s="3"/>
    </row>
    <row r="16" spans="1:18">
      <c r="A16" s="9">
        <v>8.75</v>
      </c>
      <c r="B16" s="41">
        <v>1</v>
      </c>
      <c r="D16" s="36"/>
      <c r="E16" s="32"/>
      <c r="F16" s="11">
        <f t="shared" si="0"/>
        <v>1</v>
      </c>
      <c r="G16" s="1"/>
      <c r="H16" s="9">
        <v>8.75</v>
      </c>
      <c r="I16">
        <v>2336043</v>
      </c>
      <c r="J16" s="4"/>
      <c r="K16" s="9">
        <v>8.75</v>
      </c>
      <c r="L16" s="1">
        <f t="shared" si="3"/>
        <v>10154.451999999999</v>
      </c>
      <c r="M16" s="1">
        <f t="shared" si="4"/>
        <v>0</v>
      </c>
      <c r="N16" s="1">
        <f t="shared" si="5"/>
        <v>0</v>
      </c>
      <c r="O16" s="1">
        <f t="shared" si="6"/>
        <v>0</v>
      </c>
      <c r="P16" s="12">
        <f t="shared" si="2"/>
        <v>10154.451999999999</v>
      </c>
      <c r="Q16" s="3"/>
      <c r="R16" s="3"/>
    </row>
    <row r="17" spans="1:18">
      <c r="A17" s="9">
        <v>9.25</v>
      </c>
      <c r="B17" s="37">
        <v>1</v>
      </c>
      <c r="D17" s="36"/>
      <c r="E17" s="32"/>
      <c r="F17" s="11">
        <f t="shared" si="0"/>
        <v>1</v>
      </c>
      <c r="G17" s="1"/>
      <c r="H17" s="9">
        <v>9.25</v>
      </c>
      <c r="I17">
        <v>10154452</v>
      </c>
      <c r="J17" s="4"/>
      <c r="K17" s="9">
        <v>9.25</v>
      </c>
      <c r="L17" s="1">
        <f t="shared" si="3"/>
        <v>15629.735000000001</v>
      </c>
      <c r="M17" s="1">
        <f t="shared" si="4"/>
        <v>0</v>
      </c>
      <c r="N17" s="1">
        <f t="shared" si="5"/>
        <v>0</v>
      </c>
      <c r="O17" s="1">
        <f t="shared" si="6"/>
        <v>0</v>
      </c>
      <c r="P17" s="12">
        <f t="shared" si="2"/>
        <v>15629.735000000001</v>
      </c>
      <c r="Q17" s="3"/>
      <c r="R17" s="3"/>
    </row>
    <row r="18" spans="1:18">
      <c r="A18" s="9">
        <v>9.75</v>
      </c>
      <c r="B18" s="38">
        <v>1</v>
      </c>
      <c r="D18" s="36"/>
      <c r="E18" s="32"/>
      <c r="F18" s="11">
        <f t="shared" si="0"/>
        <v>1</v>
      </c>
      <c r="G18" s="1"/>
      <c r="H18" s="9">
        <v>9.75</v>
      </c>
      <c r="I18">
        <v>15629735</v>
      </c>
      <c r="J18" s="4"/>
      <c r="K18" s="9">
        <v>9.75</v>
      </c>
      <c r="L18" s="1">
        <f t="shared" si="3"/>
        <v>15063.424999999999</v>
      </c>
      <c r="M18" s="1">
        <f t="shared" si="4"/>
        <v>0</v>
      </c>
      <c r="N18" s="1">
        <f t="shared" si="5"/>
        <v>0</v>
      </c>
      <c r="O18" s="1">
        <f t="shared" si="6"/>
        <v>0</v>
      </c>
      <c r="P18" s="12">
        <f t="shared" si="2"/>
        <v>15063.424999999999</v>
      </c>
      <c r="Q18" s="3"/>
      <c r="R18" s="3"/>
    </row>
    <row r="19" spans="1:18">
      <c r="A19" s="9">
        <v>10.25</v>
      </c>
      <c r="B19" s="41">
        <v>1</v>
      </c>
      <c r="C19">
        <v>1</v>
      </c>
      <c r="D19" s="36"/>
      <c r="E19" s="32"/>
      <c r="F19" s="11">
        <f t="shared" si="0"/>
        <v>2</v>
      </c>
      <c r="G19" s="1"/>
      <c r="H19" s="9">
        <v>10.25</v>
      </c>
      <c r="I19">
        <v>15063425</v>
      </c>
      <c r="J19" s="4"/>
      <c r="K19" s="9">
        <v>10.25</v>
      </c>
      <c r="L19" s="1">
        <f t="shared" si="3"/>
        <v>4860.6525000000001</v>
      </c>
      <c r="M19" s="1">
        <f t="shared" si="4"/>
        <v>4860.6525000000001</v>
      </c>
      <c r="N19" s="1">
        <f t="shared" si="5"/>
        <v>0</v>
      </c>
      <c r="O19" s="1">
        <f t="shared" si="6"/>
        <v>0</v>
      </c>
      <c r="P19" s="12">
        <f t="shared" si="2"/>
        <v>9721.3050000000003</v>
      </c>
      <c r="Q19" s="3"/>
      <c r="R19" s="3"/>
    </row>
    <row r="20" spans="1:18">
      <c r="A20" s="9">
        <v>10.75</v>
      </c>
      <c r="B20" s="38">
        <v>3</v>
      </c>
      <c r="C20">
        <v>4</v>
      </c>
      <c r="D20" s="36"/>
      <c r="E20" s="32"/>
      <c r="F20" s="11">
        <f t="shared" si="0"/>
        <v>7</v>
      </c>
      <c r="G20" s="1"/>
      <c r="H20" s="9">
        <v>10.75</v>
      </c>
      <c r="I20">
        <v>9721305</v>
      </c>
      <c r="J20" s="4"/>
      <c r="K20" s="9">
        <v>10.75</v>
      </c>
      <c r="L20" s="1">
        <f t="shared" si="3"/>
        <v>3401.9104285714302</v>
      </c>
      <c r="M20" s="1">
        <f t="shared" si="4"/>
        <v>4535.88057142857</v>
      </c>
      <c r="N20" s="1">
        <f t="shared" si="5"/>
        <v>0</v>
      </c>
      <c r="O20" s="1">
        <f t="shared" si="6"/>
        <v>0</v>
      </c>
      <c r="P20" s="12">
        <f t="shared" si="2"/>
        <v>7937.7910000000002</v>
      </c>
      <c r="Q20" s="3"/>
      <c r="R20" s="3"/>
    </row>
    <row r="21" spans="1:18">
      <c r="A21" s="9">
        <v>11.25</v>
      </c>
      <c r="B21" s="38"/>
      <c r="C21">
        <v>10</v>
      </c>
      <c r="D21" s="36"/>
      <c r="E21" s="32"/>
      <c r="F21" s="11">
        <f t="shared" si="0"/>
        <v>10</v>
      </c>
      <c r="G21" s="1"/>
      <c r="H21" s="9">
        <v>11.25</v>
      </c>
      <c r="I21">
        <v>7937791</v>
      </c>
      <c r="J21" s="4"/>
      <c r="K21" s="9">
        <v>11.25</v>
      </c>
      <c r="L21" s="1">
        <f t="shared" si="3"/>
        <v>0</v>
      </c>
      <c r="M21" s="1">
        <f t="shared" si="4"/>
        <v>12123.466</v>
      </c>
      <c r="N21" s="1">
        <f t="shared" si="5"/>
        <v>0</v>
      </c>
      <c r="O21" s="1">
        <f t="shared" si="6"/>
        <v>0</v>
      </c>
      <c r="P21" s="12">
        <f t="shared" si="2"/>
        <v>12123.466</v>
      </c>
      <c r="Q21" s="3"/>
      <c r="R21" s="3"/>
    </row>
    <row r="22" spans="1:18">
      <c r="A22" s="9">
        <v>11.75</v>
      </c>
      <c r="B22" s="38"/>
      <c r="C22">
        <v>31</v>
      </c>
      <c r="D22" s="36"/>
      <c r="E22" s="32"/>
      <c r="F22" s="11">
        <f t="shared" si="0"/>
        <v>31</v>
      </c>
      <c r="G22" s="4"/>
      <c r="H22" s="9">
        <v>11.75</v>
      </c>
      <c r="I22">
        <v>12123466</v>
      </c>
      <c r="J22" s="4"/>
      <c r="K22" s="9">
        <v>11.75</v>
      </c>
      <c r="L22" s="1">
        <f t="shared" si="3"/>
        <v>0</v>
      </c>
      <c r="M22" s="1">
        <f t="shared" si="4"/>
        <v>17163.062999999998</v>
      </c>
      <c r="N22" s="1">
        <f t="shared" si="5"/>
        <v>0</v>
      </c>
      <c r="O22" s="1">
        <f t="shared" si="6"/>
        <v>0</v>
      </c>
      <c r="P22" s="12">
        <f t="shared" si="2"/>
        <v>17163.062999999998</v>
      </c>
      <c r="Q22" s="3"/>
      <c r="R22" s="3"/>
    </row>
    <row r="23" spans="1:18">
      <c r="A23" s="9">
        <v>12.25</v>
      </c>
      <c r="B23" s="38"/>
      <c r="C23">
        <v>44</v>
      </c>
      <c r="D23" s="36"/>
      <c r="E23" s="32"/>
      <c r="F23" s="11">
        <f t="shared" si="0"/>
        <v>44</v>
      </c>
      <c r="G23" s="4"/>
      <c r="H23" s="9">
        <v>12.25</v>
      </c>
      <c r="I23">
        <v>17163063</v>
      </c>
      <c r="J23" s="4"/>
      <c r="K23" s="9">
        <v>12.25</v>
      </c>
      <c r="L23" s="1">
        <f t="shared" si="3"/>
        <v>0</v>
      </c>
      <c r="M23" s="1">
        <f t="shared" si="4"/>
        <v>13948.146000000001</v>
      </c>
      <c r="N23" s="1">
        <f t="shared" si="5"/>
        <v>0</v>
      </c>
      <c r="O23" s="1">
        <f t="shared" si="6"/>
        <v>0</v>
      </c>
      <c r="P23" s="12">
        <f t="shared" si="2"/>
        <v>13948.146000000001</v>
      </c>
      <c r="Q23" s="3"/>
      <c r="R23" s="3"/>
    </row>
    <row r="24" spans="1:18">
      <c r="A24" s="9">
        <v>12.75</v>
      </c>
      <c r="B24" s="38"/>
      <c r="C24">
        <v>36</v>
      </c>
      <c r="D24" s="36"/>
      <c r="E24" s="31"/>
      <c r="F24" s="11">
        <f t="shared" si="0"/>
        <v>36</v>
      </c>
      <c r="G24" s="4"/>
      <c r="H24" s="9">
        <v>12.75</v>
      </c>
      <c r="I24">
        <v>13948146</v>
      </c>
      <c r="J24" s="4"/>
      <c r="K24" s="9">
        <v>12.75</v>
      </c>
      <c r="L24" s="1">
        <f t="shared" si="3"/>
        <v>0</v>
      </c>
      <c r="M24" s="1">
        <f t="shared" si="4"/>
        <v>11958.864</v>
      </c>
      <c r="N24" s="1">
        <f t="shared" si="5"/>
        <v>0</v>
      </c>
      <c r="O24" s="1">
        <f t="shared" si="6"/>
        <v>0</v>
      </c>
      <c r="P24" s="12">
        <f t="shared" si="2"/>
        <v>11958.864</v>
      </c>
      <c r="Q24" s="3"/>
      <c r="R24" s="3"/>
    </row>
    <row r="25" spans="1:18">
      <c r="A25" s="9">
        <v>13.25</v>
      </c>
      <c r="B25" s="10"/>
      <c r="C25">
        <v>36</v>
      </c>
      <c r="D25" s="36"/>
      <c r="E25" s="31"/>
      <c r="F25" s="11">
        <f t="shared" si="0"/>
        <v>36</v>
      </c>
      <c r="G25" s="4"/>
      <c r="H25" s="9">
        <v>13.25</v>
      </c>
      <c r="I25">
        <v>11958864</v>
      </c>
      <c r="J25" s="4"/>
      <c r="K25" s="9">
        <v>13.25</v>
      </c>
      <c r="L25" s="1">
        <f t="shared" si="3"/>
        <v>0</v>
      </c>
      <c r="M25" s="1">
        <f t="shared" si="4"/>
        <v>6637.366</v>
      </c>
      <c r="N25" s="1">
        <f t="shared" si="5"/>
        <v>0</v>
      </c>
      <c r="O25" s="1">
        <f t="shared" si="6"/>
        <v>0</v>
      </c>
      <c r="P25" s="12">
        <f t="shared" si="2"/>
        <v>6637.366</v>
      </c>
      <c r="Q25" s="3"/>
      <c r="R25" s="3"/>
    </row>
    <row r="26" spans="1:18">
      <c r="A26" s="9">
        <v>13.75</v>
      </c>
      <c r="B26" s="10"/>
      <c r="C26">
        <v>32</v>
      </c>
      <c r="D26" s="38"/>
      <c r="E26" s="31"/>
      <c r="F26" s="11">
        <f t="shared" si="0"/>
        <v>32</v>
      </c>
      <c r="G26" s="4"/>
      <c r="H26" s="9">
        <v>13.75</v>
      </c>
      <c r="I26">
        <v>6637366</v>
      </c>
      <c r="J26" s="4"/>
      <c r="K26" s="9">
        <v>13.75</v>
      </c>
      <c r="L26" s="1">
        <f t="shared" si="3"/>
        <v>0</v>
      </c>
      <c r="M26" s="1">
        <f t="shared" si="4"/>
        <v>4131.5169999999998</v>
      </c>
      <c r="N26" s="1">
        <f t="shared" si="5"/>
        <v>0</v>
      </c>
      <c r="O26" s="1">
        <f t="shared" si="6"/>
        <v>0</v>
      </c>
      <c r="P26" s="12">
        <f t="shared" si="2"/>
        <v>4131.5169999999998</v>
      </c>
      <c r="Q26" s="3"/>
      <c r="R26" s="3"/>
    </row>
    <row r="27" spans="1:18">
      <c r="A27" s="9">
        <v>14.25</v>
      </c>
      <c r="B27" s="10"/>
      <c r="C27">
        <v>20</v>
      </c>
      <c r="D27" s="38"/>
      <c r="E27" s="31"/>
      <c r="F27" s="11">
        <f t="shared" si="0"/>
        <v>20</v>
      </c>
      <c r="G27" s="4"/>
      <c r="H27" s="9">
        <v>14.25</v>
      </c>
      <c r="I27">
        <v>4131517</v>
      </c>
      <c r="J27" s="4"/>
      <c r="K27" s="9">
        <v>14.25</v>
      </c>
      <c r="L27" s="1">
        <f t="shared" si="3"/>
        <v>0</v>
      </c>
      <c r="M27" s="1">
        <f t="shared" si="4"/>
        <v>1582.77</v>
      </c>
      <c r="N27" s="1">
        <f t="shared" si="5"/>
        <v>0</v>
      </c>
      <c r="O27" s="1">
        <f t="shared" si="6"/>
        <v>0</v>
      </c>
      <c r="P27" s="12">
        <f t="shared" si="2"/>
        <v>1582.77</v>
      </c>
      <c r="Q27" s="3"/>
      <c r="R27" s="3"/>
    </row>
    <row r="28" spans="1:18">
      <c r="A28" s="9">
        <v>14.75</v>
      </c>
      <c r="B28" s="10"/>
      <c r="C28">
        <v>10</v>
      </c>
      <c r="D28" s="38">
        <v>3</v>
      </c>
      <c r="E28" s="31"/>
      <c r="F28" s="11">
        <f t="shared" si="0"/>
        <v>13</v>
      </c>
      <c r="G28" s="1"/>
      <c r="H28" s="9">
        <v>14.75</v>
      </c>
      <c r="I28">
        <v>1582770</v>
      </c>
      <c r="J28" s="4"/>
      <c r="K28" s="9">
        <v>14.75</v>
      </c>
      <c r="L28" s="1">
        <f t="shared" si="3"/>
        <v>0</v>
      </c>
      <c r="M28" s="1">
        <f t="shared" si="4"/>
        <v>879.92</v>
      </c>
      <c r="N28" s="1">
        <f t="shared" si="5"/>
        <v>263.976</v>
      </c>
      <c r="O28" s="1">
        <f t="shared" si="6"/>
        <v>0</v>
      </c>
      <c r="P28" s="12">
        <f t="shared" si="2"/>
        <v>1143.896</v>
      </c>
      <c r="Q28" s="3"/>
      <c r="R28" s="3"/>
    </row>
    <row r="29" spans="1:18">
      <c r="A29" s="9">
        <v>15.25</v>
      </c>
      <c r="B29" s="10"/>
      <c r="C29">
        <v>4</v>
      </c>
      <c r="D29" s="38">
        <v>1</v>
      </c>
      <c r="E29" s="31"/>
      <c r="F29" s="11">
        <f t="shared" si="0"/>
        <v>5</v>
      </c>
      <c r="G29" s="1"/>
      <c r="H29" s="9">
        <v>15.25</v>
      </c>
      <c r="I29">
        <v>1143896</v>
      </c>
      <c r="J29" s="4"/>
      <c r="K29" s="9">
        <v>15.25</v>
      </c>
      <c r="L29" s="1">
        <f t="shared" si="3"/>
        <v>0</v>
      </c>
      <c r="M29" s="1">
        <f t="shared" si="4"/>
        <v>42.715200000000003</v>
      </c>
      <c r="N29" s="1">
        <f t="shared" si="5"/>
        <v>10.678800000000001</v>
      </c>
      <c r="O29" s="1">
        <f t="shared" si="6"/>
        <v>0</v>
      </c>
      <c r="P29" s="12">
        <f t="shared" si="2"/>
        <v>53.393999999999998</v>
      </c>
      <c r="Q29" s="3"/>
      <c r="R29" s="3"/>
    </row>
    <row r="30" spans="1:18">
      <c r="A30" s="9">
        <v>15.75</v>
      </c>
      <c r="B30" s="10"/>
      <c r="C30">
        <v>1</v>
      </c>
      <c r="D30" s="38"/>
      <c r="E30" s="31"/>
      <c r="F30" s="11">
        <f t="shared" si="0"/>
        <v>1</v>
      </c>
      <c r="G30" s="1"/>
      <c r="H30" s="9">
        <v>15.75</v>
      </c>
      <c r="I30">
        <v>53394</v>
      </c>
      <c r="J30" s="4"/>
      <c r="K30" s="9">
        <v>15.75</v>
      </c>
      <c r="L30" s="1">
        <f t="shared" si="3"/>
        <v>0</v>
      </c>
      <c r="M30" s="1">
        <f t="shared" si="4"/>
        <v>0</v>
      </c>
      <c r="N30" s="1">
        <f t="shared" si="5"/>
        <v>0</v>
      </c>
      <c r="O30" s="1">
        <f t="shared" si="6"/>
        <v>0</v>
      </c>
      <c r="P30" s="12">
        <f t="shared" si="2"/>
        <v>0</v>
      </c>
      <c r="Q30" s="3"/>
      <c r="R30" s="3"/>
    </row>
    <row r="31" spans="1:18">
      <c r="A31" s="9">
        <v>16.25</v>
      </c>
      <c r="B31" s="10"/>
      <c r="E31" s="31"/>
      <c r="F31" s="11">
        <f t="shared" si="0"/>
        <v>0</v>
      </c>
      <c r="G31" s="1"/>
      <c r="H31" s="9">
        <v>16.25</v>
      </c>
      <c r="J31" s="4"/>
      <c r="K31" s="9">
        <v>16.25</v>
      </c>
      <c r="L31" s="1">
        <f t="shared" si="3"/>
        <v>0</v>
      </c>
      <c r="M31" s="1">
        <f t="shared" si="4"/>
        <v>0</v>
      </c>
      <c r="N31" s="1">
        <f t="shared" si="5"/>
        <v>0</v>
      </c>
      <c r="O31" s="1">
        <f t="shared" si="6"/>
        <v>0</v>
      </c>
      <c r="P31" s="12">
        <f t="shared" si="2"/>
        <v>0</v>
      </c>
      <c r="Q31" s="3"/>
      <c r="R31" s="3"/>
    </row>
    <row r="32" spans="1:18">
      <c r="A32" s="9">
        <v>16.75</v>
      </c>
      <c r="B32" s="10"/>
      <c r="E32" s="31"/>
      <c r="F32" s="11">
        <f t="shared" si="0"/>
        <v>0</v>
      </c>
      <c r="G32" s="1"/>
      <c r="H32" s="9">
        <v>16.75</v>
      </c>
      <c r="J32" s="16"/>
      <c r="K32" s="9">
        <v>16.75</v>
      </c>
      <c r="L32" s="1">
        <f t="shared" si="3"/>
        <v>0</v>
      </c>
      <c r="M32" s="1">
        <f t="shared" si="4"/>
        <v>0</v>
      </c>
      <c r="N32" s="1">
        <f t="shared" si="5"/>
        <v>0</v>
      </c>
      <c r="O32" s="1">
        <f t="shared" si="6"/>
        <v>0</v>
      </c>
      <c r="P32" s="12">
        <f t="shared" si="2"/>
        <v>0</v>
      </c>
      <c r="Q32" s="3"/>
      <c r="R32" s="3"/>
    </row>
    <row r="33" spans="1:18">
      <c r="A33" s="9">
        <v>17.25</v>
      </c>
      <c r="B33" s="10"/>
      <c r="E33" s="31"/>
      <c r="F33" s="11">
        <f t="shared" si="0"/>
        <v>0</v>
      </c>
      <c r="G33" s="1"/>
      <c r="H33" s="9">
        <v>17.25</v>
      </c>
      <c r="J33" s="16"/>
      <c r="K33" s="9">
        <v>17.25</v>
      </c>
      <c r="L33" s="1">
        <f t="shared" ref="L33:O37" si="7">IF($F33&gt;0,($I33/1000)*(B33/$F33),0)</f>
        <v>0</v>
      </c>
      <c r="M33" s="1">
        <f t="shared" si="7"/>
        <v>0</v>
      </c>
      <c r="N33" s="1">
        <f t="shared" si="7"/>
        <v>0</v>
      </c>
      <c r="O33" s="1">
        <f t="shared" si="7"/>
        <v>0</v>
      </c>
      <c r="P33" s="12">
        <f t="shared" si="2"/>
        <v>0</v>
      </c>
      <c r="Q33" s="3"/>
      <c r="R33" s="3"/>
    </row>
    <row r="34" spans="1:18">
      <c r="A34" s="9">
        <v>17.75</v>
      </c>
      <c r="B34" s="10"/>
      <c r="C34" s="38"/>
      <c r="E34" s="31"/>
      <c r="F34" s="11">
        <f t="shared" si="0"/>
        <v>0</v>
      </c>
      <c r="G34" s="1"/>
      <c r="H34" s="9">
        <v>17.75</v>
      </c>
      <c r="I34" s="4"/>
      <c r="J34" s="16"/>
      <c r="K34" s="9">
        <v>17.75</v>
      </c>
      <c r="L34" s="1">
        <f t="shared" si="7"/>
        <v>0</v>
      </c>
      <c r="M34" s="1">
        <f t="shared" si="7"/>
        <v>0</v>
      </c>
      <c r="N34" s="1">
        <f t="shared" si="7"/>
        <v>0</v>
      </c>
      <c r="O34" s="1">
        <f t="shared" si="7"/>
        <v>0</v>
      </c>
      <c r="P34" s="12">
        <f t="shared" si="2"/>
        <v>0</v>
      </c>
      <c r="Q34" s="3"/>
      <c r="R34" s="3"/>
    </row>
    <row r="35" spans="1:18">
      <c r="A35" s="9">
        <v>18.25</v>
      </c>
      <c r="B35" s="10"/>
      <c r="C35" s="38"/>
      <c r="D35" s="38"/>
      <c r="E35" s="31"/>
      <c r="F35" s="11">
        <f t="shared" si="0"/>
        <v>0</v>
      </c>
      <c r="G35" s="1"/>
      <c r="H35" s="9">
        <v>18.25</v>
      </c>
      <c r="I35" s="4"/>
      <c r="J35" s="1"/>
      <c r="K35" s="9">
        <v>18.25</v>
      </c>
      <c r="L35" s="1">
        <f t="shared" si="7"/>
        <v>0</v>
      </c>
      <c r="M35" s="1">
        <f t="shared" si="7"/>
        <v>0</v>
      </c>
      <c r="N35" s="1">
        <f t="shared" si="7"/>
        <v>0</v>
      </c>
      <c r="O35" s="1">
        <f t="shared" si="7"/>
        <v>0</v>
      </c>
      <c r="P35" s="12">
        <f t="shared" si="2"/>
        <v>0</v>
      </c>
      <c r="Q35" s="3"/>
      <c r="R35" s="3"/>
    </row>
    <row r="36" spans="1:18">
      <c r="A36" s="9">
        <v>18.75</v>
      </c>
      <c r="B36" s="10"/>
      <c r="C36" s="38"/>
      <c r="D36" s="38"/>
      <c r="E36" s="31"/>
      <c r="F36" s="11">
        <f t="shared" si="0"/>
        <v>0</v>
      </c>
      <c r="G36" s="1"/>
      <c r="H36" s="9">
        <v>18.75</v>
      </c>
      <c r="I36" s="4"/>
      <c r="J36" s="1"/>
      <c r="K36" s="9">
        <v>18.75</v>
      </c>
      <c r="L36" s="1">
        <f t="shared" si="7"/>
        <v>0</v>
      </c>
      <c r="M36" s="1">
        <f t="shared" si="7"/>
        <v>0</v>
      </c>
      <c r="N36" s="1">
        <f t="shared" si="7"/>
        <v>0</v>
      </c>
      <c r="O36" s="1">
        <f t="shared" si="7"/>
        <v>0</v>
      </c>
      <c r="P36" s="12">
        <f t="shared" si="2"/>
        <v>0</v>
      </c>
      <c r="Q36" s="3"/>
      <c r="R36" s="3"/>
    </row>
    <row r="37" spans="1:18">
      <c r="A37" s="9">
        <v>19.25</v>
      </c>
      <c r="B37" s="31"/>
      <c r="C37" s="32"/>
      <c r="D37" s="32"/>
      <c r="E37" s="32"/>
      <c r="F37" s="11">
        <f t="shared" si="0"/>
        <v>0</v>
      </c>
      <c r="G37" s="1"/>
      <c r="H37" s="9">
        <v>19.25</v>
      </c>
      <c r="I37" s="1"/>
      <c r="J37" s="1"/>
      <c r="K37" s="9">
        <v>19.25</v>
      </c>
      <c r="L37" s="1">
        <f t="shared" si="7"/>
        <v>0</v>
      </c>
      <c r="M37" s="1">
        <f t="shared" si="7"/>
        <v>0</v>
      </c>
      <c r="N37" s="1">
        <f t="shared" si="7"/>
        <v>0</v>
      </c>
      <c r="O37" s="1">
        <f t="shared" si="7"/>
        <v>0</v>
      </c>
      <c r="P37" s="12">
        <f t="shared" si="2"/>
        <v>0</v>
      </c>
      <c r="Q37" s="3"/>
      <c r="R37" s="3"/>
    </row>
    <row r="38" spans="1:18">
      <c r="A38" s="7" t="s">
        <v>7</v>
      </c>
      <c r="B38" s="17">
        <f>SUM(B6:B37)</f>
        <v>9</v>
      </c>
      <c r="C38" s="17">
        <f>SUM(C6:C37)</f>
        <v>229</v>
      </c>
      <c r="D38" s="17">
        <f>SUM(D6:D37)</f>
        <v>4</v>
      </c>
      <c r="E38" s="17">
        <f>SUM(E6:E37)</f>
        <v>0</v>
      </c>
      <c r="F38" s="18">
        <f>SUM(F6:F37)</f>
        <v>242</v>
      </c>
      <c r="G38" s="19"/>
      <c r="H38" s="7" t="s">
        <v>7</v>
      </c>
      <c r="I38" s="4">
        <f>SUM(I6:I37)</f>
        <v>130786682</v>
      </c>
      <c r="J38" s="1"/>
      <c r="K38" s="7" t="s">
        <v>7</v>
      </c>
      <c r="L38" s="17">
        <f>SUM(L6:L37)</f>
        <v>52559.637928571399</v>
      </c>
      <c r="M38" s="17">
        <f>SUM(M6:M37)</f>
        <v>77864.360271428595</v>
      </c>
      <c r="N38" s="17">
        <f>SUM(N6:N37)</f>
        <v>274.65480000000002</v>
      </c>
      <c r="O38" s="17">
        <f>SUM(O6:O37)</f>
        <v>0</v>
      </c>
      <c r="P38" s="20">
        <f>SUM(P6:P37)</f>
        <v>130698.65300000001</v>
      </c>
      <c r="Q38" s="21"/>
      <c r="R38" s="3"/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2"/>
      <c r="B41" s="1"/>
      <c r="C41" s="1"/>
      <c r="D41" s="1"/>
      <c r="E41" s="1"/>
      <c r="F41" s="22"/>
      <c r="G41" s="1"/>
      <c r="H41" s="1"/>
      <c r="I41" s="1"/>
      <c r="J41" s="22"/>
      <c r="K41" s="1"/>
      <c r="L41" s="1"/>
      <c r="M41" s="1"/>
      <c r="N41" s="22"/>
      <c r="O41" s="1"/>
      <c r="P41" s="3"/>
      <c r="Q41" s="3"/>
      <c r="R41" s="3"/>
    </row>
    <row r="42" spans="1:18">
      <c r="A42" s="1"/>
      <c r="B42" s="43" t="s">
        <v>9</v>
      </c>
      <c r="C42" s="43"/>
      <c r="D42" s="43"/>
      <c r="E42" s="1"/>
      <c r="F42" s="1"/>
      <c r="G42" s="4"/>
      <c r="H42" s="1"/>
      <c r="I42" s="43" t="s">
        <v>10</v>
      </c>
      <c r="J42" s="43"/>
      <c r="K42" s="43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3" t="s">
        <v>11</v>
      </c>
      <c r="I44">
        <v>3.9695290088939458E-3</v>
      </c>
      <c r="J44" s="13" t="s">
        <v>12</v>
      </c>
      <c r="K44">
        <v>3.200679909136479</v>
      </c>
      <c r="L44" s="1"/>
      <c r="M44" s="1"/>
      <c r="N44" s="3"/>
      <c r="O44" s="3"/>
      <c r="P44" s="3"/>
    </row>
    <row r="45" spans="1:18">
      <c r="A45" s="2" t="s">
        <v>3</v>
      </c>
      <c r="B45" s="1"/>
      <c r="C45" s="1"/>
      <c r="D45" s="1"/>
      <c r="E45" s="1"/>
      <c r="F45" s="1"/>
      <c r="G45" s="1"/>
      <c r="H45" s="2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2" t="s">
        <v>6</v>
      </c>
      <c r="B46" s="5">
        <v>0</v>
      </c>
      <c r="C46" s="6">
        <v>1</v>
      </c>
      <c r="D46" s="6">
        <v>2</v>
      </c>
      <c r="E46" s="6">
        <v>3</v>
      </c>
      <c r="F46" s="7" t="s">
        <v>7</v>
      </c>
      <c r="G46" s="1"/>
      <c r="H46" s="2" t="s">
        <v>6</v>
      </c>
      <c r="I46" s="5">
        <v>0</v>
      </c>
      <c r="J46" s="6">
        <v>1</v>
      </c>
      <c r="K46" s="6">
        <v>2</v>
      </c>
      <c r="L46" s="6">
        <v>3</v>
      </c>
      <c r="M46" s="23" t="s">
        <v>7</v>
      </c>
      <c r="N46" s="3"/>
      <c r="O46" s="3"/>
      <c r="P46" s="3"/>
    </row>
    <row r="47" spans="1:18">
      <c r="A47" s="9">
        <v>3.75</v>
      </c>
      <c r="B47" s="1">
        <f t="shared" ref="B47:B78" si="8">L6*($A47)</f>
        <v>0</v>
      </c>
      <c r="C47" s="1">
        <f t="shared" ref="C47:C78" si="9">M6*($A47)</f>
        <v>0</v>
      </c>
      <c r="D47" s="1">
        <f t="shared" ref="D47:D78" si="10">N6*($A47)</f>
        <v>0</v>
      </c>
      <c r="E47" s="1">
        <f t="shared" ref="E47:E78" si="11">O6*($A47)</f>
        <v>0</v>
      </c>
      <c r="F47" s="11">
        <f t="shared" ref="F47:F78" si="12">SUM(B47:E47)</f>
        <v>0</v>
      </c>
      <c r="G47" s="1"/>
      <c r="H47" s="9">
        <f t="shared" ref="H47:H78" si="13">$I$44*((A47)^$K$44)</f>
        <v>0.27291620643042502</v>
      </c>
      <c r="I47" s="1">
        <f t="shared" ref="I47:I78" si="14">L6*$H47</f>
        <v>0</v>
      </c>
      <c r="J47" s="1">
        <f t="shared" ref="J47:J78" si="15">M6*$H47</f>
        <v>0</v>
      </c>
      <c r="K47" s="1">
        <f t="shared" ref="K47:K78" si="16">N6*$H47</f>
        <v>0</v>
      </c>
      <c r="L47" s="1">
        <f t="shared" ref="L47:L78" si="17">O6*$H47</f>
        <v>0</v>
      </c>
      <c r="M47" s="24">
        <f t="shared" ref="M47:M78" si="18">SUM(I47:L47)</f>
        <v>0</v>
      </c>
      <c r="N47" s="3"/>
      <c r="O47" s="3"/>
      <c r="P47" s="3"/>
    </row>
    <row r="48" spans="1:18">
      <c r="A48" s="9">
        <v>4.25</v>
      </c>
      <c r="B48" s="1">
        <f t="shared" si="8"/>
        <v>0</v>
      </c>
      <c r="C48" s="1">
        <f t="shared" si="9"/>
        <v>0</v>
      </c>
      <c r="D48" s="1">
        <f t="shared" si="10"/>
        <v>0</v>
      </c>
      <c r="E48" s="1">
        <f t="shared" si="11"/>
        <v>0</v>
      </c>
      <c r="F48" s="11">
        <f t="shared" si="12"/>
        <v>0</v>
      </c>
      <c r="G48" s="1"/>
      <c r="H48" s="9">
        <f t="shared" si="13"/>
        <v>0.40739041201195703</v>
      </c>
      <c r="I48" s="1">
        <f t="shared" si="14"/>
        <v>0</v>
      </c>
      <c r="J48" s="1">
        <f t="shared" si="15"/>
        <v>0</v>
      </c>
      <c r="K48" s="1">
        <f t="shared" si="16"/>
        <v>0</v>
      </c>
      <c r="L48" s="1">
        <f t="shared" si="17"/>
        <v>0</v>
      </c>
      <c r="M48" s="24">
        <f t="shared" si="18"/>
        <v>0</v>
      </c>
      <c r="N48" s="3"/>
      <c r="O48" s="3"/>
      <c r="P48" s="3"/>
    </row>
    <row r="49" spans="1:16">
      <c r="A49" s="9">
        <v>4.75</v>
      </c>
      <c r="B49" s="1">
        <f t="shared" si="8"/>
        <v>0</v>
      </c>
      <c r="C49" s="1">
        <f t="shared" si="9"/>
        <v>0</v>
      </c>
      <c r="D49" s="1">
        <f t="shared" si="10"/>
        <v>0</v>
      </c>
      <c r="E49" s="1">
        <f t="shared" si="11"/>
        <v>0</v>
      </c>
      <c r="F49" s="11">
        <f t="shared" si="12"/>
        <v>0</v>
      </c>
      <c r="G49" s="1"/>
      <c r="H49" s="9">
        <f t="shared" si="13"/>
        <v>0.58159226383759</v>
      </c>
      <c r="I49" s="1">
        <f t="shared" si="14"/>
        <v>0</v>
      </c>
      <c r="J49" s="1">
        <f t="shared" si="15"/>
        <v>0</v>
      </c>
      <c r="K49" s="1">
        <f t="shared" si="16"/>
        <v>0</v>
      </c>
      <c r="L49" s="1">
        <f t="shared" si="17"/>
        <v>0</v>
      </c>
      <c r="M49" s="24">
        <f t="shared" si="18"/>
        <v>0</v>
      </c>
      <c r="N49" s="3"/>
      <c r="O49" s="3"/>
      <c r="P49" s="3"/>
    </row>
    <row r="50" spans="1:16">
      <c r="A50" s="9">
        <v>5.25</v>
      </c>
      <c r="B50" s="1">
        <f t="shared" si="8"/>
        <v>0</v>
      </c>
      <c r="C50" s="1">
        <f t="shared" si="9"/>
        <v>0</v>
      </c>
      <c r="D50" s="1">
        <f t="shared" si="10"/>
        <v>0</v>
      </c>
      <c r="E50" s="1">
        <f t="shared" si="11"/>
        <v>0</v>
      </c>
      <c r="F50" s="11">
        <f t="shared" si="12"/>
        <v>0</v>
      </c>
      <c r="G50" s="1"/>
      <c r="H50" s="9">
        <f t="shared" si="13"/>
        <v>0.80119530166656805</v>
      </c>
      <c r="I50" s="1">
        <f t="shared" si="14"/>
        <v>0</v>
      </c>
      <c r="J50" s="1">
        <f t="shared" si="15"/>
        <v>0</v>
      </c>
      <c r="K50" s="1">
        <f t="shared" si="16"/>
        <v>0</v>
      </c>
      <c r="L50" s="1">
        <f t="shared" si="17"/>
        <v>0</v>
      </c>
      <c r="M50" s="24">
        <f t="shared" si="18"/>
        <v>0</v>
      </c>
      <c r="N50" s="3"/>
      <c r="O50" s="3"/>
      <c r="P50" s="3"/>
    </row>
    <row r="51" spans="1:16">
      <c r="A51" s="9">
        <v>5.75</v>
      </c>
      <c r="B51" s="1">
        <f t="shared" si="8"/>
        <v>0</v>
      </c>
      <c r="C51" s="1">
        <f t="shared" si="9"/>
        <v>0</v>
      </c>
      <c r="D51" s="1">
        <f t="shared" si="10"/>
        <v>0</v>
      </c>
      <c r="E51" s="1">
        <f t="shared" si="11"/>
        <v>0</v>
      </c>
      <c r="F51" s="11">
        <f t="shared" si="12"/>
        <v>0</v>
      </c>
      <c r="G51" s="1"/>
      <c r="H51" s="9">
        <f t="shared" si="13"/>
        <v>1.0719945765776899</v>
      </c>
      <c r="I51" s="1">
        <f t="shared" si="14"/>
        <v>0</v>
      </c>
      <c r="J51" s="1">
        <f t="shared" si="15"/>
        <v>0</v>
      </c>
      <c r="K51" s="1">
        <f t="shared" si="16"/>
        <v>0</v>
      </c>
      <c r="L51" s="1">
        <f t="shared" si="17"/>
        <v>0</v>
      </c>
      <c r="M51" s="24">
        <f t="shared" si="18"/>
        <v>0</v>
      </c>
      <c r="N51" s="3"/>
      <c r="O51" s="3"/>
      <c r="P51" s="3"/>
    </row>
    <row r="52" spans="1:16">
      <c r="A52" s="9">
        <v>6.25</v>
      </c>
      <c r="B52" s="1">
        <f t="shared" si="8"/>
        <v>0</v>
      </c>
      <c r="C52" s="1">
        <f t="shared" si="9"/>
        <v>0</v>
      </c>
      <c r="D52" s="1">
        <f t="shared" si="10"/>
        <v>0</v>
      </c>
      <c r="E52" s="1">
        <f t="shared" si="11"/>
        <v>0</v>
      </c>
      <c r="F52" s="11">
        <f t="shared" si="12"/>
        <v>0</v>
      </c>
      <c r="G52" s="1"/>
      <c r="H52" s="9">
        <f t="shared" si="13"/>
        <v>1.3998972540950101</v>
      </c>
      <c r="I52" s="1">
        <f t="shared" si="14"/>
        <v>0</v>
      </c>
      <c r="J52" s="1">
        <f t="shared" si="15"/>
        <v>0</v>
      </c>
      <c r="K52" s="1">
        <f t="shared" si="16"/>
        <v>0</v>
      </c>
      <c r="L52" s="1">
        <f t="shared" si="17"/>
        <v>0</v>
      </c>
      <c r="M52" s="24">
        <f t="shared" si="18"/>
        <v>0</v>
      </c>
      <c r="N52" s="3"/>
      <c r="O52" s="3"/>
      <c r="P52" s="3"/>
    </row>
    <row r="53" spans="1:16">
      <c r="A53" s="9">
        <v>6.75</v>
      </c>
      <c r="B53" s="1">
        <f t="shared" si="8"/>
        <v>0</v>
      </c>
      <c r="C53" s="1">
        <f t="shared" si="9"/>
        <v>0</v>
      </c>
      <c r="D53" s="1">
        <f t="shared" si="10"/>
        <v>0</v>
      </c>
      <c r="E53" s="1">
        <f t="shared" si="11"/>
        <v>0</v>
      </c>
      <c r="F53" s="11">
        <f t="shared" si="12"/>
        <v>0</v>
      </c>
      <c r="G53" s="1"/>
      <c r="H53" s="9">
        <f t="shared" si="13"/>
        <v>1.79091471294147</v>
      </c>
      <c r="I53" s="1">
        <f t="shared" si="14"/>
        <v>0</v>
      </c>
      <c r="J53" s="1">
        <f t="shared" si="15"/>
        <v>0</v>
      </c>
      <c r="K53" s="1">
        <f t="shared" si="16"/>
        <v>0</v>
      </c>
      <c r="L53" s="1">
        <f t="shared" si="17"/>
        <v>0</v>
      </c>
      <c r="M53" s="24">
        <f t="shared" si="18"/>
        <v>0</v>
      </c>
      <c r="N53" s="3"/>
      <c r="O53" s="3"/>
      <c r="P53" s="3"/>
    </row>
    <row r="54" spans="1:16">
      <c r="A54" s="9">
        <v>7.25</v>
      </c>
      <c r="B54" s="1">
        <f t="shared" si="8"/>
        <v>0</v>
      </c>
      <c r="C54" s="1">
        <f t="shared" si="9"/>
        <v>0</v>
      </c>
      <c r="D54" s="1">
        <f t="shared" si="10"/>
        <v>0</v>
      </c>
      <c r="E54" s="1">
        <f t="shared" si="11"/>
        <v>0</v>
      </c>
      <c r="F54" s="11">
        <f t="shared" si="12"/>
        <v>0</v>
      </c>
      <c r="G54" s="1"/>
      <c r="H54" s="9">
        <f t="shared" si="13"/>
        <v>2.2511557983783801</v>
      </c>
      <c r="I54" s="1">
        <f t="shared" si="14"/>
        <v>0</v>
      </c>
      <c r="J54" s="1">
        <f t="shared" si="15"/>
        <v>0</v>
      </c>
      <c r="K54" s="1">
        <f t="shared" si="16"/>
        <v>0</v>
      </c>
      <c r="L54" s="1">
        <f t="shared" si="17"/>
        <v>0</v>
      </c>
      <c r="M54" s="24">
        <f t="shared" si="18"/>
        <v>0</v>
      </c>
      <c r="N54" s="3"/>
      <c r="O54" s="3"/>
      <c r="P54" s="3"/>
    </row>
    <row r="55" spans="1:16">
      <c r="A55" s="9">
        <v>7.75</v>
      </c>
      <c r="B55" s="1">
        <f t="shared" si="8"/>
        <v>8629.0049999999992</v>
      </c>
      <c r="C55" s="1">
        <f t="shared" si="9"/>
        <v>0</v>
      </c>
      <c r="D55" s="1">
        <f t="shared" si="10"/>
        <v>0</v>
      </c>
      <c r="E55" s="1">
        <f t="shared" si="11"/>
        <v>0</v>
      </c>
      <c r="F55" s="11">
        <f t="shared" si="12"/>
        <v>8629.0049999999992</v>
      </c>
      <c r="G55" s="1"/>
      <c r="H55" s="9">
        <f t="shared" si="13"/>
        <v>2.7868209868808802</v>
      </c>
      <c r="I55" s="1">
        <f t="shared" si="14"/>
        <v>3102.90222321291</v>
      </c>
      <c r="J55" s="1">
        <f t="shared" si="15"/>
        <v>0</v>
      </c>
      <c r="K55" s="1">
        <f t="shared" si="16"/>
        <v>0</v>
      </c>
      <c r="L55" s="1">
        <f t="shared" si="17"/>
        <v>0</v>
      </c>
      <c r="M55" s="24">
        <f t="shared" si="18"/>
        <v>3102.90222321291</v>
      </c>
      <c r="N55" s="3"/>
      <c r="O55" s="3"/>
      <c r="P55" s="3"/>
    </row>
    <row r="56" spans="1:16">
      <c r="A56" s="9">
        <v>8.25</v>
      </c>
      <c r="B56" s="1">
        <f t="shared" si="8"/>
        <v>19272.354749999999</v>
      </c>
      <c r="C56" s="1">
        <f t="shared" si="9"/>
        <v>0</v>
      </c>
      <c r="D56" s="1">
        <f t="shared" si="10"/>
        <v>0</v>
      </c>
      <c r="E56" s="1">
        <f t="shared" si="11"/>
        <v>0</v>
      </c>
      <c r="F56" s="11">
        <f t="shared" si="12"/>
        <v>19272.354749999999</v>
      </c>
      <c r="G56" s="1"/>
      <c r="H56" s="9">
        <f t="shared" si="13"/>
        <v>3.4041972836978398</v>
      </c>
      <c r="I56" s="1">
        <f t="shared" si="14"/>
        <v>7952.3512352013504</v>
      </c>
      <c r="J56" s="1">
        <f t="shared" si="15"/>
        <v>0</v>
      </c>
      <c r="K56" s="1">
        <f t="shared" si="16"/>
        <v>0</v>
      </c>
      <c r="L56" s="1">
        <f t="shared" si="17"/>
        <v>0</v>
      </c>
      <c r="M56" s="24">
        <f t="shared" si="18"/>
        <v>7952.3512352013504</v>
      </c>
      <c r="N56" s="3"/>
      <c r="O56" s="3"/>
      <c r="P56" s="3"/>
    </row>
    <row r="57" spans="1:16">
      <c r="A57" s="9">
        <v>8.75</v>
      </c>
      <c r="B57" s="1">
        <f t="shared" si="8"/>
        <v>88851.455000000002</v>
      </c>
      <c r="C57" s="1">
        <f t="shared" si="9"/>
        <v>0</v>
      </c>
      <c r="D57" s="1">
        <f t="shared" si="10"/>
        <v>0</v>
      </c>
      <c r="E57" s="1">
        <f t="shared" si="11"/>
        <v>0</v>
      </c>
      <c r="F57" s="11">
        <f t="shared" si="12"/>
        <v>88851.455000000002</v>
      </c>
      <c r="G57" s="1"/>
      <c r="H57" s="9">
        <f t="shared" si="13"/>
        <v>4.1096537192370199</v>
      </c>
      <c r="I57" s="1">
        <f t="shared" si="14"/>
        <v>41731.281428613802</v>
      </c>
      <c r="J57" s="1">
        <f t="shared" si="15"/>
        <v>0</v>
      </c>
      <c r="K57" s="1">
        <f t="shared" si="16"/>
        <v>0</v>
      </c>
      <c r="L57" s="1">
        <f t="shared" si="17"/>
        <v>0</v>
      </c>
      <c r="M57" s="24">
        <f t="shared" si="18"/>
        <v>41731.281428613802</v>
      </c>
      <c r="N57" s="3"/>
      <c r="O57" s="3"/>
      <c r="P57" s="3"/>
    </row>
    <row r="58" spans="1:16">
      <c r="A58" s="9">
        <v>9.25</v>
      </c>
      <c r="B58" s="1">
        <f t="shared" si="8"/>
        <v>144575.04874999999</v>
      </c>
      <c r="C58" s="1">
        <f t="shared" si="9"/>
        <v>0</v>
      </c>
      <c r="D58" s="1">
        <f t="shared" si="10"/>
        <v>0</v>
      </c>
      <c r="E58" s="1">
        <f t="shared" si="11"/>
        <v>0</v>
      </c>
      <c r="F58" s="11">
        <f t="shared" si="12"/>
        <v>144575.04874999999</v>
      </c>
      <c r="G58" s="1"/>
      <c r="H58" s="9">
        <f t="shared" si="13"/>
        <v>4.9096373414981302</v>
      </c>
      <c r="I58" s="1">
        <f t="shared" si="14"/>
        <v>76736.330593720297</v>
      </c>
      <c r="J58" s="1">
        <f t="shared" si="15"/>
        <v>0</v>
      </c>
      <c r="K58" s="1">
        <f t="shared" si="16"/>
        <v>0</v>
      </c>
      <c r="L58" s="1">
        <f t="shared" si="17"/>
        <v>0</v>
      </c>
      <c r="M58" s="24">
        <f t="shared" si="18"/>
        <v>76736.330593720297</v>
      </c>
      <c r="N58" s="3"/>
      <c r="O58" s="3"/>
      <c r="P58" s="3"/>
    </row>
    <row r="59" spans="1:16">
      <c r="A59" s="9">
        <v>9.75</v>
      </c>
      <c r="B59" s="1">
        <f t="shared" si="8"/>
        <v>146868.39374999999</v>
      </c>
      <c r="C59" s="1">
        <f t="shared" si="9"/>
        <v>0</v>
      </c>
      <c r="D59" s="1">
        <f t="shared" si="10"/>
        <v>0</v>
      </c>
      <c r="E59" s="1">
        <f t="shared" si="11"/>
        <v>0</v>
      </c>
      <c r="F59" s="11">
        <f t="shared" si="12"/>
        <v>146868.39374999999</v>
      </c>
      <c r="G59" s="1"/>
      <c r="H59" s="9">
        <f t="shared" si="13"/>
        <v>5.8106696243610401</v>
      </c>
      <c r="I59" s="1">
        <f t="shared" si="14"/>
        <v>87528.5860863407</v>
      </c>
      <c r="J59" s="1">
        <f t="shared" si="15"/>
        <v>0</v>
      </c>
      <c r="K59" s="1">
        <f t="shared" si="16"/>
        <v>0</v>
      </c>
      <c r="L59" s="1">
        <f t="shared" si="17"/>
        <v>0</v>
      </c>
      <c r="M59" s="24">
        <f t="shared" si="18"/>
        <v>87528.5860863407</v>
      </c>
      <c r="N59" s="3"/>
      <c r="O59" s="3"/>
      <c r="P59" s="3"/>
    </row>
    <row r="60" spans="1:16">
      <c r="A60" s="9">
        <v>10.25</v>
      </c>
      <c r="B60" s="1">
        <f t="shared" si="8"/>
        <v>49821.688125000001</v>
      </c>
      <c r="C60" s="1">
        <f t="shared" si="9"/>
        <v>49821.688125000001</v>
      </c>
      <c r="D60" s="1">
        <f t="shared" si="10"/>
        <v>0</v>
      </c>
      <c r="E60" s="1">
        <f t="shared" si="11"/>
        <v>0</v>
      </c>
      <c r="F60" s="11">
        <f t="shared" si="12"/>
        <v>99643.376250000001</v>
      </c>
      <c r="G60" s="1"/>
      <c r="H60" s="9">
        <f t="shared" si="13"/>
        <v>6.8193432281887496</v>
      </c>
      <c r="I60" s="1">
        <f t="shared" si="14"/>
        <v>33146.457710453702</v>
      </c>
      <c r="J60" s="1">
        <f t="shared" si="15"/>
        <v>33146.457710453702</v>
      </c>
      <c r="K60" s="1">
        <f t="shared" si="16"/>
        <v>0</v>
      </c>
      <c r="L60" s="1">
        <f t="shared" si="17"/>
        <v>0</v>
      </c>
      <c r="M60" s="24">
        <f t="shared" si="18"/>
        <v>66292.915420907404</v>
      </c>
      <c r="N60" s="3"/>
      <c r="O60" s="3"/>
      <c r="P60" s="3"/>
    </row>
    <row r="61" spans="1:16">
      <c r="A61" s="9">
        <v>10.75</v>
      </c>
      <c r="B61" s="1">
        <f t="shared" si="8"/>
        <v>36570.537107142904</v>
      </c>
      <c r="C61" s="1">
        <f t="shared" si="9"/>
        <v>48760.716142857098</v>
      </c>
      <c r="D61" s="1">
        <f t="shared" si="10"/>
        <v>0</v>
      </c>
      <c r="E61" s="1">
        <f t="shared" si="11"/>
        <v>0</v>
      </c>
      <c r="F61" s="11">
        <f t="shared" si="12"/>
        <v>85331.253249999994</v>
      </c>
      <c r="G61" s="1"/>
      <c r="H61" s="9">
        <f t="shared" si="13"/>
        <v>7.9423190617112303</v>
      </c>
      <c r="I61" s="1">
        <f t="shared" si="14"/>
        <v>27019.058043077101</v>
      </c>
      <c r="J61" s="1">
        <f t="shared" si="15"/>
        <v>36025.410724102803</v>
      </c>
      <c r="K61" s="1">
        <f t="shared" si="16"/>
        <v>0</v>
      </c>
      <c r="L61" s="1">
        <f t="shared" si="17"/>
        <v>0</v>
      </c>
      <c r="M61" s="24">
        <f t="shared" si="18"/>
        <v>63044.468767179897</v>
      </c>
      <c r="N61" s="3"/>
      <c r="O61" s="3"/>
      <c r="P61" s="3"/>
    </row>
    <row r="62" spans="1:16">
      <c r="A62" s="9">
        <v>11.25</v>
      </c>
      <c r="B62" s="1">
        <f t="shared" si="8"/>
        <v>0</v>
      </c>
      <c r="C62" s="1">
        <f t="shared" si="9"/>
        <v>136388.99249999999</v>
      </c>
      <c r="D62" s="1">
        <f t="shared" si="10"/>
        <v>0</v>
      </c>
      <c r="E62" s="1">
        <f t="shared" si="11"/>
        <v>0</v>
      </c>
      <c r="F62" s="11">
        <f t="shared" si="12"/>
        <v>136388.99249999999</v>
      </c>
      <c r="G62" s="1"/>
      <c r="H62" s="9">
        <f t="shared" si="13"/>
        <v>9.1863236037038298</v>
      </c>
      <c r="I62" s="1">
        <f t="shared" si="14"/>
        <v>0</v>
      </c>
      <c r="J62" s="1">
        <f t="shared" si="15"/>
        <v>111370.081874501</v>
      </c>
      <c r="K62" s="1">
        <f t="shared" si="16"/>
        <v>0</v>
      </c>
      <c r="L62" s="1">
        <f t="shared" si="17"/>
        <v>0</v>
      </c>
      <c r="M62" s="24">
        <f t="shared" si="18"/>
        <v>111370.081874501</v>
      </c>
      <c r="N62" s="3"/>
      <c r="O62" s="3"/>
      <c r="P62" s="3"/>
    </row>
    <row r="63" spans="1:16">
      <c r="A63" s="9">
        <v>11.75</v>
      </c>
      <c r="B63" s="1">
        <f t="shared" si="8"/>
        <v>0</v>
      </c>
      <c r="C63" s="1">
        <f t="shared" si="9"/>
        <v>201665.99025</v>
      </c>
      <c r="D63" s="1">
        <f t="shared" si="10"/>
        <v>0</v>
      </c>
      <c r="E63" s="1">
        <f t="shared" si="11"/>
        <v>0</v>
      </c>
      <c r="F63" s="11">
        <f t="shared" si="12"/>
        <v>201665.99025</v>
      </c>
      <c r="G63" s="1"/>
      <c r="H63" s="9">
        <f t="shared" si="13"/>
        <v>10.5581464503696</v>
      </c>
      <c r="I63" s="1">
        <f t="shared" si="14"/>
        <v>0</v>
      </c>
      <c r="J63" s="1">
        <f t="shared" si="15"/>
        <v>181210.13269092</v>
      </c>
      <c r="K63" s="1">
        <f t="shared" si="16"/>
        <v>0</v>
      </c>
      <c r="L63" s="1">
        <f t="shared" si="17"/>
        <v>0</v>
      </c>
      <c r="M63" s="24">
        <f t="shared" si="18"/>
        <v>181210.13269092</v>
      </c>
      <c r="N63" s="3"/>
      <c r="O63" s="3"/>
      <c r="P63" s="3"/>
    </row>
    <row r="64" spans="1:16">
      <c r="A64" s="9">
        <v>12.25</v>
      </c>
      <c r="B64" s="1">
        <f t="shared" si="8"/>
        <v>0</v>
      </c>
      <c r="C64" s="1">
        <f t="shared" si="9"/>
        <v>170864.7885</v>
      </c>
      <c r="D64" s="1">
        <f t="shared" si="10"/>
        <v>0</v>
      </c>
      <c r="E64" s="1">
        <f t="shared" si="11"/>
        <v>0</v>
      </c>
      <c r="F64" s="11">
        <f t="shared" si="12"/>
        <v>170864.7885</v>
      </c>
      <c r="G64" s="1"/>
      <c r="H64" s="9">
        <f t="shared" si="13"/>
        <v>12.0646380601389</v>
      </c>
      <c r="I64" s="1">
        <f t="shared" si="14"/>
        <v>0</v>
      </c>
      <c r="J64" s="1">
        <f t="shared" si="15"/>
        <v>168279.333099974</v>
      </c>
      <c r="K64" s="1">
        <f t="shared" si="16"/>
        <v>0</v>
      </c>
      <c r="L64" s="1">
        <f t="shared" si="17"/>
        <v>0</v>
      </c>
      <c r="M64" s="24">
        <f t="shared" si="18"/>
        <v>168279.333099974</v>
      </c>
      <c r="N64" s="3"/>
      <c r="O64" s="3"/>
      <c r="P64" s="3"/>
    </row>
    <row r="65" spans="1:16">
      <c r="A65" s="9">
        <v>12.75</v>
      </c>
      <c r="B65" s="1">
        <f t="shared" si="8"/>
        <v>0</v>
      </c>
      <c r="C65" s="1">
        <f t="shared" si="9"/>
        <v>152475.516</v>
      </c>
      <c r="D65" s="1">
        <f t="shared" si="10"/>
        <v>0</v>
      </c>
      <c r="E65" s="1">
        <f t="shared" si="11"/>
        <v>0</v>
      </c>
      <c r="F65" s="11">
        <f t="shared" si="12"/>
        <v>152475.516</v>
      </c>
      <c r="G65" s="1"/>
      <c r="H65" s="9">
        <f t="shared" si="13"/>
        <v>13.7127076722068</v>
      </c>
      <c r="I65" s="1">
        <f t="shared" si="14"/>
        <v>0</v>
      </c>
      <c r="J65" s="1">
        <f t="shared" si="15"/>
        <v>163988.406123678</v>
      </c>
      <c r="K65" s="1">
        <f t="shared" si="16"/>
        <v>0</v>
      </c>
      <c r="L65" s="1">
        <f t="shared" si="17"/>
        <v>0</v>
      </c>
      <c r="M65" s="24">
        <f t="shared" si="18"/>
        <v>163988.406123678</v>
      </c>
      <c r="N65" s="3"/>
      <c r="O65" s="3"/>
      <c r="P65" s="3"/>
    </row>
    <row r="66" spans="1:16">
      <c r="A66" s="9">
        <v>13.25</v>
      </c>
      <c r="B66" s="1">
        <f t="shared" si="8"/>
        <v>0</v>
      </c>
      <c r="C66" s="1">
        <f t="shared" si="9"/>
        <v>87945.099499999997</v>
      </c>
      <c r="D66" s="1">
        <f t="shared" si="10"/>
        <v>0</v>
      </c>
      <c r="E66" s="1">
        <f t="shared" si="11"/>
        <v>0</v>
      </c>
      <c r="F66" s="11">
        <f t="shared" si="12"/>
        <v>87945.099499999997</v>
      </c>
      <c r="G66" s="1"/>
      <c r="H66" s="9">
        <f t="shared" si="13"/>
        <v>15.509321378829201</v>
      </c>
      <c r="I66" s="1">
        <f t="shared" si="14"/>
        <v>0</v>
      </c>
      <c r="J66" s="1">
        <f t="shared" si="15"/>
        <v>102941.042402914</v>
      </c>
      <c r="K66" s="1">
        <f t="shared" si="16"/>
        <v>0</v>
      </c>
      <c r="L66" s="1">
        <f t="shared" si="17"/>
        <v>0</v>
      </c>
      <c r="M66" s="24">
        <f t="shared" si="18"/>
        <v>102941.042402914</v>
      </c>
      <c r="N66" s="3"/>
      <c r="O66" s="3"/>
      <c r="P66" s="3"/>
    </row>
    <row r="67" spans="1:16">
      <c r="A67" s="9">
        <v>13.75</v>
      </c>
      <c r="B67" s="1">
        <f t="shared" si="8"/>
        <v>0</v>
      </c>
      <c r="C67" s="1">
        <f t="shared" si="9"/>
        <v>56808.358749999999</v>
      </c>
      <c r="D67" s="1">
        <f t="shared" si="10"/>
        <v>0</v>
      </c>
      <c r="E67" s="1">
        <f t="shared" si="11"/>
        <v>0</v>
      </c>
      <c r="F67" s="11">
        <f t="shared" si="12"/>
        <v>56808.358749999999</v>
      </c>
      <c r="G67" s="1"/>
      <c r="H67" s="9">
        <f t="shared" si="13"/>
        <v>17.461500334393701</v>
      </c>
      <c r="I67" s="1">
        <f t="shared" si="14"/>
        <v>0</v>
      </c>
      <c r="J67" s="1">
        <f t="shared" si="15"/>
        <v>72142.485477053298</v>
      </c>
      <c r="K67" s="1">
        <f t="shared" si="16"/>
        <v>0</v>
      </c>
      <c r="L67" s="1">
        <f t="shared" si="17"/>
        <v>0</v>
      </c>
      <c r="M67" s="24">
        <f t="shared" si="18"/>
        <v>72142.485477053298</v>
      </c>
      <c r="N67" s="3"/>
      <c r="O67" s="3"/>
      <c r="P67" s="3"/>
    </row>
    <row r="68" spans="1:16">
      <c r="A68" s="9">
        <v>14.25</v>
      </c>
      <c r="B68" s="1">
        <f t="shared" si="8"/>
        <v>0</v>
      </c>
      <c r="C68" s="1">
        <f t="shared" si="9"/>
        <v>22554.4725</v>
      </c>
      <c r="D68" s="1">
        <f t="shared" si="10"/>
        <v>0</v>
      </c>
      <c r="E68" s="1">
        <f t="shared" si="11"/>
        <v>0</v>
      </c>
      <c r="F68" s="11">
        <f t="shared" si="12"/>
        <v>22554.4725</v>
      </c>
      <c r="G68" s="1"/>
      <c r="H68" s="9">
        <f t="shared" si="13"/>
        <v>19.576319086733399</v>
      </c>
      <c r="I68" s="1">
        <f t="shared" si="14"/>
        <v>0</v>
      </c>
      <c r="J68" s="1">
        <f t="shared" si="15"/>
        <v>30984.810560909002</v>
      </c>
      <c r="K68" s="1">
        <f t="shared" si="16"/>
        <v>0</v>
      </c>
      <c r="L68" s="1">
        <f t="shared" si="17"/>
        <v>0</v>
      </c>
      <c r="M68" s="24">
        <f t="shared" si="18"/>
        <v>30984.810560909002</v>
      </c>
      <c r="N68" s="3"/>
      <c r="O68" s="3"/>
      <c r="P68" s="3"/>
    </row>
    <row r="69" spans="1:16">
      <c r="A69" s="9">
        <v>14.75</v>
      </c>
      <c r="B69" s="1">
        <f t="shared" si="8"/>
        <v>0</v>
      </c>
      <c r="C69" s="1">
        <f t="shared" si="9"/>
        <v>12978.82</v>
      </c>
      <c r="D69" s="1">
        <f t="shared" si="10"/>
        <v>3893.6460000000002</v>
      </c>
      <c r="E69" s="1">
        <f t="shared" si="11"/>
        <v>0</v>
      </c>
      <c r="F69" s="11">
        <f t="shared" si="12"/>
        <v>16872.466</v>
      </c>
      <c r="G69" s="1"/>
      <c r="H69" s="9">
        <f t="shared" si="13"/>
        <v>21.8609040181707</v>
      </c>
      <c r="I69" s="1">
        <f t="shared" si="14"/>
        <v>0</v>
      </c>
      <c r="J69" s="1">
        <f t="shared" si="15"/>
        <v>19235.846663668799</v>
      </c>
      <c r="K69" s="1">
        <f t="shared" si="16"/>
        <v>5770.7539991006297</v>
      </c>
      <c r="L69" s="1">
        <f t="shared" si="17"/>
        <v>0</v>
      </c>
      <c r="M69" s="24">
        <f t="shared" si="18"/>
        <v>25006.600662769401</v>
      </c>
      <c r="N69" s="3"/>
      <c r="O69" s="3"/>
      <c r="P69" s="3"/>
    </row>
    <row r="70" spans="1:16">
      <c r="A70" s="9">
        <v>15.25</v>
      </c>
      <c r="B70" s="1">
        <f t="shared" si="8"/>
        <v>0</v>
      </c>
      <c r="C70" s="1">
        <f t="shared" si="9"/>
        <v>651.40679999999998</v>
      </c>
      <c r="D70" s="1">
        <f t="shared" si="10"/>
        <v>162.85169999999999</v>
      </c>
      <c r="E70" s="1">
        <f t="shared" si="11"/>
        <v>0</v>
      </c>
      <c r="F70" s="11">
        <f t="shared" si="12"/>
        <v>814.25850000000003</v>
      </c>
      <c r="G70" s="1"/>
      <c r="H70" s="9">
        <f t="shared" si="13"/>
        <v>24.322431885456101</v>
      </c>
      <c r="I70" s="1">
        <f t="shared" si="14"/>
        <v>0</v>
      </c>
      <c r="J70" s="1">
        <f t="shared" si="15"/>
        <v>1038.9375424736299</v>
      </c>
      <c r="K70" s="1">
        <f t="shared" si="16"/>
        <v>259.73438561840902</v>
      </c>
      <c r="L70" s="1">
        <f t="shared" si="17"/>
        <v>0</v>
      </c>
      <c r="M70" s="24">
        <f t="shared" si="18"/>
        <v>1298.6719280920399</v>
      </c>
      <c r="N70" s="3"/>
      <c r="O70" s="3"/>
      <c r="P70" s="3"/>
    </row>
    <row r="71" spans="1:16">
      <c r="A71" s="9">
        <v>15.75</v>
      </c>
      <c r="B71" s="1">
        <f t="shared" si="8"/>
        <v>0</v>
      </c>
      <c r="C71" s="1">
        <f t="shared" si="9"/>
        <v>0</v>
      </c>
      <c r="D71" s="1">
        <f t="shared" si="10"/>
        <v>0</v>
      </c>
      <c r="E71" s="1">
        <f t="shared" si="11"/>
        <v>0</v>
      </c>
      <c r="F71" s="11">
        <f t="shared" si="12"/>
        <v>0</v>
      </c>
      <c r="G71" s="1"/>
      <c r="H71" s="9">
        <f t="shared" si="13"/>
        <v>26.9681284491711</v>
      </c>
      <c r="I71" s="1">
        <f t="shared" si="14"/>
        <v>0</v>
      </c>
      <c r="J71" s="1">
        <f t="shared" si="15"/>
        <v>0</v>
      </c>
      <c r="K71" s="1">
        <f t="shared" si="16"/>
        <v>0</v>
      </c>
      <c r="L71" s="1">
        <f t="shared" si="17"/>
        <v>0</v>
      </c>
      <c r="M71" s="24">
        <f t="shared" si="18"/>
        <v>0</v>
      </c>
      <c r="N71" s="3"/>
      <c r="O71" s="3"/>
      <c r="P71" s="3"/>
    </row>
    <row r="72" spans="1:16">
      <c r="A72" s="9">
        <v>16.25</v>
      </c>
      <c r="B72" s="1">
        <f t="shared" si="8"/>
        <v>0</v>
      </c>
      <c r="C72" s="1">
        <f t="shared" si="9"/>
        <v>0</v>
      </c>
      <c r="D72" s="1">
        <f t="shared" si="10"/>
        <v>0</v>
      </c>
      <c r="E72" s="1">
        <f t="shared" si="11"/>
        <v>0</v>
      </c>
      <c r="F72" s="11">
        <f t="shared" si="12"/>
        <v>0</v>
      </c>
      <c r="G72" s="1"/>
      <c r="H72" s="9">
        <f t="shared" si="13"/>
        <v>29.805267184343698</v>
      </c>
      <c r="I72" s="1">
        <f t="shared" si="14"/>
        <v>0</v>
      </c>
      <c r="J72" s="1">
        <f t="shared" si="15"/>
        <v>0</v>
      </c>
      <c r="K72" s="1">
        <f t="shared" si="16"/>
        <v>0</v>
      </c>
      <c r="L72" s="1">
        <f t="shared" si="17"/>
        <v>0</v>
      </c>
      <c r="M72" s="24">
        <f t="shared" si="18"/>
        <v>0</v>
      </c>
      <c r="N72" s="3"/>
      <c r="O72" s="3"/>
      <c r="P72" s="3"/>
    </row>
    <row r="73" spans="1:16">
      <c r="A73" s="9">
        <v>16.75</v>
      </c>
      <c r="B73" s="1">
        <f t="shared" si="8"/>
        <v>0</v>
      </c>
      <c r="C73" s="1">
        <f t="shared" si="9"/>
        <v>0</v>
      </c>
      <c r="D73" s="1">
        <f t="shared" si="10"/>
        <v>0</v>
      </c>
      <c r="E73" s="1">
        <f t="shared" si="11"/>
        <v>0</v>
      </c>
      <c r="F73" s="11">
        <f t="shared" si="12"/>
        <v>0</v>
      </c>
      <c r="G73" s="1"/>
      <c r="H73" s="9">
        <f t="shared" si="13"/>
        <v>32.841168065026402</v>
      </c>
      <c r="I73" s="1">
        <f t="shared" si="14"/>
        <v>0</v>
      </c>
      <c r="J73" s="1">
        <f t="shared" si="15"/>
        <v>0</v>
      </c>
      <c r="K73" s="1">
        <f t="shared" si="16"/>
        <v>0</v>
      </c>
      <c r="L73" s="1">
        <f t="shared" si="17"/>
        <v>0</v>
      </c>
      <c r="M73" s="24">
        <f t="shared" si="18"/>
        <v>0</v>
      </c>
      <c r="N73" s="3"/>
      <c r="O73" s="3"/>
      <c r="P73" s="3"/>
    </row>
    <row r="74" spans="1:16">
      <c r="A74" s="9">
        <v>17.25</v>
      </c>
      <c r="B74" s="1">
        <f t="shared" si="8"/>
        <v>0</v>
      </c>
      <c r="C74" s="1">
        <f t="shared" si="9"/>
        <v>0</v>
      </c>
      <c r="D74" s="1">
        <f t="shared" si="10"/>
        <v>0</v>
      </c>
      <c r="E74" s="1">
        <f t="shared" si="11"/>
        <v>0</v>
      </c>
      <c r="F74" s="11">
        <f t="shared" si="12"/>
        <v>0</v>
      </c>
      <c r="G74" s="1"/>
      <c r="H74" s="9">
        <f t="shared" si="13"/>
        <v>36.083196416438</v>
      </c>
      <c r="I74" s="1">
        <f t="shared" si="14"/>
        <v>0</v>
      </c>
      <c r="J74" s="1">
        <f t="shared" si="15"/>
        <v>0</v>
      </c>
      <c r="K74" s="1">
        <f t="shared" si="16"/>
        <v>0</v>
      </c>
      <c r="L74" s="1">
        <f t="shared" si="17"/>
        <v>0</v>
      </c>
      <c r="M74" s="24">
        <f t="shared" si="18"/>
        <v>0</v>
      </c>
      <c r="N74" s="3"/>
      <c r="O74" s="3"/>
      <c r="P74" s="3"/>
    </row>
    <row r="75" spans="1:16">
      <c r="A75" s="9">
        <v>17.75</v>
      </c>
      <c r="B75" s="1">
        <f t="shared" si="8"/>
        <v>0</v>
      </c>
      <c r="C75" s="1">
        <f t="shared" si="9"/>
        <v>0</v>
      </c>
      <c r="D75" s="1">
        <f t="shared" si="10"/>
        <v>0</v>
      </c>
      <c r="E75" s="1">
        <f t="shared" si="11"/>
        <v>0</v>
      </c>
      <c r="F75" s="11">
        <f t="shared" si="12"/>
        <v>0</v>
      </c>
      <c r="G75" s="1"/>
      <c r="H75" s="9">
        <f t="shared" si="13"/>
        <v>39.538761828998602</v>
      </c>
      <c r="I75" s="1">
        <f t="shared" si="14"/>
        <v>0</v>
      </c>
      <c r="J75" s="1">
        <f t="shared" si="15"/>
        <v>0</v>
      </c>
      <c r="K75" s="1">
        <f t="shared" si="16"/>
        <v>0</v>
      </c>
      <c r="L75" s="1">
        <f t="shared" si="17"/>
        <v>0</v>
      </c>
      <c r="M75" s="24">
        <f t="shared" si="18"/>
        <v>0</v>
      </c>
      <c r="N75" s="3"/>
      <c r="O75" s="3"/>
      <c r="P75" s="3"/>
    </row>
    <row r="76" spans="1:16">
      <c r="A76" s="9">
        <v>18.25</v>
      </c>
      <c r="B76" s="1">
        <f t="shared" si="8"/>
        <v>0</v>
      </c>
      <c r="C76" s="1">
        <f t="shared" si="9"/>
        <v>0</v>
      </c>
      <c r="D76" s="1">
        <f t="shared" si="10"/>
        <v>0</v>
      </c>
      <c r="E76" s="1">
        <f t="shared" si="11"/>
        <v>0</v>
      </c>
      <c r="F76" s="11">
        <f t="shared" si="12"/>
        <v>0</v>
      </c>
      <c r="G76" s="1"/>
      <c r="H76" s="9">
        <f t="shared" si="13"/>
        <v>43.215317129217503</v>
      </c>
      <c r="I76" s="1">
        <f t="shared" si="14"/>
        <v>0</v>
      </c>
      <c r="J76" s="1">
        <f t="shared" si="15"/>
        <v>0</v>
      </c>
      <c r="K76" s="1">
        <f t="shared" si="16"/>
        <v>0</v>
      </c>
      <c r="L76" s="1">
        <f t="shared" si="17"/>
        <v>0</v>
      </c>
      <c r="M76" s="24">
        <f t="shared" si="18"/>
        <v>0</v>
      </c>
      <c r="N76" s="3"/>
      <c r="O76" s="3"/>
      <c r="P76" s="3"/>
    </row>
    <row r="77" spans="1:16">
      <c r="A77" s="9">
        <v>18.75</v>
      </c>
      <c r="B77" s="1">
        <f t="shared" si="8"/>
        <v>0</v>
      </c>
      <c r="C77" s="1">
        <f t="shared" si="9"/>
        <v>0</v>
      </c>
      <c r="D77" s="1">
        <f t="shared" si="10"/>
        <v>0</v>
      </c>
      <c r="E77" s="1">
        <f t="shared" si="11"/>
        <v>0</v>
      </c>
      <c r="F77" s="11">
        <f t="shared" si="12"/>
        <v>0</v>
      </c>
      <c r="G77" s="1"/>
      <c r="H77" s="9">
        <f t="shared" si="13"/>
        <v>47.120357402929102</v>
      </c>
      <c r="I77" s="1">
        <f t="shared" si="14"/>
        <v>0</v>
      </c>
      <c r="J77" s="1">
        <f t="shared" si="15"/>
        <v>0</v>
      </c>
      <c r="K77" s="1">
        <f t="shared" si="16"/>
        <v>0</v>
      </c>
      <c r="L77" s="1">
        <f t="shared" si="17"/>
        <v>0</v>
      </c>
      <c r="M77" s="24">
        <f t="shared" si="18"/>
        <v>0</v>
      </c>
      <c r="N77" s="3"/>
      <c r="O77" s="3"/>
      <c r="P77" s="3"/>
    </row>
    <row r="78" spans="1:16">
      <c r="A78" s="9">
        <v>19.25</v>
      </c>
      <c r="B78" s="1">
        <f t="shared" si="8"/>
        <v>0</v>
      </c>
      <c r="C78" s="1">
        <f t="shared" si="9"/>
        <v>0</v>
      </c>
      <c r="D78" s="1">
        <f t="shared" si="10"/>
        <v>0</v>
      </c>
      <c r="E78" s="1">
        <f t="shared" si="11"/>
        <v>0</v>
      </c>
      <c r="F78" s="11">
        <f t="shared" si="12"/>
        <v>0</v>
      </c>
      <c r="G78" s="1"/>
      <c r="H78" s="9">
        <f t="shared" si="13"/>
        <v>51.261419066851602</v>
      </c>
      <c r="I78" s="1">
        <f t="shared" si="14"/>
        <v>0</v>
      </c>
      <c r="J78" s="1">
        <f t="shared" si="15"/>
        <v>0</v>
      </c>
      <c r="K78" s="1">
        <f t="shared" si="16"/>
        <v>0</v>
      </c>
      <c r="L78" s="1">
        <f t="shared" si="17"/>
        <v>0</v>
      </c>
      <c r="M78" s="24">
        <f t="shared" si="18"/>
        <v>0</v>
      </c>
      <c r="N78" s="3"/>
      <c r="O78" s="3"/>
      <c r="P78" s="3"/>
    </row>
    <row r="79" spans="1:16">
      <c r="A79" s="7" t="s">
        <v>7</v>
      </c>
      <c r="B79" s="17">
        <f>SUM(B47:B78)</f>
        <v>494588.48248214298</v>
      </c>
      <c r="C79" s="17">
        <f>SUM(C47:C78)</f>
        <v>940915.84906785702</v>
      </c>
      <c r="D79" s="17">
        <f>SUM(D47:D78)</f>
        <v>4056.4976999999999</v>
      </c>
      <c r="E79" s="17">
        <f>SUM(E47:E78)</f>
        <v>0</v>
      </c>
      <c r="F79" s="17">
        <f>SUM(F47:F78)</f>
        <v>1439560.82925</v>
      </c>
      <c r="G79" s="11"/>
      <c r="H79" s="7" t="s">
        <v>7</v>
      </c>
      <c r="I79" s="17">
        <f>SUM(I47:I78)</f>
        <v>277216.96732062002</v>
      </c>
      <c r="J79" s="17">
        <f>SUM(J47:J78)</f>
        <v>920362.94487064797</v>
      </c>
      <c r="K79" s="17">
        <f>SUM(K47:K78)</f>
        <v>6030.4883847190404</v>
      </c>
      <c r="L79" s="17">
        <f>SUM(L47:L78)</f>
        <v>0</v>
      </c>
      <c r="M79" s="17">
        <f>SUM(M47:M78)</f>
        <v>1203610.4005759901</v>
      </c>
      <c r="N79" s="3"/>
      <c r="O79" s="3"/>
      <c r="P79" s="3"/>
    </row>
    <row r="80" spans="1:16">
      <c r="A80" s="5" t="s">
        <v>13</v>
      </c>
      <c r="B80" s="18">
        <f>IF(L38&gt;0,B79/L38,0)</f>
        <v>9.4100435614546907</v>
      </c>
      <c r="C80" s="18">
        <f>IF(M38&gt;0,C79/M38,0)</f>
        <v>12.084037495304701</v>
      </c>
      <c r="D80" s="18">
        <f>IF(N38&gt;0,D79/N38,0)</f>
        <v>14.7694404030077</v>
      </c>
      <c r="E80" s="18">
        <f>IF(O38&gt;0,E79/O38,0)</f>
        <v>0</v>
      </c>
      <c r="F80" s="18">
        <f>IF(P38&gt;0,F79/P38,0)</f>
        <v>11.014350922576099</v>
      </c>
      <c r="G80" s="11"/>
      <c r="H80" s="5" t="s">
        <v>13</v>
      </c>
      <c r="I80" s="18">
        <f>IF(L38&gt;0,I79/L38,0)</f>
        <v>5.2743317542894399</v>
      </c>
      <c r="J80" s="18">
        <f>IF(M38&gt;0,J79/M38,0)</f>
        <v>11.8200797086413</v>
      </c>
      <c r="K80" s="18">
        <f>IF(N38&gt;0,K79/N38,0)</f>
        <v>21.9566102056801</v>
      </c>
      <c r="L80" s="18">
        <f>IF(O38&gt;0,L79/O38,0)</f>
        <v>0</v>
      </c>
      <c r="M80" s="18">
        <f>IF(P38&gt;0,M79/P38,0)</f>
        <v>9.2090497717370496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45" t="s">
        <v>14</v>
      </c>
      <c r="B85" s="45"/>
      <c r="C85" s="45"/>
      <c r="D85" s="45"/>
      <c r="E85" s="45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 ht="12.75" customHeight="1">
      <c r="A86" s="45"/>
      <c r="B86" s="45"/>
      <c r="C86" s="45"/>
      <c r="D86" s="45"/>
      <c r="E86" s="45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25"/>
      <c r="B87" s="25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46" t="s">
        <v>15</v>
      </c>
      <c r="B89" s="47" t="s">
        <v>16</v>
      </c>
      <c r="C89" s="47" t="s">
        <v>17</v>
      </c>
      <c r="D89" s="47" t="s">
        <v>18</v>
      </c>
      <c r="E89" s="47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46"/>
      <c r="B90" s="46"/>
      <c r="C90" s="46"/>
      <c r="D90" s="46"/>
      <c r="E90" s="47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2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26">
        <v>0</v>
      </c>
      <c r="B92" s="27">
        <f>L$38</f>
        <v>52559.637929999997</v>
      </c>
      <c r="C92" s="28">
        <f>$B$80</f>
        <v>9.4</v>
      </c>
      <c r="D92" s="28">
        <f>$I$80</f>
        <v>5.3</v>
      </c>
      <c r="E92" s="27">
        <f>B92*D92</f>
        <v>278566.08103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26">
        <v>1</v>
      </c>
      <c r="B93" s="27">
        <f>M$38</f>
        <v>77864.360270000005</v>
      </c>
      <c r="C93" s="28">
        <f>$C$80</f>
        <v>12.1</v>
      </c>
      <c r="D93" s="28">
        <f>$J$80</f>
        <v>11.8</v>
      </c>
      <c r="E93" s="27">
        <f>B93*D93</f>
        <v>918799.45119000005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26">
        <v>2</v>
      </c>
      <c r="B94" s="27">
        <f>N$38</f>
        <v>274.65480000000002</v>
      </c>
      <c r="C94" s="28">
        <f>$D$80</f>
        <v>14.8</v>
      </c>
      <c r="D94" s="28">
        <f>$K$80</f>
        <v>22</v>
      </c>
      <c r="E94" s="27">
        <f>B94*D94</f>
        <v>6042.4056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26">
        <v>3</v>
      </c>
      <c r="B95" s="27">
        <f>O$38</f>
        <v>0</v>
      </c>
      <c r="C95" s="28">
        <f>$E$80</f>
        <v>0</v>
      </c>
      <c r="D95" s="28">
        <f>$L$80</f>
        <v>0</v>
      </c>
      <c r="E95" s="27">
        <f>B95*D95</f>
        <v>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26" t="s">
        <v>7</v>
      </c>
      <c r="B96" s="29">
        <f>SUM(B92:B95)</f>
        <v>130698.65300000001</v>
      </c>
      <c r="C96" s="28">
        <f>$F$80</f>
        <v>11</v>
      </c>
      <c r="D96" s="28">
        <f>$M$80</f>
        <v>9.1999999999999993</v>
      </c>
      <c r="E96" s="27">
        <f>SUM(E92:E95)</f>
        <v>1203407.9378200001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26" t="s">
        <v>2</v>
      </c>
      <c r="B97" s="29">
        <f>$I$2</f>
        <v>1418287</v>
      </c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32" customHeight="1">
      <c r="A98" s="30" t="s">
        <v>20</v>
      </c>
      <c r="B98" s="27">
        <f>IF(E96&gt;0,$I$2/E96,"")</f>
        <v>1.1785600000000001</v>
      </c>
      <c r="C98" s="48" t="s">
        <v>23</v>
      </c>
      <c r="D98" s="48"/>
      <c r="E98" s="48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3">
    <mergeCell ref="C98:E98"/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98"/>
  <sheetViews>
    <sheetView tabSelected="1" topLeftCell="A55" zoomScale="80" zoomScaleNormal="80" workbookViewId="0">
      <selection activeCell="B80" sqref="B80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1">
      <c r="A1" s="42" t="s">
        <v>24</v>
      </c>
      <c r="B1" s="42"/>
      <c r="C1" s="42"/>
      <c r="D1" s="42"/>
      <c r="E1" s="42"/>
      <c r="F1" s="42"/>
      <c r="G1" s="1"/>
      <c r="H1" s="43" t="s">
        <v>1</v>
      </c>
      <c r="I1" s="43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351451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44" t="s">
        <v>4</v>
      </c>
      <c r="C4" s="44"/>
      <c r="D4" s="44"/>
      <c r="E4" s="44"/>
      <c r="F4" s="44"/>
      <c r="G4" s="1"/>
      <c r="H4" s="2" t="s">
        <v>3</v>
      </c>
      <c r="J4" s="1"/>
      <c r="K4" s="2" t="s">
        <v>3</v>
      </c>
      <c r="L4" s="43" t="s">
        <v>5</v>
      </c>
      <c r="M4" s="43"/>
      <c r="N4" s="43"/>
      <c r="O4" s="43"/>
      <c r="P4" s="43"/>
      <c r="Q4" s="3"/>
      <c r="R4" s="3"/>
    </row>
    <row r="5" spans="1:18">
      <c r="A5" s="2" t="s">
        <v>6</v>
      </c>
      <c r="B5" s="5">
        <v>0</v>
      </c>
      <c r="C5" s="6">
        <v>1</v>
      </c>
      <c r="D5" s="6">
        <v>2</v>
      </c>
      <c r="E5" s="6">
        <v>3</v>
      </c>
      <c r="F5" s="7" t="s">
        <v>7</v>
      </c>
      <c r="G5" s="1"/>
      <c r="H5" s="2" t="s">
        <v>6</v>
      </c>
      <c r="I5" s="10" t="s">
        <v>8</v>
      </c>
      <c r="J5" s="1"/>
      <c r="K5" s="2" t="s">
        <v>6</v>
      </c>
      <c r="L5" s="5">
        <v>0</v>
      </c>
      <c r="M5" s="6">
        <v>1</v>
      </c>
      <c r="N5" s="6">
        <v>2</v>
      </c>
      <c r="O5" s="6">
        <v>3</v>
      </c>
      <c r="P5" s="8" t="s">
        <v>7</v>
      </c>
      <c r="Q5" s="3"/>
      <c r="R5" s="3"/>
    </row>
    <row r="6" spans="1:18">
      <c r="A6" s="9">
        <v>3.75</v>
      </c>
      <c r="B6" s="14"/>
      <c r="C6" s="10"/>
      <c r="D6" s="10"/>
      <c r="E6" s="31"/>
      <c r="F6" s="11">
        <f t="shared" ref="F6:F37" si="0">SUM(B6:E6)</f>
        <v>0</v>
      </c>
      <c r="G6" s="1"/>
      <c r="H6" s="9">
        <v>3.75</v>
      </c>
      <c r="I6" s="15"/>
      <c r="J6" s="1"/>
      <c r="K6" s="9">
        <v>3.75</v>
      </c>
      <c r="L6" s="1">
        <f t="shared" ref="L6:L37" si="1">IF($F6&gt;0,($I6/1000)*(B6/$F6),0)</f>
        <v>0</v>
      </c>
      <c r="M6" s="1">
        <f t="shared" ref="M6:M37" si="2">IF($F6&gt;0,($I6/1000)*(C6/$F6),0)</f>
        <v>0</v>
      </c>
      <c r="N6" s="1">
        <f t="shared" ref="N6:N37" si="3">IF($F6&gt;0,($I6/1000)*(D6/$F6),0)</f>
        <v>0</v>
      </c>
      <c r="O6" s="1">
        <f t="shared" ref="O6:O37" si="4">IF($F6&gt;0,($I6/1000)*(E6/$F6),0)</f>
        <v>0</v>
      </c>
      <c r="P6" s="12">
        <f t="shared" ref="P6:P37" si="5">SUM(L6:O6)</f>
        <v>0</v>
      </c>
      <c r="Q6" s="3"/>
      <c r="R6" s="3"/>
    </row>
    <row r="7" spans="1:18">
      <c r="A7" s="9">
        <v>4.25</v>
      </c>
      <c r="B7" s="14"/>
      <c r="C7" s="10"/>
      <c r="D7" s="10"/>
      <c r="E7" s="31"/>
      <c r="F7" s="11">
        <f t="shared" si="0"/>
        <v>0</v>
      </c>
      <c r="G7" s="1"/>
      <c r="H7" s="9">
        <v>4.25</v>
      </c>
      <c r="I7" s="15"/>
      <c r="J7" s="1"/>
      <c r="K7" s="9">
        <v>4.25</v>
      </c>
      <c r="L7" s="1">
        <f t="shared" si="1"/>
        <v>0</v>
      </c>
      <c r="M7" s="1">
        <f t="shared" si="2"/>
        <v>0</v>
      </c>
      <c r="N7" s="1">
        <f t="shared" si="3"/>
        <v>0</v>
      </c>
      <c r="O7" s="1">
        <f t="shared" si="4"/>
        <v>0</v>
      </c>
      <c r="P7" s="12">
        <f t="shared" si="5"/>
        <v>0</v>
      </c>
      <c r="Q7" s="3"/>
      <c r="R7" s="3"/>
    </row>
    <row r="8" spans="1:18">
      <c r="A8" s="9">
        <v>4.75</v>
      </c>
      <c r="B8" s="14"/>
      <c r="C8" s="10"/>
      <c r="D8" s="10"/>
      <c r="E8" s="31"/>
      <c r="F8" s="11">
        <f t="shared" si="0"/>
        <v>0</v>
      </c>
      <c r="G8" s="1"/>
      <c r="H8" s="9">
        <v>4.75</v>
      </c>
      <c r="I8" s="15"/>
      <c r="J8" s="1"/>
      <c r="K8" s="9">
        <v>4.75</v>
      </c>
      <c r="L8" s="1">
        <f t="shared" si="1"/>
        <v>0</v>
      </c>
      <c r="M8" s="1">
        <f t="shared" si="2"/>
        <v>0</v>
      </c>
      <c r="N8" s="1">
        <f t="shared" si="3"/>
        <v>0</v>
      </c>
      <c r="O8" s="1">
        <f t="shared" si="4"/>
        <v>0</v>
      </c>
      <c r="P8" s="12">
        <f t="shared" si="5"/>
        <v>0</v>
      </c>
      <c r="Q8" s="3"/>
      <c r="R8" s="3"/>
    </row>
    <row r="9" spans="1:18">
      <c r="A9" s="9">
        <v>5.25</v>
      </c>
      <c r="B9" s="14"/>
      <c r="C9" s="10"/>
      <c r="D9" s="10"/>
      <c r="E9" s="31"/>
      <c r="F9" s="11">
        <f t="shared" si="0"/>
        <v>0</v>
      </c>
      <c r="G9" s="1"/>
      <c r="H9" s="9">
        <v>5.25</v>
      </c>
      <c r="I9" s="15"/>
      <c r="J9" s="1"/>
      <c r="K9" s="9">
        <v>5.25</v>
      </c>
      <c r="L9" s="1">
        <f t="shared" si="1"/>
        <v>0</v>
      </c>
      <c r="M9" s="1">
        <f t="shared" si="2"/>
        <v>0</v>
      </c>
      <c r="N9" s="1">
        <f t="shared" si="3"/>
        <v>0</v>
      </c>
      <c r="O9" s="1">
        <f t="shared" si="4"/>
        <v>0</v>
      </c>
      <c r="P9" s="12">
        <f t="shared" si="5"/>
        <v>0</v>
      </c>
      <c r="Q9" s="3"/>
      <c r="R9" s="3"/>
    </row>
    <row r="10" spans="1:18">
      <c r="A10" s="9">
        <v>5.75</v>
      </c>
      <c r="B10" s="39">
        <v>6</v>
      </c>
      <c r="C10" s="10"/>
      <c r="D10" s="10"/>
      <c r="E10" s="31"/>
      <c r="F10" s="11">
        <f t="shared" si="0"/>
        <v>6</v>
      </c>
      <c r="G10" s="1"/>
      <c r="H10" s="9">
        <v>5.75</v>
      </c>
      <c r="I10" s="15"/>
      <c r="J10" s="1"/>
      <c r="K10" s="9">
        <v>5.75</v>
      </c>
      <c r="L10" s="1">
        <f t="shared" si="1"/>
        <v>0</v>
      </c>
      <c r="M10" s="1">
        <f t="shared" si="2"/>
        <v>0</v>
      </c>
      <c r="N10" s="1">
        <f t="shared" si="3"/>
        <v>0</v>
      </c>
      <c r="O10" s="1">
        <f t="shared" si="4"/>
        <v>0</v>
      </c>
      <c r="P10" s="12">
        <f t="shared" si="5"/>
        <v>0</v>
      </c>
      <c r="Q10" s="3"/>
      <c r="R10" s="3"/>
    </row>
    <row r="11" spans="1:18">
      <c r="A11" s="9">
        <v>6.25</v>
      </c>
      <c r="B11" s="39">
        <v>24</v>
      </c>
      <c r="C11" s="10"/>
      <c r="D11" s="10"/>
      <c r="E11" s="31"/>
      <c r="F11" s="11">
        <f t="shared" si="0"/>
        <v>24</v>
      </c>
      <c r="G11" s="1"/>
      <c r="H11" s="9">
        <v>6.25</v>
      </c>
      <c r="I11" s="15"/>
      <c r="J11" s="1"/>
      <c r="K11" s="9">
        <v>6.25</v>
      </c>
      <c r="L11" s="1">
        <f t="shared" si="1"/>
        <v>0</v>
      </c>
      <c r="M11" s="1">
        <f t="shared" si="2"/>
        <v>0</v>
      </c>
      <c r="N11" s="1">
        <f t="shared" si="3"/>
        <v>0</v>
      </c>
      <c r="O11" s="1">
        <f t="shared" si="4"/>
        <v>0</v>
      </c>
      <c r="P11" s="12">
        <f t="shared" si="5"/>
        <v>0</v>
      </c>
      <c r="Q11" s="3"/>
      <c r="R11" s="3"/>
    </row>
    <row r="12" spans="1:18">
      <c r="A12" s="9">
        <v>6.75</v>
      </c>
      <c r="B12">
        <v>34</v>
      </c>
      <c r="E12" s="32"/>
      <c r="F12" s="11">
        <f t="shared" si="0"/>
        <v>34</v>
      </c>
      <c r="G12" s="1"/>
      <c r="H12" s="9">
        <v>6.75</v>
      </c>
      <c r="I12" s="15">
        <v>8450</v>
      </c>
      <c r="J12" s="1"/>
      <c r="K12" s="9">
        <v>6.75</v>
      </c>
      <c r="L12" s="1">
        <f t="shared" si="1"/>
        <v>8.4499999999999993</v>
      </c>
      <c r="M12" s="1">
        <f t="shared" si="2"/>
        <v>0</v>
      </c>
      <c r="N12" s="1">
        <f t="shared" si="3"/>
        <v>0</v>
      </c>
      <c r="O12" s="1">
        <f t="shared" si="4"/>
        <v>0</v>
      </c>
      <c r="P12" s="12">
        <f t="shared" si="5"/>
        <v>8.4499999999999993</v>
      </c>
      <c r="Q12" s="3"/>
      <c r="R12" s="3"/>
    </row>
    <row r="13" spans="1:18">
      <c r="A13" s="9">
        <v>7.25</v>
      </c>
      <c r="B13">
        <v>31</v>
      </c>
      <c r="E13" s="33"/>
      <c r="F13" s="11">
        <f t="shared" si="0"/>
        <v>31</v>
      </c>
      <c r="G13" s="1"/>
      <c r="H13" s="9">
        <v>7.25</v>
      </c>
      <c r="I13" s="15">
        <v>16900</v>
      </c>
      <c r="J13" s="1"/>
      <c r="K13" s="9">
        <v>7.25</v>
      </c>
      <c r="L13" s="1">
        <f t="shared" si="1"/>
        <v>16.899999999999999</v>
      </c>
      <c r="M13" s="1">
        <f t="shared" si="2"/>
        <v>0</v>
      </c>
      <c r="N13" s="1">
        <f t="shared" si="3"/>
        <v>0</v>
      </c>
      <c r="O13" s="1">
        <f t="shared" si="4"/>
        <v>0</v>
      </c>
      <c r="P13" s="12">
        <f t="shared" si="5"/>
        <v>16.899999999999999</v>
      </c>
      <c r="Q13" s="3"/>
      <c r="R13" s="3"/>
    </row>
    <row r="14" spans="1:18">
      <c r="A14" s="9">
        <v>7.75</v>
      </c>
      <c r="B14">
        <v>43</v>
      </c>
      <c r="E14" s="33"/>
      <c r="F14" s="11">
        <f t="shared" si="0"/>
        <v>43</v>
      </c>
      <c r="G14" s="1"/>
      <c r="H14" s="9">
        <v>7.75</v>
      </c>
      <c r="I14" s="15">
        <v>121446</v>
      </c>
      <c r="J14" s="4"/>
      <c r="K14" s="9">
        <v>7.75</v>
      </c>
      <c r="L14" s="1">
        <f t="shared" si="1"/>
        <v>121.446</v>
      </c>
      <c r="M14" s="1">
        <f t="shared" si="2"/>
        <v>0</v>
      </c>
      <c r="N14" s="1">
        <f t="shared" si="3"/>
        <v>0</v>
      </c>
      <c r="O14" s="1">
        <f t="shared" si="4"/>
        <v>0</v>
      </c>
      <c r="P14" s="12">
        <f t="shared" si="5"/>
        <v>121.446</v>
      </c>
      <c r="Q14" s="3"/>
      <c r="R14" s="3"/>
    </row>
    <row r="15" spans="1:18">
      <c r="A15" s="9">
        <v>8.25</v>
      </c>
      <c r="B15">
        <v>22</v>
      </c>
      <c r="E15" s="33"/>
      <c r="F15" s="11">
        <f t="shared" si="0"/>
        <v>22</v>
      </c>
      <c r="G15" s="1"/>
      <c r="H15" s="9">
        <v>8.25</v>
      </c>
      <c r="I15" s="15">
        <v>316455</v>
      </c>
      <c r="J15" s="4"/>
      <c r="K15" s="9">
        <v>8.25</v>
      </c>
      <c r="L15" s="1">
        <f t="shared" si="1"/>
        <v>316.45499999999998</v>
      </c>
      <c r="M15" s="1">
        <f t="shared" si="2"/>
        <v>0</v>
      </c>
      <c r="N15" s="1">
        <f t="shared" si="3"/>
        <v>0</v>
      </c>
      <c r="O15" s="1">
        <f t="shared" si="4"/>
        <v>0</v>
      </c>
      <c r="P15" s="12">
        <f t="shared" si="5"/>
        <v>316.45499999999998</v>
      </c>
      <c r="Q15" s="3"/>
      <c r="R15" s="3"/>
    </row>
    <row r="16" spans="1:18">
      <c r="A16" s="9">
        <v>8.75</v>
      </c>
      <c r="B16">
        <v>20</v>
      </c>
      <c r="E16" s="33"/>
      <c r="F16" s="11">
        <f t="shared" si="0"/>
        <v>20</v>
      </c>
      <c r="G16" s="1"/>
      <c r="H16" s="9">
        <v>8.75</v>
      </c>
      <c r="I16" s="15">
        <v>1308376</v>
      </c>
      <c r="J16" s="4"/>
      <c r="K16" s="9">
        <v>8.75</v>
      </c>
      <c r="L16" s="1">
        <f t="shared" si="1"/>
        <v>1308.376</v>
      </c>
      <c r="M16" s="1">
        <f t="shared" si="2"/>
        <v>0</v>
      </c>
      <c r="N16" s="1">
        <f t="shared" si="3"/>
        <v>0</v>
      </c>
      <c r="O16" s="1">
        <f t="shared" si="4"/>
        <v>0</v>
      </c>
      <c r="P16" s="12">
        <f t="shared" si="5"/>
        <v>1308.376</v>
      </c>
      <c r="Q16" s="3"/>
      <c r="R16" s="3"/>
    </row>
    <row r="17" spans="1:18">
      <c r="A17" s="9">
        <v>9.25</v>
      </c>
      <c r="B17">
        <v>9</v>
      </c>
      <c r="E17" s="33"/>
      <c r="F17" s="11">
        <f t="shared" si="0"/>
        <v>9</v>
      </c>
      <c r="G17" s="1"/>
      <c r="H17" s="9">
        <v>9.25</v>
      </c>
      <c r="I17" s="15">
        <v>1930091</v>
      </c>
      <c r="J17" s="4"/>
      <c r="K17" s="9">
        <v>9.25</v>
      </c>
      <c r="L17" s="1">
        <f t="shared" si="1"/>
        <v>1930.0909999999999</v>
      </c>
      <c r="M17" s="1">
        <f t="shared" si="2"/>
        <v>0</v>
      </c>
      <c r="N17" s="1">
        <f t="shared" si="3"/>
        <v>0</v>
      </c>
      <c r="O17" s="1">
        <f t="shared" si="4"/>
        <v>0</v>
      </c>
      <c r="P17" s="12">
        <f t="shared" si="5"/>
        <v>1930.0909999999999</v>
      </c>
      <c r="Q17" s="3"/>
      <c r="R17" s="3"/>
    </row>
    <row r="18" spans="1:18">
      <c r="A18" s="9">
        <v>9.75</v>
      </c>
      <c r="B18">
        <v>8</v>
      </c>
      <c r="C18">
        <v>1</v>
      </c>
      <c r="E18" s="33"/>
      <c r="F18" s="11">
        <f t="shared" si="0"/>
        <v>9</v>
      </c>
      <c r="G18" s="1"/>
      <c r="H18" s="9">
        <v>9.75</v>
      </c>
      <c r="I18" s="15">
        <v>2107901</v>
      </c>
      <c r="J18" s="4"/>
      <c r="K18" s="9">
        <v>9.75</v>
      </c>
      <c r="L18" s="1">
        <f t="shared" si="1"/>
        <v>1873.6897777777799</v>
      </c>
      <c r="M18" s="1">
        <f t="shared" si="2"/>
        <v>234.21122222222201</v>
      </c>
      <c r="N18" s="1">
        <f t="shared" si="3"/>
        <v>0</v>
      </c>
      <c r="O18" s="1">
        <f t="shared" si="4"/>
        <v>0</v>
      </c>
      <c r="P18" s="12">
        <f t="shared" si="5"/>
        <v>2107.9009999999998</v>
      </c>
      <c r="Q18" s="3"/>
      <c r="R18" s="3"/>
    </row>
    <row r="19" spans="1:18">
      <c r="A19" s="9">
        <v>10.25</v>
      </c>
      <c r="B19">
        <v>13</v>
      </c>
      <c r="C19">
        <v>1</v>
      </c>
      <c r="E19" s="33"/>
      <c r="F19" s="11">
        <f t="shared" si="0"/>
        <v>14</v>
      </c>
      <c r="G19" s="1"/>
      <c r="H19" s="9">
        <v>10.25</v>
      </c>
      <c r="I19" s="15">
        <v>2329786</v>
      </c>
      <c r="J19" s="4"/>
      <c r="K19" s="9">
        <v>10.25</v>
      </c>
      <c r="L19" s="1">
        <f t="shared" si="1"/>
        <v>2163.3727142857101</v>
      </c>
      <c r="M19" s="1">
        <f t="shared" si="2"/>
        <v>166.41328571428599</v>
      </c>
      <c r="N19" s="1">
        <f t="shared" si="3"/>
        <v>0</v>
      </c>
      <c r="O19" s="1">
        <f t="shared" si="4"/>
        <v>0</v>
      </c>
      <c r="P19" s="12">
        <f t="shared" si="5"/>
        <v>2329.7860000000001</v>
      </c>
      <c r="Q19" s="3"/>
      <c r="R19" s="3"/>
    </row>
    <row r="20" spans="1:18">
      <c r="A20" s="9">
        <v>10.75</v>
      </c>
      <c r="B20">
        <v>25</v>
      </c>
      <c r="C20">
        <v>1</v>
      </c>
      <c r="E20" s="33"/>
      <c r="F20" s="11">
        <f t="shared" si="0"/>
        <v>26</v>
      </c>
      <c r="G20" s="1"/>
      <c r="H20" s="9">
        <v>10.75</v>
      </c>
      <c r="I20" s="15">
        <v>3882256</v>
      </c>
      <c r="J20" s="4"/>
      <c r="K20" s="9">
        <v>10.75</v>
      </c>
      <c r="L20" s="1">
        <f t="shared" si="1"/>
        <v>3732.9384615384602</v>
      </c>
      <c r="M20" s="1">
        <f t="shared" si="2"/>
        <v>149.31753846153799</v>
      </c>
      <c r="N20" s="1">
        <f t="shared" si="3"/>
        <v>0</v>
      </c>
      <c r="O20" s="1">
        <f t="shared" si="4"/>
        <v>0</v>
      </c>
      <c r="P20" s="12">
        <f t="shared" si="5"/>
        <v>3882.2559999999999</v>
      </c>
      <c r="Q20" s="3"/>
      <c r="R20" s="3"/>
    </row>
    <row r="21" spans="1:18">
      <c r="A21" s="9">
        <v>11.25</v>
      </c>
      <c r="B21">
        <v>19</v>
      </c>
      <c r="C21">
        <v>11</v>
      </c>
      <c r="E21" s="33"/>
      <c r="F21" s="11">
        <f t="shared" si="0"/>
        <v>30</v>
      </c>
      <c r="G21" s="1"/>
      <c r="H21" s="9">
        <v>11.25</v>
      </c>
      <c r="I21" s="15">
        <v>6409974</v>
      </c>
      <c r="J21" s="4"/>
      <c r="K21" s="9">
        <v>11.25</v>
      </c>
      <c r="L21" s="1">
        <f t="shared" si="1"/>
        <v>4059.6502</v>
      </c>
      <c r="M21" s="1">
        <f t="shared" si="2"/>
        <v>2350.3238000000001</v>
      </c>
      <c r="N21" s="1">
        <f t="shared" si="3"/>
        <v>0</v>
      </c>
      <c r="O21" s="1">
        <f t="shared" si="4"/>
        <v>0</v>
      </c>
      <c r="P21" s="12">
        <f t="shared" si="5"/>
        <v>6409.9740000000002</v>
      </c>
      <c r="Q21" s="3"/>
      <c r="R21" s="3"/>
    </row>
    <row r="22" spans="1:18">
      <c r="A22" s="9">
        <v>11.75</v>
      </c>
      <c r="B22">
        <v>27</v>
      </c>
      <c r="C22">
        <v>26</v>
      </c>
      <c r="E22" s="33"/>
      <c r="F22" s="11">
        <f t="shared" si="0"/>
        <v>53</v>
      </c>
      <c r="G22" s="4"/>
      <c r="H22" s="9">
        <v>11.75</v>
      </c>
      <c r="I22" s="15">
        <v>6096653</v>
      </c>
      <c r="J22" s="4"/>
      <c r="K22" s="9">
        <v>11.75</v>
      </c>
      <c r="L22" s="1">
        <f t="shared" si="1"/>
        <v>3105.84209433962</v>
      </c>
      <c r="M22" s="1">
        <f t="shared" si="2"/>
        <v>2990.8109056603798</v>
      </c>
      <c r="N22" s="1">
        <f t="shared" si="3"/>
        <v>0</v>
      </c>
      <c r="O22" s="1">
        <f t="shared" si="4"/>
        <v>0</v>
      </c>
      <c r="P22" s="12">
        <f t="shared" si="5"/>
        <v>6096.6530000000002</v>
      </c>
      <c r="Q22" s="3"/>
      <c r="R22" s="3"/>
    </row>
    <row r="23" spans="1:18">
      <c r="A23" s="9">
        <v>12.25</v>
      </c>
      <c r="B23">
        <v>14</v>
      </c>
      <c r="C23">
        <v>34</v>
      </c>
      <c r="E23" s="33"/>
      <c r="F23" s="11">
        <f t="shared" si="0"/>
        <v>48</v>
      </c>
      <c r="G23" s="4"/>
      <c r="H23" s="9">
        <v>12.25</v>
      </c>
      <c r="I23" s="15">
        <v>5832731</v>
      </c>
      <c r="J23" s="4"/>
      <c r="K23" s="9">
        <v>12.25</v>
      </c>
      <c r="L23" s="1">
        <f t="shared" si="1"/>
        <v>1701.2132083333299</v>
      </c>
      <c r="M23" s="1">
        <f t="shared" si="2"/>
        <v>4131.5177916666698</v>
      </c>
      <c r="N23" s="1">
        <f t="shared" si="3"/>
        <v>0</v>
      </c>
      <c r="O23" s="1">
        <f t="shared" si="4"/>
        <v>0</v>
      </c>
      <c r="P23" s="12">
        <f t="shared" si="5"/>
        <v>5832.7309999999998</v>
      </c>
      <c r="Q23" s="3"/>
      <c r="R23" s="3"/>
    </row>
    <row r="24" spans="1:18">
      <c r="A24" s="9">
        <v>12.75</v>
      </c>
      <c r="B24">
        <v>4</v>
      </c>
      <c r="C24">
        <v>38</v>
      </c>
      <c r="E24" s="33"/>
      <c r="F24" s="11">
        <f t="shared" si="0"/>
        <v>42</v>
      </c>
      <c r="G24" s="4"/>
      <c r="H24" s="9">
        <v>12.75</v>
      </c>
      <c r="I24" s="15">
        <v>3504941</v>
      </c>
      <c r="J24" s="4"/>
      <c r="K24" s="9">
        <v>12.75</v>
      </c>
      <c r="L24" s="1">
        <f t="shared" si="1"/>
        <v>333.80390476190502</v>
      </c>
      <c r="M24" s="1">
        <f t="shared" si="2"/>
        <v>3171.1370952380998</v>
      </c>
      <c r="N24" s="1">
        <f t="shared" si="3"/>
        <v>0</v>
      </c>
      <c r="O24" s="1">
        <f t="shared" si="4"/>
        <v>0</v>
      </c>
      <c r="P24" s="12">
        <f t="shared" si="5"/>
        <v>3504.9409999999998</v>
      </c>
      <c r="Q24" s="3"/>
      <c r="R24" s="3"/>
    </row>
    <row r="25" spans="1:18">
      <c r="A25" s="9">
        <v>13.25</v>
      </c>
      <c r="C25">
        <v>45</v>
      </c>
      <c r="E25" s="33"/>
      <c r="F25" s="11">
        <f t="shared" si="0"/>
        <v>45</v>
      </c>
      <c r="G25" s="4"/>
      <c r="H25" s="9">
        <v>13.25</v>
      </c>
      <c r="I25" s="15">
        <v>2606625</v>
      </c>
      <c r="J25" s="4"/>
      <c r="K25" s="9">
        <v>13.25</v>
      </c>
      <c r="L25" s="1">
        <f t="shared" si="1"/>
        <v>0</v>
      </c>
      <c r="M25" s="1">
        <f t="shared" si="2"/>
        <v>2606.625</v>
      </c>
      <c r="N25" s="1">
        <f t="shared" si="3"/>
        <v>0</v>
      </c>
      <c r="O25" s="1">
        <f t="shared" si="4"/>
        <v>0</v>
      </c>
      <c r="P25" s="12">
        <f t="shared" si="5"/>
        <v>2606.625</v>
      </c>
      <c r="Q25" s="3"/>
      <c r="R25" s="3"/>
    </row>
    <row r="26" spans="1:18">
      <c r="A26" s="9">
        <v>13.75</v>
      </c>
      <c r="C26">
        <v>41</v>
      </c>
      <c r="E26" s="33"/>
      <c r="F26" s="11">
        <f t="shared" si="0"/>
        <v>41</v>
      </c>
      <c r="G26" s="4"/>
      <c r="H26" s="9">
        <v>13.75</v>
      </c>
      <c r="I26" s="15">
        <v>1025243</v>
      </c>
      <c r="J26" s="4"/>
      <c r="K26" s="9">
        <v>13.75</v>
      </c>
      <c r="L26" s="1">
        <f t="shared" si="1"/>
        <v>0</v>
      </c>
      <c r="M26" s="1">
        <f t="shared" si="2"/>
        <v>1025.2429999999999</v>
      </c>
      <c r="N26" s="1">
        <f t="shared" si="3"/>
        <v>0</v>
      </c>
      <c r="O26" s="1">
        <f t="shared" si="4"/>
        <v>0</v>
      </c>
      <c r="P26" s="12">
        <f t="shared" si="5"/>
        <v>1025.2429999999999</v>
      </c>
      <c r="Q26" s="3"/>
      <c r="R26" s="3"/>
    </row>
    <row r="27" spans="1:18">
      <c r="A27" s="9">
        <v>14.25</v>
      </c>
      <c r="C27">
        <v>30</v>
      </c>
      <c r="D27">
        <v>1</v>
      </c>
      <c r="E27" s="33"/>
      <c r="F27" s="11">
        <f t="shared" si="0"/>
        <v>31</v>
      </c>
      <c r="G27" s="4"/>
      <c r="H27" s="9">
        <v>14.25</v>
      </c>
      <c r="I27" s="15">
        <v>473513</v>
      </c>
      <c r="J27" s="4"/>
      <c r="K27" s="9">
        <v>14.25</v>
      </c>
      <c r="L27" s="1">
        <f t="shared" si="1"/>
        <v>0</v>
      </c>
      <c r="M27" s="1">
        <f t="shared" si="2"/>
        <v>458.23838709677398</v>
      </c>
      <c r="N27" s="1">
        <f t="shared" si="3"/>
        <v>15.274612903225799</v>
      </c>
      <c r="O27" s="1">
        <f t="shared" si="4"/>
        <v>0</v>
      </c>
      <c r="P27" s="12">
        <f t="shared" si="5"/>
        <v>473.51299999999998</v>
      </c>
      <c r="Q27" s="3"/>
      <c r="R27" s="3"/>
    </row>
    <row r="28" spans="1:18">
      <c r="A28" s="9">
        <v>14.75</v>
      </c>
      <c r="C28">
        <v>13</v>
      </c>
      <c r="D28">
        <v>1</v>
      </c>
      <c r="E28" s="33"/>
      <c r="F28" s="11">
        <f t="shared" si="0"/>
        <v>14</v>
      </c>
      <c r="G28" s="1"/>
      <c r="H28" s="9">
        <v>14.75</v>
      </c>
      <c r="I28" s="15">
        <v>183262</v>
      </c>
      <c r="J28" s="4"/>
      <c r="K28" s="9">
        <v>14.75</v>
      </c>
      <c r="L28" s="1">
        <f t="shared" si="1"/>
        <v>0</v>
      </c>
      <c r="M28" s="1">
        <f t="shared" si="2"/>
        <v>170.17185714285699</v>
      </c>
      <c r="N28" s="1">
        <f t="shared" si="3"/>
        <v>13.090142857142901</v>
      </c>
      <c r="O28" s="1">
        <f t="shared" si="4"/>
        <v>0</v>
      </c>
      <c r="P28" s="12">
        <f t="shared" si="5"/>
        <v>183.262</v>
      </c>
      <c r="Q28" s="3"/>
      <c r="R28" s="3"/>
    </row>
    <row r="29" spans="1:18">
      <c r="A29" s="9">
        <v>15.25</v>
      </c>
      <c r="C29">
        <v>3</v>
      </c>
      <c r="D29">
        <v>1</v>
      </c>
      <c r="E29" s="33"/>
      <c r="F29" s="11">
        <f t="shared" si="0"/>
        <v>4</v>
      </c>
      <c r="G29" s="1"/>
      <c r="H29" s="9">
        <v>15.25</v>
      </c>
      <c r="I29" s="15">
        <v>27489</v>
      </c>
      <c r="J29" s="4"/>
      <c r="K29" s="9">
        <v>15.25</v>
      </c>
      <c r="L29" s="1">
        <f t="shared" si="1"/>
        <v>0</v>
      </c>
      <c r="M29" s="1">
        <f t="shared" si="2"/>
        <v>20.61675</v>
      </c>
      <c r="N29" s="1">
        <f t="shared" si="3"/>
        <v>6.8722500000000002</v>
      </c>
      <c r="O29" s="1">
        <f t="shared" si="4"/>
        <v>0</v>
      </c>
      <c r="P29" s="12">
        <f t="shared" si="5"/>
        <v>27.489000000000001</v>
      </c>
      <c r="Q29" s="3"/>
      <c r="R29" s="3"/>
    </row>
    <row r="30" spans="1:18">
      <c r="A30" s="9">
        <v>15.75</v>
      </c>
      <c r="C30">
        <v>1</v>
      </c>
      <c r="E30" s="33"/>
      <c r="F30" s="11">
        <f t="shared" si="0"/>
        <v>1</v>
      </c>
      <c r="G30" s="1"/>
      <c r="H30" s="9">
        <v>15.75</v>
      </c>
      <c r="I30" s="15">
        <v>2498</v>
      </c>
      <c r="J30" s="4"/>
      <c r="K30" s="9">
        <v>15.75</v>
      </c>
      <c r="L30" s="1">
        <f t="shared" si="1"/>
        <v>0</v>
      </c>
      <c r="M30" s="1">
        <f t="shared" si="2"/>
        <v>2.4980000000000002</v>
      </c>
      <c r="N30" s="1">
        <f t="shared" si="3"/>
        <v>0</v>
      </c>
      <c r="O30" s="1">
        <f t="shared" si="4"/>
        <v>0</v>
      </c>
      <c r="P30" s="12">
        <f t="shared" si="5"/>
        <v>2.4980000000000002</v>
      </c>
      <c r="Q30" s="3"/>
      <c r="R30" s="3"/>
    </row>
    <row r="31" spans="1:18">
      <c r="A31" s="9">
        <v>16.25</v>
      </c>
      <c r="B31" s="10"/>
      <c r="D31" s="36"/>
      <c r="E31" s="33"/>
      <c r="F31" s="11">
        <f t="shared" si="0"/>
        <v>0</v>
      </c>
      <c r="G31" s="1"/>
      <c r="H31" s="9">
        <v>16.25</v>
      </c>
      <c r="I31" s="15"/>
      <c r="J31" s="4"/>
      <c r="K31" s="9">
        <v>16.25</v>
      </c>
      <c r="L31" s="1">
        <f t="shared" si="1"/>
        <v>0</v>
      </c>
      <c r="M31" s="1">
        <f t="shared" si="2"/>
        <v>0</v>
      </c>
      <c r="N31" s="1">
        <f t="shared" si="3"/>
        <v>0</v>
      </c>
      <c r="O31" s="1">
        <f t="shared" si="4"/>
        <v>0</v>
      </c>
      <c r="P31" s="12">
        <f t="shared" si="5"/>
        <v>0</v>
      </c>
      <c r="Q31" s="3"/>
      <c r="R31" s="3"/>
    </row>
    <row r="32" spans="1:18">
      <c r="A32" s="9">
        <v>16.75</v>
      </c>
      <c r="B32" s="10"/>
      <c r="D32" s="36"/>
      <c r="E32" s="33"/>
      <c r="F32" s="11">
        <f t="shared" si="0"/>
        <v>0</v>
      </c>
      <c r="G32" s="1"/>
      <c r="H32" s="9">
        <v>16.75</v>
      </c>
      <c r="J32" s="16"/>
      <c r="K32" s="9">
        <v>16.75</v>
      </c>
      <c r="L32" s="1">
        <f t="shared" si="1"/>
        <v>0</v>
      </c>
      <c r="M32" s="1">
        <f t="shared" si="2"/>
        <v>0</v>
      </c>
      <c r="N32" s="1">
        <f t="shared" si="3"/>
        <v>0</v>
      </c>
      <c r="O32" s="1">
        <f t="shared" si="4"/>
        <v>0</v>
      </c>
      <c r="P32" s="12">
        <f t="shared" si="5"/>
        <v>0</v>
      </c>
      <c r="Q32" s="3"/>
      <c r="R32" s="3"/>
    </row>
    <row r="33" spans="1:18">
      <c r="A33" s="9">
        <v>17.25</v>
      </c>
      <c r="B33" s="10"/>
      <c r="C33" s="38"/>
      <c r="D33" s="36"/>
      <c r="E33" s="33"/>
      <c r="F33" s="11">
        <f t="shared" si="0"/>
        <v>0</v>
      </c>
      <c r="G33" s="1"/>
      <c r="H33" s="9">
        <v>17.25</v>
      </c>
      <c r="J33" s="16"/>
      <c r="K33" s="9">
        <v>17.25</v>
      </c>
      <c r="L33" s="1">
        <f t="shared" si="1"/>
        <v>0</v>
      </c>
      <c r="M33" s="1">
        <f t="shared" si="2"/>
        <v>0</v>
      </c>
      <c r="N33" s="1">
        <f t="shared" si="3"/>
        <v>0</v>
      </c>
      <c r="O33" s="1">
        <f t="shared" si="4"/>
        <v>0</v>
      </c>
      <c r="P33" s="12">
        <f t="shared" si="5"/>
        <v>0</v>
      </c>
      <c r="Q33" s="3"/>
      <c r="R33" s="3"/>
    </row>
    <row r="34" spans="1:18">
      <c r="A34" s="9">
        <v>17.75</v>
      </c>
      <c r="B34" s="10"/>
      <c r="C34" s="38"/>
      <c r="D34" s="36"/>
      <c r="E34" s="33"/>
      <c r="F34" s="11">
        <f t="shared" si="0"/>
        <v>0</v>
      </c>
      <c r="G34" s="1"/>
      <c r="H34" s="9">
        <v>17.75</v>
      </c>
      <c r="J34" s="16"/>
      <c r="K34" s="9">
        <v>17.75</v>
      </c>
      <c r="L34" s="1">
        <f t="shared" si="1"/>
        <v>0</v>
      </c>
      <c r="M34" s="1">
        <f t="shared" si="2"/>
        <v>0</v>
      </c>
      <c r="N34" s="1">
        <f t="shared" si="3"/>
        <v>0</v>
      </c>
      <c r="O34" s="1">
        <f t="shared" si="4"/>
        <v>0</v>
      </c>
      <c r="P34" s="12">
        <f t="shared" si="5"/>
        <v>0</v>
      </c>
      <c r="Q34" s="3"/>
      <c r="R34" s="3"/>
    </row>
    <row r="35" spans="1:18">
      <c r="A35" s="9">
        <v>18.25</v>
      </c>
      <c r="B35" s="10"/>
      <c r="C35" s="36"/>
      <c r="D35" s="36"/>
      <c r="E35" s="31"/>
      <c r="F35" s="11">
        <f t="shared" si="0"/>
        <v>0</v>
      </c>
      <c r="G35" s="1"/>
      <c r="H35" s="9">
        <v>18.25</v>
      </c>
      <c r="I35" s="4"/>
      <c r="J35" s="1"/>
      <c r="K35" s="9">
        <v>18.25</v>
      </c>
      <c r="L35" s="1">
        <f t="shared" si="1"/>
        <v>0</v>
      </c>
      <c r="M35" s="1">
        <f t="shared" si="2"/>
        <v>0</v>
      </c>
      <c r="N35" s="1">
        <f t="shared" si="3"/>
        <v>0</v>
      </c>
      <c r="O35" s="1">
        <f t="shared" si="4"/>
        <v>0</v>
      </c>
      <c r="P35" s="12">
        <f t="shared" si="5"/>
        <v>0</v>
      </c>
      <c r="Q35" s="3"/>
      <c r="R35" s="3"/>
    </row>
    <row r="36" spans="1:18">
      <c r="A36" s="9">
        <v>18.75</v>
      </c>
      <c r="B36" s="10"/>
      <c r="C36" s="36"/>
      <c r="D36" s="36"/>
      <c r="E36" s="31"/>
      <c r="F36" s="11">
        <f t="shared" si="0"/>
        <v>0</v>
      </c>
      <c r="G36" s="1"/>
      <c r="H36" s="9">
        <v>18.75</v>
      </c>
      <c r="I36" s="4"/>
      <c r="J36" s="1"/>
      <c r="K36" s="9">
        <v>18.75</v>
      </c>
      <c r="L36" s="1">
        <f t="shared" si="1"/>
        <v>0</v>
      </c>
      <c r="M36" s="1">
        <f t="shared" si="2"/>
        <v>0</v>
      </c>
      <c r="N36" s="1">
        <f t="shared" si="3"/>
        <v>0</v>
      </c>
      <c r="O36" s="1">
        <f t="shared" si="4"/>
        <v>0</v>
      </c>
      <c r="P36" s="12">
        <f t="shared" si="5"/>
        <v>0</v>
      </c>
      <c r="Q36" s="3"/>
      <c r="R36" s="3"/>
    </row>
    <row r="37" spans="1:18">
      <c r="A37" s="9">
        <v>19.25</v>
      </c>
      <c r="B37" s="31"/>
      <c r="C37" s="32"/>
      <c r="D37" s="32"/>
      <c r="E37" s="32"/>
      <c r="F37" s="11">
        <f t="shared" si="0"/>
        <v>0</v>
      </c>
      <c r="G37" s="1"/>
      <c r="H37" s="9">
        <v>19.25</v>
      </c>
      <c r="I37" s="1"/>
      <c r="J37" s="1"/>
      <c r="K37" s="9">
        <v>19.25</v>
      </c>
      <c r="L37" s="1">
        <f t="shared" si="1"/>
        <v>0</v>
      </c>
      <c r="M37" s="1">
        <f t="shared" si="2"/>
        <v>0</v>
      </c>
      <c r="N37" s="1">
        <f t="shared" si="3"/>
        <v>0</v>
      </c>
      <c r="O37" s="1">
        <f t="shared" si="4"/>
        <v>0</v>
      </c>
      <c r="P37" s="12">
        <f t="shared" si="5"/>
        <v>0</v>
      </c>
      <c r="Q37" s="3"/>
      <c r="R37" s="3"/>
    </row>
    <row r="38" spans="1:18">
      <c r="A38" s="7" t="s">
        <v>7</v>
      </c>
      <c r="B38" s="17">
        <f>SUM(B6:B37)</f>
        <v>299</v>
      </c>
      <c r="C38" s="17">
        <f>SUM(C6:C37)</f>
        <v>245</v>
      </c>
      <c r="D38" s="17">
        <f>SUM(D6:D37)</f>
        <v>3</v>
      </c>
      <c r="E38" s="17">
        <f>SUM(E6:E37)</f>
        <v>0</v>
      </c>
      <c r="F38" s="18">
        <f>SUM(F6:F37)</f>
        <v>547</v>
      </c>
      <c r="G38" s="19"/>
      <c r="H38" s="7" t="s">
        <v>7</v>
      </c>
      <c r="I38" s="4">
        <f>SUM(I6:I37)</f>
        <v>38184590</v>
      </c>
      <c r="J38" s="1"/>
      <c r="K38" s="7" t="s">
        <v>7</v>
      </c>
      <c r="L38" s="17">
        <f>SUM(L6:L37)</f>
        <v>20672.228361036799</v>
      </c>
      <c r="M38" s="17">
        <f>SUM(M6:M37)</f>
        <v>17477.124633202799</v>
      </c>
      <c r="N38" s="17">
        <f>SUM(N6:N37)</f>
        <v>35.237005760368703</v>
      </c>
      <c r="O38" s="17">
        <f>SUM(O6:O37)</f>
        <v>0</v>
      </c>
      <c r="P38" s="20">
        <f>SUM(P6:P37)</f>
        <v>38184.589999999997</v>
      </c>
      <c r="Q38" s="21"/>
      <c r="R38" s="3"/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2"/>
      <c r="B41" s="1"/>
      <c r="C41" s="1"/>
      <c r="D41" s="1"/>
      <c r="E41" s="1"/>
      <c r="F41" s="22"/>
      <c r="G41" s="1"/>
      <c r="H41" s="1"/>
      <c r="I41" s="1"/>
      <c r="J41" s="22"/>
      <c r="K41" s="1"/>
      <c r="L41" s="1"/>
      <c r="M41" s="1"/>
      <c r="N41" s="22"/>
      <c r="O41" s="1"/>
      <c r="P41" s="3"/>
      <c r="Q41" s="3"/>
      <c r="R41" s="3"/>
    </row>
    <row r="42" spans="1:18">
      <c r="A42" s="1"/>
      <c r="B42" s="43" t="s">
        <v>9</v>
      </c>
      <c r="C42" s="43"/>
      <c r="D42" s="43"/>
      <c r="E42" s="1"/>
      <c r="F42" s="1"/>
      <c r="G42" s="4"/>
      <c r="H42" s="1"/>
      <c r="I42" s="43" t="s">
        <v>10</v>
      </c>
      <c r="J42" s="43"/>
      <c r="K42" s="43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3" t="s">
        <v>11</v>
      </c>
      <c r="I44">
        <v>5.0603644723941641E-3</v>
      </c>
      <c r="J44" s="13" t="s">
        <v>12</v>
      </c>
      <c r="K44">
        <v>3.0677595180550465</v>
      </c>
      <c r="L44" s="1"/>
      <c r="M44" s="1"/>
      <c r="N44" s="1"/>
      <c r="O44" s="1"/>
      <c r="P44" s="3"/>
      <c r="Q44" s="3"/>
      <c r="R44" s="3"/>
    </row>
    <row r="45" spans="1:18">
      <c r="A45" s="2" t="s">
        <v>3</v>
      </c>
      <c r="B45" s="1"/>
      <c r="C45" s="1"/>
      <c r="D45" s="1"/>
      <c r="E45" s="1"/>
      <c r="F45" s="1"/>
      <c r="G45" s="1"/>
      <c r="H45" s="2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2" t="s">
        <v>6</v>
      </c>
      <c r="B46" s="5">
        <v>0</v>
      </c>
      <c r="C46" s="6">
        <v>1</v>
      </c>
      <c r="D46" s="6">
        <v>2</v>
      </c>
      <c r="E46" s="6">
        <v>3</v>
      </c>
      <c r="F46" s="7" t="s">
        <v>7</v>
      </c>
      <c r="G46" s="1"/>
      <c r="H46" s="2" t="s">
        <v>6</v>
      </c>
      <c r="I46" s="5">
        <v>0</v>
      </c>
      <c r="J46" s="6">
        <v>1</v>
      </c>
      <c r="K46" s="6">
        <v>2</v>
      </c>
      <c r="L46" s="6">
        <v>3</v>
      </c>
      <c r="M46" s="23" t="s">
        <v>7</v>
      </c>
      <c r="N46" s="3"/>
      <c r="O46" s="3"/>
      <c r="P46" s="3"/>
    </row>
    <row r="47" spans="1:18">
      <c r="A47" s="9">
        <v>3.75</v>
      </c>
      <c r="B47" s="1">
        <f t="shared" ref="B47:B78" si="6">L6*($A47)</f>
        <v>0</v>
      </c>
      <c r="C47" s="1">
        <f t="shared" ref="C47:C78" si="7">M6*($A47)</f>
        <v>0</v>
      </c>
      <c r="D47" s="1">
        <f t="shared" ref="D47:D78" si="8">N6*($A47)</f>
        <v>0</v>
      </c>
      <c r="E47" s="1">
        <f t="shared" ref="E47:E78" si="9">O6*($A47)</f>
        <v>0</v>
      </c>
      <c r="F47" s="11">
        <f t="shared" ref="F47:F78" si="10">SUM(B47:E47)</f>
        <v>0</v>
      </c>
      <c r="G47" s="1"/>
      <c r="H47" s="9">
        <f t="shared" ref="H47:H78" si="11">$I$44*((A47)^$K$44)</f>
        <v>0.29185805453594799</v>
      </c>
      <c r="I47" s="1">
        <f t="shared" ref="I47:I78" si="12">L6*$H47</f>
        <v>0</v>
      </c>
      <c r="J47" s="1">
        <f t="shared" ref="J47:J78" si="13">M6*$H47</f>
        <v>0</v>
      </c>
      <c r="K47" s="1">
        <f t="shared" ref="K47:K78" si="14">N6*$H47</f>
        <v>0</v>
      </c>
      <c r="L47" s="1">
        <f t="shared" ref="L47:L78" si="15">O6*$H47</f>
        <v>0</v>
      </c>
      <c r="M47" s="24">
        <f t="shared" ref="M47:M78" si="16">SUM(I47:L47)</f>
        <v>0</v>
      </c>
      <c r="N47" s="3"/>
      <c r="O47" s="3"/>
      <c r="P47" s="3"/>
    </row>
    <row r="48" spans="1:18">
      <c r="A48" s="9">
        <v>4.25</v>
      </c>
      <c r="B48" s="1">
        <f t="shared" si="6"/>
        <v>0</v>
      </c>
      <c r="C48" s="1">
        <f t="shared" si="7"/>
        <v>0</v>
      </c>
      <c r="D48" s="1">
        <f t="shared" si="8"/>
        <v>0</v>
      </c>
      <c r="E48" s="1">
        <f t="shared" si="9"/>
        <v>0</v>
      </c>
      <c r="F48" s="11">
        <f t="shared" si="10"/>
        <v>0</v>
      </c>
      <c r="G48" s="1"/>
      <c r="H48" s="9">
        <f t="shared" si="11"/>
        <v>0.42847739916745198</v>
      </c>
      <c r="I48" s="1">
        <f t="shared" si="12"/>
        <v>0</v>
      </c>
      <c r="J48" s="1">
        <f t="shared" si="13"/>
        <v>0</v>
      </c>
      <c r="K48" s="1">
        <f t="shared" si="14"/>
        <v>0</v>
      </c>
      <c r="L48" s="1">
        <f t="shared" si="15"/>
        <v>0</v>
      </c>
      <c r="M48" s="24">
        <f t="shared" si="16"/>
        <v>0</v>
      </c>
      <c r="N48" s="3"/>
      <c r="O48" s="3"/>
      <c r="P48" s="3"/>
    </row>
    <row r="49" spans="1:16">
      <c r="A49" s="9">
        <v>4.75</v>
      </c>
      <c r="B49" s="1">
        <f t="shared" si="6"/>
        <v>0</v>
      </c>
      <c r="C49" s="1">
        <f t="shared" si="7"/>
        <v>0</v>
      </c>
      <c r="D49" s="1">
        <f t="shared" si="8"/>
        <v>0</v>
      </c>
      <c r="E49" s="1">
        <f t="shared" si="9"/>
        <v>0</v>
      </c>
      <c r="F49" s="11">
        <f t="shared" si="10"/>
        <v>0</v>
      </c>
      <c r="G49" s="1"/>
      <c r="H49" s="9">
        <f t="shared" si="11"/>
        <v>0.60271924623737505</v>
      </c>
      <c r="I49" s="1">
        <f t="shared" si="12"/>
        <v>0</v>
      </c>
      <c r="J49" s="1">
        <f t="shared" si="13"/>
        <v>0</v>
      </c>
      <c r="K49" s="1">
        <f t="shared" si="14"/>
        <v>0</v>
      </c>
      <c r="L49" s="1">
        <f t="shared" si="15"/>
        <v>0</v>
      </c>
      <c r="M49" s="24">
        <f t="shared" si="16"/>
        <v>0</v>
      </c>
      <c r="N49" s="3"/>
      <c r="O49" s="3"/>
      <c r="P49" s="3"/>
    </row>
    <row r="50" spans="1:16">
      <c r="A50" s="9">
        <v>5.25</v>
      </c>
      <c r="B50" s="1">
        <f t="shared" si="6"/>
        <v>0</v>
      </c>
      <c r="C50" s="1">
        <f t="shared" si="7"/>
        <v>0</v>
      </c>
      <c r="D50" s="1">
        <f t="shared" si="8"/>
        <v>0</v>
      </c>
      <c r="E50" s="1">
        <f t="shared" si="9"/>
        <v>0</v>
      </c>
      <c r="F50" s="11">
        <f t="shared" si="10"/>
        <v>0</v>
      </c>
      <c r="G50" s="1"/>
      <c r="H50" s="9">
        <f t="shared" si="11"/>
        <v>0.81932716744016898</v>
      </c>
      <c r="I50" s="1">
        <f t="shared" si="12"/>
        <v>0</v>
      </c>
      <c r="J50" s="1">
        <f t="shared" si="13"/>
        <v>0</v>
      </c>
      <c r="K50" s="1">
        <f t="shared" si="14"/>
        <v>0</v>
      </c>
      <c r="L50" s="1">
        <f t="shared" si="15"/>
        <v>0</v>
      </c>
      <c r="M50" s="24">
        <f t="shared" si="16"/>
        <v>0</v>
      </c>
      <c r="N50" s="3"/>
      <c r="O50" s="3"/>
      <c r="P50" s="3"/>
    </row>
    <row r="51" spans="1:16">
      <c r="A51" s="9">
        <v>5.75</v>
      </c>
      <c r="B51" s="1">
        <f t="shared" si="6"/>
        <v>0</v>
      </c>
      <c r="C51" s="1">
        <f t="shared" si="7"/>
        <v>0</v>
      </c>
      <c r="D51" s="1">
        <f t="shared" si="8"/>
        <v>0</v>
      </c>
      <c r="E51" s="1">
        <f t="shared" si="9"/>
        <v>0</v>
      </c>
      <c r="F51" s="11">
        <f t="shared" si="10"/>
        <v>0</v>
      </c>
      <c r="G51" s="1"/>
      <c r="H51" s="9">
        <f t="shared" si="11"/>
        <v>1.08307880995439</v>
      </c>
      <c r="I51" s="1">
        <f t="shared" si="12"/>
        <v>0</v>
      </c>
      <c r="J51" s="1">
        <f t="shared" si="13"/>
        <v>0</v>
      </c>
      <c r="K51" s="1">
        <f t="shared" si="14"/>
        <v>0</v>
      </c>
      <c r="L51" s="1">
        <f t="shared" si="15"/>
        <v>0</v>
      </c>
      <c r="M51" s="24">
        <f t="shared" si="16"/>
        <v>0</v>
      </c>
      <c r="N51" s="3"/>
      <c r="O51" s="3"/>
      <c r="P51" s="3"/>
    </row>
    <row r="52" spans="1:16">
      <c r="A52" s="9">
        <v>6.25</v>
      </c>
      <c r="B52" s="1">
        <f t="shared" si="6"/>
        <v>0</v>
      </c>
      <c r="C52" s="1">
        <f t="shared" si="7"/>
        <v>0</v>
      </c>
      <c r="D52" s="1">
        <f t="shared" si="8"/>
        <v>0</v>
      </c>
      <c r="E52" s="1">
        <f t="shared" si="9"/>
        <v>0</v>
      </c>
      <c r="F52" s="11">
        <f t="shared" si="10"/>
        <v>0</v>
      </c>
      <c r="G52" s="1"/>
      <c r="H52" s="9">
        <f t="shared" si="11"/>
        <v>1.3987828419469699</v>
      </c>
      <c r="I52" s="1">
        <f t="shared" si="12"/>
        <v>0</v>
      </c>
      <c r="J52" s="1">
        <f t="shared" si="13"/>
        <v>0</v>
      </c>
      <c r="K52" s="1">
        <f t="shared" si="14"/>
        <v>0</v>
      </c>
      <c r="L52" s="1">
        <f t="shared" si="15"/>
        <v>0</v>
      </c>
      <c r="M52" s="24">
        <f t="shared" si="16"/>
        <v>0</v>
      </c>
      <c r="N52" s="3"/>
      <c r="O52" s="3"/>
      <c r="P52" s="3"/>
    </row>
    <row r="53" spans="1:16">
      <c r="A53" s="9">
        <v>6.75</v>
      </c>
      <c r="B53" s="1">
        <f t="shared" si="6"/>
        <v>57.037500000000001</v>
      </c>
      <c r="C53" s="1">
        <f t="shared" si="7"/>
        <v>0</v>
      </c>
      <c r="D53" s="1">
        <f t="shared" si="8"/>
        <v>0</v>
      </c>
      <c r="E53" s="1">
        <f t="shared" si="9"/>
        <v>0</v>
      </c>
      <c r="F53" s="11">
        <f t="shared" si="10"/>
        <v>57.037500000000001</v>
      </c>
      <c r="G53" s="1"/>
      <c r="H53" s="9">
        <f t="shared" si="11"/>
        <v>1.77127641716464</v>
      </c>
      <c r="I53" s="1">
        <f t="shared" si="12"/>
        <v>14.967285725041201</v>
      </c>
      <c r="J53" s="1">
        <f t="shared" si="13"/>
        <v>0</v>
      </c>
      <c r="K53" s="1">
        <f t="shared" si="14"/>
        <v>0</v>
      </c>
      <c r="L53" s="1">
        <f t="shared" si="15"/>
        <v>0</v>
      </c>
      <c r="M53" s="24">
        <f t="shared" si="16"/>
        <v>14.967285725041201</v>
      </c>
      <c r="N53" s="3"/>
      <c r="O53" s="3"/>
      <c r="P53" s="3"/>
    </row>
    <row r="54" spans="1:16">
      <c r="A54" s="9">
        <v>7.25</v>
      </c>
      <c r="B54" s="1">
        <f t="shared" si="6"/>
        <v>122.52500000000001</v>
      </c>
      <c r="C54" s="1">
        <f t="shared" si="7"/>
        <v>0</v>
      </c>
      <c r="D54" s="1">
        <f t="shared" si="8"/>
        <v>0</v>
      </c>
      <c r="E54" s="1">
        <f t="shared" si="9"/>
        <v>0</v>
      </c>
      <c r="F54" s="11">
        <f t="shared" si="10"/>
        <v>122.52500000000001</v>
      </c>
      <c r="G54" s="1"/>
      <c r="H54" s="9">
        <f t="shared" si="11"/>
        <v>2.2054230352909898</v>
      </c>
      <c r="I54" s="1">
        <f t="shared" si="12"/>
        <v>37.271649296417699</v>
      </c>
      <c r="J54" s="1">
        <f t="shared" si="13"/>
        <v>0</v>
      </c>
      <c r="K54" s="1">
        <f t="shared" si="14"/>
        <v>0</v>
      </c>
      <c r="L54" s="1">
        <f t="shared" si="15"/>
        <v>0</v>
      </c>
      <c r="M54" s="24">
        <f t="shared" si="16"/>
        <v>37.271649296417699</v>
      </c>
      <c r="N54" s="3"/>
      <c r="O54" s="3"/>
      <c r="P54" s="3"/>
    </row>
    <row r="55" spans="1:16">
      <c r="A55" s="9">
        <v>7.75</v>
      </c>
      <c r="B55" s="1">
        <f t="shared" si="6"/>
        <v>941.20650000000001</v>
      </c>
      <c r="C55" s="1">
        <f t="shared" si="7"/>
        <v>0</v>
      </c>
      <c r="D55" s="1">
        <f t="shared" si="8"/>
        <v>0</v>
      </c>
      <c r="E55" s="1">
        <f t="shared" si="9"/>
        <v>0</v>
      </c>
      <c r="F55" s="11">
        <f t="shared" si="10"/>
        <v>941.20650000000001</v>
      </c>
      <c r="G55" s="1"/>
      <c r="H55" s="9">
        <f t="shared" si="11"/>
        <v>2.70611071116224</v>
      </c>
      <c r="I55" s="1">
        <f t="shared" si="12"/>
        <v>328.64632142780903</v>
      </c>
      <c r="J55" s="1">
        <f t="shared" si="13"/>
        <v>0</v>
      </c>
      <c r="K55" s="1">
        <f t="shared" si="14"/>
        <v>0</v>
      </c>
      <c r="L55" s="1">
        <f t="shared" si="15"/>
        <v>0</v>
      </c>
      <c r="M55" s="24">
        <f t="shared" si="16"/>
        <v>328.64632142780903</v>
      </c>
      <c r="N55" s="3"/>
      <c r="O55" s="3"/>
      <c r="P55" s="3"/>
    </row>
    <row r="56" spans="1:16">
      <c r="A56" s="9">
        <v>8.25</v>
      </c>
      <c r="B56" s="1">
        <f t="shared" si="6"/>
        <v>2610.7537499999999</v>
      </c>
      <c r="C56" s="1">
        <f t="shared" si="7"/>
        <v>0</v>
      </c>
      <c r="D56" s="1">
        <f t="shared" si="8"/>
        <v>0</v>
      </c>
      <c r="E56" s="1">
        <f t="shared" si="9"/>
        <v>0</v>
      </c>
      <c r="F56" s="11">
        <f t="shared" si="10"/>
        <v>2610.7537499999999</v>
      </c>
      <c r="G56" s="1"/>
      <c r="H56" s="9">
        <f t="shared" si="11"/>
        <v>3.27825038978352</v>
      </c>
      <c r="I56" s="1">
        <f t="shared" si="12"/>
        <v>1037.4187270989401</v>
      </c>
      <c r="J56" s="1">
        <f t="shared" si="13"/>
        <v>0</v>
      </c>
      <c r="K56" s="1">
        <f t="shared" si="14"/>
        <v>0</v>
      </c>
      <c r="L56" s="1">
        <f t="shared" si="15"/>
        <v>0</v>
      </c>
      <c r="M56" s="24">
        <f t="shared" si="16"/>
        <v>1037.4187270989401</v>
      </c>
      <c r="N56" s="3"/>
      <c r="O56" s="3"/>
      <c r="P56" s="3"/>
    </row>
    <row r="57" spans="1:16">
      <c r="A57" s="9">
        <v>8.75</v>
      </c>
      <c r="B57" s="1">
        <f t="shared" si="6"/>
        <v>11448.29</v>
      </c>
      <c r="C57" s="1">
        <f t="shared" si="7"/>
        <v>0</v>
      </c>
      <c r="D57" s="1">
        <f t="shared" si="8"/>
        <v>0</v>
      </c>
      <c r="E57" s="1">
        <f t="shared" si="9"/>
        <v>0</v>
      </c>
      <c r="F57" s="11">
        <f t="shared" si="10"/>
        <v>11448.29</v>
      </c>
      <c r="G57" s="1"/>
      <c r="H57" s="9">
        <f t="shared" si="11"/>
        <v>3.9267745602517099</v>
      </c>
      <c r="I57" s="1">
        <f t="shared" si="12"/>
        <v>5137.6975920438899</v>
      </c>
      <c r="J57" s="1">
        <f t="shared" si="13"/>
        <v>0</v>
      </c>
      <c r="K57" s="1">
        <f t="shared" si="14"/>
        <v>0</v>
      </c>
      <c r="L57" s="1">
        <f t="shared" si="15"/>
        <v>0</v>
      </c>
      <c r="M57" s="24">
        <f t="shared" si="16"/>
        <v>5137.6975920438899</v>
      </c>
      <c r="N57" s="3"/>
      <c r="O57" s="3"/>
      <c r="P57" s="3"/>
    </row>
    <row r="58" spans="1:16">
      <c r="A58" s="9">
        <v>9.25</v>
      </c>
      <c r="B58" s="1">
        <f t="shared" si="6"/>
        <v>17853.34175</v>
      </c>
      <c r="C58" s="1">
        <f t="shared" si="7"/>
        <v>0</v>
      </c>
      <c r="D58" s="1">
        <f t="shared" si="8"/>
        <v>0</v>
      </c>
      <c r="E58" s="1">
        <f t="shared" si="9"/>
        <v>0</v>
      </c>
      <c r="F58" s="11">
        <f t="shared" si="10"/>
        <v>17853.34175</v>
      </c>
      <c r="G58" s="1"/>
      <c r="H58" s="9">
        <f t="shared" si="11"/>
        <v>4.6566360329698302</v>
      </c>
      <c r="I58" s="1">
        <f t="shared" si="12"/>
        <v>8987.7312975107707</v>
      </c>
      <c r="J58" s="1">
        <f t="shared" si="13"/>
        <v>0</v>
      </c>
      <c r="K58" s="1">
        <f t="shared" si="14"/>
        <v>0</v>
      </c>
      <c r="L58" s="1">
        <f t="shared" si="15"/>
        <v>0</v>
      </c>
      <c r="M58" s="24">
        <f t="shared" si="16"/>
        <v>8987.7312975107707</v>
      </c>
      <c r="N58" s="3"/>
      <c r="O58" s="3"/>
      <c r="P58" s="3"/>
    </row>
    <row r="59" spans="1:16">
      <c r="A59" s="9">
        <v>9.75</v>
      </c>
      <c r="B59" s="1">
        <f t="shared" si="6"/>
        <v>18268.475333333401</v>
      </c>
      <c r="C59" s="1">
        <f t="shared" si="7"/>
        <v>2283.5594166666601</v>
      </c>
      <c r="D59" s="1">
        <f t="shared" si="8"/>
        <v>0</v>
      </c>
      <c r="E59" s="1">
        <f t="shared" si="9"/>
        <v>0</v>
      </c>
      <c r="F59" s="11">
        <f t="shared" si="10"/>
        <v>20552.034750000101</v>
      </c>
      <c r="G59" s="1"/>
      <c r="H59" s="9">
        <f t="shared" si="11"/>
        <v>5.4728068526067304</v>
      </c>
      <c r="I59" s="1">
        <f t="shared" si="12"/>
        <v>10254.342255481401</v>
      </c>
      <c r="J59" s="1">
        <f t="shared" si="13"/>
        <v>1281.7927819351701</v>
      </c>
      <c r="K59" s="1">
        <f t="shared" si="14"/>
        <v>0</v>
      </c>
      <c r="L59" s="1">
        <f t="shared" si="15"/>
        <v>0</v>
      </c>
      <c r="M59" s="24">
        <f t="shared" si="16"/>
        <v>11536.1350374166</v>
      </c>
      <c r="N59" s="3"/>
      <c r="O59" s="3"/>
      <c r="P59" s="3"/>
    </row>
    <row r="60" spans="1:16">
      <c r="A60" s="9">
        <v>10.25</v>
      </c>
      <c r="B60" s="1">
        <f t="shared" si="6"/>
        <v>22174.570321428499</v>
      </c>
      <c r="C60" s="1">
        <f t="shared" si="7"/>
        <v>1705.7361785714299</v>
      </c>
      <c r="D60" s="1">
        <f t="shared" si="8"/>
        <v>0</v>
      </c>
      <c r="E60" s="1">
        <f t="shared" si="9"/>
        <v>0</v>
      </c>
      <c r="F60" s="11">
        <f t="shared" si="10"/>
        <v>23880.306499999901</v>
      </c>
      <c r="G60" s="1"/>
      <c r="H60" s="9">
        <f t="shared" si="11"/>
        <v>6.3802773251543199</v>
      </c>
      <c r="I60" s="1">
        <f t="shared" si="12"/>
        <v>13802.917874814701</v>
      </c>
      <c r="J60" s="1">
        <f t="shared" si="13"/>
        <v>1061.76291344729</v>
      </c>
      <c r="K60" s="1">
        <f t="shared" si="14"/>
        <v>0</v>
      </c>
      <c r="L60" s="1">
        <f t="shared" si="15"/>
        <v>0</v>
      </c>
      <c r="M60" s="24">
        <f t="shared" si="16"/>
        <v>14864.680788262</v>
      </c>
      <c r="N60" s="3"/>
      <c r="O60" s="3"/>
      <c r="P60" s="3"/>
    </row>
    <row r="61" spans="1:16">
      <c r="A61" s="9">
        <v>10.75</v>
      </c>
      <c r="B61" s="1">
        <f t="shared" si="6"/>
        <v>40129.088461538398</v>
      </c>
      <c r="C61" s="1">
        <f t="shared" si="7"/>
        <v>1605.1635384615299</v>
      </c>
      <c r="D61" s="1">
        <f t="shared" si="8"/>
        <v>0</v>
      </c>
      <c r="E61" s="1">
        <f t="shared" si="9"/>
        <v>0</v>
      </c>
      <c r="F61" s="11">
        <f t="shared" si="10"/>
        <v>41734.251999999899</v>
      </c>
      <c r="G61" s="1"/>
      <c r="H61" s="9">
        <f t="shared" si="11"/>
        <v>7.3840551418293199</v>
      </c>
      <c r="I61" s="1">
        <f t="shared" si="12"/>
        <v>27564.223441055499</v>
      </c>
      <c r="J61" s="1">
        <f t="shared" si="13"/>
        <v>1102.5689376422199</v>
      </c>
      <c r="K61" s="1">
        <f t="shared" si="14"/>
        <v>0</v>
      </c>
      <c r="L61" s="1">
        <f t="shared" si="15"/>
        <v>0</v>
      </c>
      <c r="M61" s="24">
        <f t="shared" si="16"/>
        <v>28666.792378697701</v>
      </c>
      <c r="N61" s="3"/>
      <c r="O61" s="3"/>
      <c r="P61" s="3"/>
    </row>
    <row r="62" spans="1:16">
      <c r="A62" s="9">
        <v>11.25</v>
      </c>
      <c r="B62" s="1">
        <f t="shared" si="6"/>
        <v>45671.064749999998</v>
      </c>
      <c r="C62" s="1">
        <f t="shared" si="7"/>
        <v>26441.142749999999</v>
      </c>
      <c r="D62" s="1">
        <f t="shared" si="8"/>
        <v>0</v>
      </c>
      <c r="E62" s="1">
        <f t="shared" si="9"/>
        <v>0</v>
      </c>
      <c r="F62" s="11">
        <f t="shared" si="10"/>
        <v>72112.207500000004</v>
      </c>
      <c r="G62" s="1"/>
      <c r="H62" s="9">
        <f t="shared" si="11"/>
        <v>8.4891645858964306</v>
      </c>
      <c r="I62" s="1">
        <f t="shared" si="12"/>
        <v>34463.038708967397</v>
      </c>
      <c r="J62" s="1">
        <f t="shared" si="13"/>
        <v>19952.2855683495</v>
      </c>
      <c r="K62" s="1">
        <f t="shared" si="14"/>
        <v>0</v>
      </c>
      <c r="L62" s="1">
        <f t="shared" si="15"/>
        <v>0</v>
      </c>
      <c r="M62" s="24">
        <f t="shared" si="16"/>
        <v>54415.324277316897</v>
      </c>
      <c r="N62" s="3"/>
      <c r="O62" s="3"/>
      <c r="P62" s="3"/>
    </row>
    <row r="63" spans="1:16">
      <c r="A63" s="9">
        <v>11.75</v>
      </c>
      <c r="B63" s="1">
        <f t="shared" si="6"/>
        <v>36493.644608490496</v>
      </c>
      <c r="C63" s="1">
        <f t="shared" si="7"/>
        <v>35142.028141509501</v>
      </c>
      <c r="D63" s="1">
        <f t="shared" si="8"/>
        <v>0</v>
      </c>
      <c r="E63" s="1">
        <f t="shared" si="9"/>
        <v>0</v>
      </c>
      <c r="F63" s="11">
        <f t="shared" si="10"/>
        <v>71635.672749999998</v>
      </c>
      <c r="G63" s="1"/>
      <c r="H63" s="9">
        <f t="shared" si="11"/>
        <v>9.7006458110502205</v>
      </c>
      <c r="I63" s="1">
        <f t="shared" si="12"/>
        <v>30128.6741022391</v>
      </c>
      <c r="J63" s="1">
        <f t="shared" si="13"/>
        <v>29012.797283637701</v>
      </c>
      <c r="K63" s="1">
        <f t="shared" si="14"/>
        <v>0</v>
      </c>
      <c r="L63" s="1">
        <f t="shared" si="15"/>
        <v>0</v>
      </c>
      <c r="M63" s="24">
        <f t="shared" si="16"/>
        <v>59141.471385876801</v>
      </c>
      <c r="N63" s="3"/>
      <c r="O63" s="3"/>
      <c r="P63" s="3"/>
    </row>
    <row r="64" spans="1:16">
      <c r="A64" s="9">
        <v>12.25</v>
      </c>
      <c r="B64" s="1">
        <f t="shared" si="6"/>
        <v>20839.861802083298</v>
      </c>
      <c r="C64" s="1">
        <f t="shared" si="7"/>
        <v>50611.092947916703</v>
      </c>
      <c r="D64" s="1">
        <f t="shared" si="8"/>
        <v>0</v>
      </c>
      <c r="E64" s="1">
        <f t="shared" si="9"/>
        <v>0</v>
      </c>
      <c r="F64" s="11">
        <f t="shared" si="10"/>
        <v>71450.954750000004</v>
      </c>
      <c r="G64" s="1"/>
      <c r="H64" s="9">
        <f t="shared" si="11"/>
        <v>11.0235541819898</v>
      </c>
      <c r="I64" s="1">
        <f t="shared" si="12"/>
        <v>18753.4159771792</v>
      </c>
      <c r="J64" s="1">
        <f t="shared" si="13"/>
        <v>45544.010230292399</v>
      </c>
      <c r="K64" s="1">
        <f t="shared" si="14"/>
        <v>0</v>
      </c>
      <c r="L64" s="1">
        <f t="shared" si="15"/>
        <v>0</v>
      </c>
      <c r="M64" s="24">
        <f t="shared" si="16"/>
        <v>64297.426207471603</v>
      </c>
      <c r="N64" s="3"/>
      <c r="O64" s="3"/>
      <c r="P64" s="3"/>
    </row>
    <row r="65" spans="1:16">
      <c r="A65" s="9">
        <v>12.75</v>
      </c>
      <c r="B65" s="1">
        <f t="shared" si="6"/>
        <v>4255.9997857142898</v>
      </c>
      <c r="C65" s="1">
        <f t="shared" si="7"/>
        <v>40431.997964285802</v>
      </c>
      <c r="D65" s="1">
        <f t="shared" si="8"/>
        <v>0</v>
      </c>
      <c r="E65" s="1">
        <f t="shared" si="9"/>
        <v>0</v>
      </c>
      <c r="F65" s="11">
        <f t="shared" si="10"/>
        <v>44687.997750000097</v>
      </c>
      <c r="G65" s="1"/>
      <c r="H65" s="9">
        <f t="shared" si="11"/>
        <v>12.462959669394101</v>
      </c>
      <c r="I65" s="1">
        <f t="shared" si="12"/>
        <v>4160.18460253389</v>
      </c>
      <c r="J65" s="1">
        <f t="shared" si="13"/>
        <v>39521.753724071998</v>
      </c>
      <c r="K65" s="1">
        <f t="shared" si="14"/>
        <v>0</v>
      </c>
      <c r="L65" s="1">
        <f t="shared" si="15"/>
        <v>0</v>
      </c>
      <c r="M65" s="24">
        <f t="shared" si="16"/>
        <v>43681.938326605901</v>
      </c>
      <c r="N65" s="3"/>
      <c r="O65" s="3"/>
      <c r="P65" s="3"/>
    </row>
    <row r="66" spans="1:16">
      <c r="A66" s="9">
        <v>13.25</v>
      </c>
      <c r="B66" s="1">
        <f t="shared" si="6"/>
        <v>0</v>
      </c>
      <c r="C66" s="1">
        <f t="shared" si="7"/>
        <v>34537.78125</v>
      </c>
      <c r="D66" s="1">
        <f t="shared" si="8"/>
        <v>0</v>
      </c>
      <c r="E66" s="1">
        <f t="shared" si="9"/>
        <v>0</v>
      </c>
      <c r="F66" s="11">
        <f t="shared" si="10"/>
        <v>34537.78125</v>
      </c>
      <c r="G66" s="1"/>
      <c r="H66" s="9">
        <f t="shared" si="11"/>
        <v>14.0239462927631</v>
      </c>
      <c r="I66" s="1">
        <f t="shared" si="12"/>
        <v>0</v>
      </c>
      <c r="J66" s="1">
        <f t="shared" si="13"/>
        <v>36555.169005373602</v>
      </c>
      <c r="K66" s="1">
        <f t="shared" si="14"/>
        <v>0</v>
      </c>
      <c r="L66" s="1">
        <f t="shared" si="15"/>
        <v>0</v>
      </c>
      <c r="M66" s="24">
        <f t="shared" si="16"/>
        <v>36555.169005373602</v>
      </c>
      <c r="N66" s="3"/>
      <c r="O66" s="3"/>
      <c r="P66" s="3"/>
    </row>
    <row r="67" spans="1:16">
      <c r="A67" s="9">
        <v>13.75</v>
      </c>
      <c r="B67" s="1">
        <f t="shared" si="6"/>
        <v>0</v>
      </c>
      <c r="C67" s="1">
        <f t="shared" si="7"/>
        <v>14097.091249999999</v>
      </c>
      <c r="D67" s="1">
        <f t="shared" si="8"/>
        <v>0</v>
      </c>
      <c r="E67" s="1">
        <f t="shared" si="9"/>
        <v>0</v>
      </c>
      <c r="F67" s="11">
        <f t="shared" si="10"/>
        <v>14097.091249999999</v>
      </c>
      <c r="G67" s="1"/>
      <c r="H67" s="9">
        <f t="shared" si="11"/>
        <v>15.711611605601099</v>
      </c>
      <c r="I67" s="1">
        <f t="shared" si="12"/>
        <v>0</v>
      </c>
      <c r="J67" s="1">
        <f t="shared" si="13"/>
        <v>16108.2198173613</v>
      </c>
      <c r="K67" s="1">
        <f t="shared" si="14"/>
        <v>0</v>
      </c>
      <c r="L67" s="1">
        <f t="shared" si="15"/>
        <v>0</v>
      </c>
      <c r="M67" s="24">
        <f t="shared" si="16"/>
        <v>16108.2198173613</v>
      </c>
      <c r="N67" s="3"/>
      <c r="O67" s="3"/>
      <c r="P67" s="3"/>
    </row>
    <row r="68" spans="1:16">
      <c r="A68" s="9">
        <v>14.25</v>
      </c>
      <c r="B68" s="1">
        <f t="shared" si="6"/>
        <v>0</v>
      </c>
      <c r="C68" s="1">
        <f t="shared" si="7"/>
        <v>6529.8970161290299</v>
      </c>
      <c r="D68" s="1">
        <f t="shared" si="8"/>
        <v>217.66323387096801</v>
      </c>
      <c r="E68" s="1">
        <f t="shared" si="9"/>
        <v>0</v>
      </c>
      <c r="F68" s="11">
        <f t="shared" si="10"/>
        <v>6747.5602500000005</v>
      </c>
      <c r="G68" s="1"/>
      <c r="H68" s="9">
        <f t="shared" si="11"/>
        <v>17.531066218240301</v>
      </c>
      <c r="I68" s="1">
        <f t="shared" si="12"/>
        <v>0</v>
      </c>
      <c r="J68" s="1">
        <f t="shared" si="13"/>
        <v>8033.4075079331797</v>
      </c>
      <c r="K68" s="1">
        <f t="shared" si="14"/>
        <v>267.78025026443902</v>
      </c>
      <c r="L68" s="1">
        <f t="shared" si="15"/>
        <v>0</v>
      </c>
      <c r="M68" s="24">
        <f t="shared" si="16"/>
        <v>8301.1877581976205</v>
      </c>
      <c r="N68" s="3"/>
      <c r="O68" s="3"/>
      <c r="P68" s="3"/>
    </row>
    <row r="69" spans="1:16">
      <c r="A69" s="9">
        <v>14.75</v>
      </c>
      <c r="B69" s="1">
        <f t="shared" si="6"/>
        <v>0</v>
      </c>
      <c r="C69" s="1">
        <f t="shared" si="7"/>
        <v>2510.0348928571402</v>
      </c>
      <c r="D69" s="1">
        <f t="shared" si="8"/>
        <v>193.07960714285801</v>
      </c>
      <c r="E69" s="1">
        <f t="shared" si="9"/>
        <v>0</v>
      </c>
      <c r="F69" s="11">
        <f t="shared" si="10"/>
        <v>2703.1145000000001</v>
      </c>
      <c r="G69" s="1"/>
      <c r="H69" s="9">
        <f t="shared" si="11"/>
        <v>19.487433354281698</v>
      </c>
      <c r="I69" s="1">
        <f t="shared" si="12"/>
        <v>0</v>
      </c>
      <c r="J69" s="1">
        <f t="shared" si="13"/>
        <v>3316.21272484577</v>
      </c>
      <c r="K69" s="1">
        <f t="shared" si="14"/>
        <v>255.093286526599</v>
      </c>
      <c r="L69" s="1">
        <f t="shared" si="15"/>
        <v>0</v>
      </c>
      <c r="M69" s="24">
        <f t="shared" si="16"/>
        <v>3571.30601137237</v>
      </c>
      <c r="N69" s="3"/>
      <c r="O69" s="3"/>
      <c r="P69" s="3"/>
    </row>
    <row r="70" spans="1:16">
      <c r="A70" s="9">
        <v>15.25</v>
      </c>
      <c r="B70" s="1">
        <f t="shared" si="6"/>
        <v>0</v>
      </c>
      <c r="C70" s="1">
        <f t="shared" si="7"/>
        <v>314.40543750000001</v>
      </c>
      <c r="D70" s="1">
        <f t="shared" si="8"/>
        <v>104.8018125</v>
      </c>
      <c r="E70" s="1">
        <f t="shared" si="9"/>
        <v>0</v>
      </c>
      <c r="F70" s="11">
        <f t="shared" si="10"/>
        <v>419.20724999999999</v>
      </c>
      <c r="G70" s="1"/>
      <c r="H70" s="9">
        <f t="shared" si="11"/>
        <v>21.585848437180601</v>
      </c>
      <c r="I70" s="1">
        <f t="shared" si="12"/>
        <v>0</v>
      </c>
      <c r="J70" s="1">
        <f t="shared" si="13"/>
        <v>445.03004076724301</v>
      </c>
      <c r="K70" s="1">
        <f t="shared" si="14"/>
        <v>148.34334692241401</v>
      </c>
      <c r="L70" s="1">
        <f t="shared" si="15"/>
        <v>0</v>
      </c>
      <c r="M70" s="24">
        <f t="shared" si="16"/>
        <v>593.37338768965697</v>
      </c>
      <c r="N70" s="3"/>
      <c r="O70" s="3"/>
      <c r="P70" s="3"/>
    </row>
    <row r="71" spans="1:16">
      <c r="A71" s="9">
        <v>15.75</v>
      </c>
      <c r="B71" s="1">
        <f t="shared" si="6"/>
        <v>0</v>
      </c>
      <c r="C71" s="1">
        <f t="shared" si="7"/>
        <v>39.343499999999999</v>
      </c>
      <c r="D71" s="1">
        <f t="shared" si="8"/>
        <v>0</v>
      </c>
      <c r="E71" s="1">
        <f t="shared" si="9"/>
        <v>0</v>
      </c>
      <c r="F71" s="11">
        <f t="shared" si="10"/>
        <v>39.343499999999999</v>
      </c>
      <c r="G71" s="1"/>
      <c r="H71" s="9">
        <f t="shared" si="11"/>
        <v>23.831458703974899</v>
      </c>
      <c r="I71" s="1">
        <f t="shared" si="12"/>
        <v>0</v>
      </c>
      <c r="J71" s="1">
        <f t="shared" si="13"/>
        <v>59.530983842529302</v>
      </c>
      <c r="K71" s="1">
        <f t="shared" si="14"/>
        <v>0</v>
      </c>
      <c r="L71" s="1">
        <f t="shared" si="15"/>
        <v>0</v>
      </c>
      <c r="M71" s="24">
        <f t="shared" si="16"/>
        <v>59.530983842529302</v>
      </c>
      <c r="N71" s="3"/>
      <c r="O71" s="3"/>
      <c r="P71" s="3"/>
    </row>
    <row r="72" spans="1:16">
      <c r="A72" s="9">
        <v>16.25</v>
      </c>
      <c r="B72" s="1">
        <f t="shared" si="6"/>
        <v>0</v>
      </c>
      <c r="C72" s="1">
        <f t="shared" si="7"/>
        <v>0</v>
      </c>
      <c r="D72" s="1">
        <f t="shared" si="8"/>
        <v>0</v>
      </c>
      <c r="E72" s="1">
        <f t="shared" si="9"/>
        <v>0</v>
      </c>
      <c r="F72" s="11">
        <f t="shared" si="10"/>
        <v>0</v>
      </c>
      <c r="G72" s="1"/>
      <c r="H72" s="9">
        <f t="shared" si="11"/>
        <v>26.229422843539101</v>
      </c>
      <c r="I72" s="1">
        <f t="shared" si="12"/>
        <v>0</v>
      </c>
      <c r="J72" s="1">
        <f t="shared" si="13"/>
        <v>0</v>
      </c>
      <c r="K72" s="1">
        <f t="shared" si="14"/>
        <v>0</v>
      </c>
      <c r="L72" s="1">
        <f t="shared" si="15"/>
        <v>0</v>
      </c>
      <c r="M72" s="24">
        <f t="shared" si="16"/>
        <v>0</v>
      </c>
      <c r="N72" s="3"/>
      <c r="O72" s="3"/>
      <c r="P72" s="3"/>
    </row>
    <row r="73" spans="1:16">
      <c r="A73" s="9">
        <v>16.75</v>
      </c>
      <c r="B73" s="1">
        <f t="shared" si="6"/>
        <v>0</v>
      </c>
      <c r="C73" s="1">
        <f t="shared" si="7"/>
        <v>0</v>
      </c>
      <c r="D73" s="1">
        <f t="shared" si="8"/>
        <v>0</v>
      </c>
      <c r="E73" s="1">
        <f t="shared" si="9"/>
        <v>0</v>
      </c>
      <c r="F73" s="11">
        <f t="shared" si="10"/>
        <v>0</v>
      </c>
      <c r="G73" s="1"/>
      <c r="H73" s="9">
        <f t="shared" si="11"/>
        <v>28.784910657074299</v>
      </c>
      <c r="I73" s="1">
        <f t="shared" si="12"/>
        <v>0</v>
      </c>
      <c r="J73" s="1">
        <f t="shared" si="13"/>
        <v>0</v>
      </c>
      <c r="K73" s="1">
        <f t="shared" si="14"/>
        <v>0</v>
      </c>
      <c r="L73" s="1">
        <f t="shared" si="15"/>
        <v>0</v>
      </c>
      <c r="M73" s="24">
        <f t="shared" si="16"/>
        <v>0</v>
      </c>
      <c r="N73" s="3"/>
      <c r="O73" s="3"/>
      <c r="P73" s="3"/>
    </row>
    <row r="74" spans="1:16">
      <c r="A74" s="9">
        <v>17.25</v>
      </c>
      <c r="B74" s="1">
        <f t="shared" si="6"/>
        <v>0</v>
      </c>
      <c r="C74" s="1">
        <f t="shared" si="7"/>
        <v>0</v>
      </c>
      <c r="D74" s="1">
        <f t="shared" si="8"/>
        <v>0</v>
      </c>
      <c r="E74" s="1">
        <f t="shared" si="9"/>
        <v>0</v>
      </c>
      <c r="F74" s="11">
        <f t="shared" si="10"/>
        <v>0</v>
      </c>
      <c r="G74" s="1"/>
      <c r="H74" s="9">
        <f t="shared" si="11"/>
        <v>31.503102738825099</v>
      </c>
      <c r="I74" s="1">
        <f t="shared" si="12"/>
        <v>0</v>
      </c>
      <c r="J74" s="1">
        <f t="shared" si="13"/>
        <v>0</v>
      </c>
      <c r="K74" s="1">
        <f t="shared" si="14"/>
        <v>0</v>
      </c>
      <c r="L74" s="1">
        <f t="shared" si="15"/>
        <v>0</v>
      </c>
      <c r="M74" s="24">
        <f t="shared" si="16"/>
        <v>0</v>
      </c>
      <c r="N74" s="3"/>
      <c r="O74" s="3"/>
      <c r="P74" s="3"/>
    </row>
    <row r="75" spans="1:16">
      <c r="A75" s="9">
        <v>17.75</v>
      </c>
      <c r="B75" s="1">
        <f t="shared" si="6"/>
        <v>0</v>
      </c>
      <c r="C75" s="1">
        <f t="shared" si="7"/>
        <v>0</v>
      </c>
      <c r="D75" s="1">
        <f t="shared" si="8"/>
        <v>0</v>
      </c>
      <c r="E75" s="1">
        <f t="shared" si="9"/>
        <v>0</v>
      </c>
      <c r="F75" s="11">
        <f t="shared" si="10"/>
        <v>0</v>
      </c>
      <c r="G75" s="1"/>
      <c r="H75" s="9">
        <f t="shared" si="11"/>
        <v>34.389190175246902</v>
      </c>
      <c r="I75" s="1">
        <f t="shared" si="12"/>
        <v>0</v>
      </c>
      <c r="J75" s="1">
        <f t="shared" si="13"/>
        <v>0</v>
      </c>
      <c r="K75" s="1">
        <f t="shared" si="14"/>
        <v>0</v>
      </c>
      <c r="L75" s="1">
        <f t="shared" si="15"/>
        <v>0</v>
      </c>
      <c r="M75" s="24">
        <f t="shared" si="16"/>
        <v>0</v>
      </c>
      <c r="N75" s="3"/>
      <c r="O75" s="3"/>
      <c r="P75" s="3"/>
    </row>
    <row r="76" spans="1:16">
      <c r="A76" s="9">
        <v>18.25</v>
      </c>
      <c r="B76" s="1">
        <f t="shared" si="6"/>
        <v>0</v>
      </c>
      <c r="C76" s="1">
        <f t="shared" si="7"/>
        <v>0</v>
      </c>
      <c r="D76" s="1">
        <f t="shared" si="8"/>
        <v>0</v>
      </c>
      <c r="E76" s="1">
        <f t="shared" si="9"/>
        <v>0</v>
      </c>
      <c r="F76" s="11">
        <f t="shared" si="10"/>
        <v>0</v>
      </c>
      <c r="G76" s="1"/>
      <c r="H76" s="9">
        <f t="shared" si="11"/>
        <v>37.448374261053402</v>
      </c>
      <c r="I76" s="1">
        <f t="shared" si="12"/>
        <v>0</v>
      </c>
      <c r="J76" s="1">
        <f t="shared" si="13"/>
        <v>0</v>
      </c>
      <c r="K76" s="1">
        <f t="shared" si="14"/>
        <v>0</v>
      </c>
      <c r="L76" s="1">
        <f t="shared" si="15"/>
        <v>0</v>
      </c>
      <c r="M76" s="24">
        <f t="shared" si="16"/>
        <v>0</v>
      </c>
      <c r="N76" s="3"/>
      <c r="O76" s="3"/>
      <c r="P76" s="3"/>
    </row>
    <row r="77" spans="1:16">
      <c r="A77" s="9">
        <v>18.75</v>
      </c>
      <c r="B77" s="1">
        <f t="shared" si="6"/>
        <v>0</v>
      </c>
      <c r="C77" s="1">
        <f t="shared" si="7"/>
        <v>0</v>
      </c>
      <c r="D77" s="1">
        <f t="shared" si="8"/>
        <v>0</v>
      </c>
      <c r="E77" s="1">
        <f t="shared" si="9"/>
        <v>0</v>
      </c>
      <c r="F77" s="11">
        <f t="shared" si="10"/>
        <v>0</v>
      </c>
      <c r="G77" s="1"/>
      <c r="H77" s="9">
        <f t="shared" si="11"/>
        <v>40.685866230747301</v>
      </c>
      <c r="I77" s="1">
        <f t="shared" si="12"/>
        <v>0</v>
      </c>
      <c r="J77" s="1">
        <f t="shared" si="13"/>
        <v>0</v>
      </c>
      <c r="K77" s="1">
        <f t="shared" si="14"/>
        <v>0</v>
      </c>
      <c r="L77" s="1">
        <f t="shared" si="15"/>
        <v>0</v>
      </c>
      <c r="M77" s="24">
        <f t="shared" si="16"/>
        <v>0</v>
      </c>
      <c r="N77" s="3"/>
      <c r="O77" s="3"/>
      <c r="P77" s="3"/>
    </row>
    <row r="78" spans="1:16">
      <c r="A78" s="9">
        <v>19.25</v>
      </c>
      <c r="B78" s="1">
        <f t="shared" si="6"/>
        <v>0</v>
      </c>
      <c r="C78" s="1">
        <f t="shared" si="7"/>
        <v>0</v>
      </c>
      <c r="D78" s="1">
        <f t="shared" si="8"/>
        <v>0</v>
      </c>
      <c r="E78" s="1">
        <f t="shared" si="9"/>
        <v>0</v>
      </c>
      <c r="F78" s="11">
        <f t="shared" si="10"/>
        <v>0</v>
      </c>
      <c r="G78" s="1"/>
      <c r="H78" s="9">
        <f t="shared" si="11"/>
        <v>44.106887004386699</v>
      </c>
      <c r="I78" s="1">
        <f t="shared" si="12"/>
        <v>0</v>
      </c>
      <c r="J78" s="1">
        <f t="shared" si="13"/>
        <v>0</v>
      </c>
      <c r="K78" s="1">
        <f t="shared" si="14"/>
        <v>0</v>
      </c>
      <c r="L78" s="1">
        <f t="shared" si="15"/>
        <v>0</v>
      </c>
      <c r="M78" s="24">
        <f t="shared" si="16"/>
        <v>0</v>
      </c>
      <c r="N78" s="3"/>
      <c r="O78" s="3"/>
      <c r="P78" s="3"/>
    </row>
    <row r="79" spans="1:16">
      <c r="A79" s="7" t="s">
        <v>7</v>
      </c>
      <c r="B79" s="17">
        <f>SUM(B47:B78)</f>
        <v>220865.85956258801</v>
      </c>
      <c r="C79" s="17">
        <f>SUM(C47:C78)</f>
        <v>216249.274283898</v>
      </c>
      <c r="D79" s="17">
        <f>SUM(D47:D78)</f>
        <v>515.54465351382601</v>
      </c>
      <c r="E79" s="17">
        <f>SUM(E47:E78)</f>
        <v>0</v>
      </c>
      <c r="F79" s="17">
        <f>SUM(F47:F78)</f>
        <v>437630.67849999998</v>
      </c>
      <c r="G79" s="11"/>
      <c r="H79" s="7" t="s">
        <v>7</v>
      </c>
      <c r="I79" s="17">
        <f>SUM(I47:I78)</f>
        <v>154670.52983537401</v>
      </c>
      <c r="J79" s="17">
        <f>SUM(J47:J78)</f>
        <v>201994.5415195</v>
      </c>
      <c r="K79" s="17">
        <f>SUM(K47:K78)</f>
        <v>671.21688371345203</v>
      </c>
      <c r="L79" s="17">
        <f>SUM(L47:L78)</f>
        <v>0</v>
      </c>
      <c r="M79" s="17">
        <f>SUM(M47:M78)</f>
        <v>357336.28823858697</v>
      </c>
      <c r="N79" s="3"/>
      <c r="O79" s="3"/>
      <c r="P79" s="3"/>
    </row>
    <row r="80" spans="1:16">
      <c r="A80" s="5" t="s">
        <v>13</v>
      </c>
      <c r="B80" s="18">
        <f>IF(L38&gt;0,B79/L38,0)</f>
        <v>10.684182455089299</v>
      </c>
      <c r="C80" s="18">
        <f>IF(M38&gt;0,C79/M38,0)</f>
        <v>12.373275285402</v>
      </c>
      <c r="D80" s="18">
        <f>IF(N38&gt;0,D79/N38,0)</f>
        <v>14.6307735969344</v>
      </c>
      <c r="E80" s="18">
        <f>IF(O38&gt;0,E79/O38,0)</f>
        <v>0</v>
      </c>
      <c r="F80" s="18">
        <f>IF(P38&gt;0,F79/P38,0)</f>
        <v>11.460923856979999</v>
      </c>
      <c r="G80" s="11"/>
      <c r="H80" s="5" t="s">
        <v>13</v>
      </c>
      <c r="I80" s="18">
        <f>IF(L38&gt;0,I79/L38,0)</f>
        <v>7.4820443705477997</v>
      </c>
      <c r="J80" s="18">
        <f>IF(M38&gt;0,J79/M38,0)</f>
        <v>11.557652975464499</v>
      </c>
      <c r="K80" s="18">
        <f>IF(N38&gt;0,K79/N38,0)</f>
        <v>19.0486356382861</v>
      </c>
      <c r="L80" s="18">
        <f>IF(O38&gt;0,L79/O38,0)</f>
        <v>0</v>
      </c>
      <c r="M80" s="18">
        <f>IF(P38&gt;0,M79/P38,0)</f>
        <v>9.3581281935615106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3"/>
      <c r="O83" s="3"/>
      <c r="P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3"/>
      <c r="O84" s="3"/>
      <c r="P84" s="3"/>
    </row>
    <row r="85" spans="1:18" ht="14" customHeight="1">
      <c r="A85" s="45" t="s">
        <v>14</v>
      </c>
      <c r="B85" s="45"/>
      <c r="C85" s="45"/>
      <c r="D85" s="45"/>
      <c r="E85" s="45"/>
      <c r="F85" s="1"/>
      <c r="G85" s="1"/>
      <c r="H85" s="1"/>
      <c r="I85" s="1"/>
      <c r="J85" s="1"/>
      <c r="K85" s="1"/>
      <c r="L85" s="1"/>
      <c r="M85" s="1"/>
      <c r="N85" s="3"/>
      <c r="O85" s="3"/>
      <c r="P85" s="3"/>
    </row>
    <row r="86" spans="1:18" ht="12.75" customHeight="1">
      <c r="A86" s="45"/>
      <c r="B86" s="45"/>
      <c r="C86" s="45"/>
      <c r="D86" s="45"/>
      <c r="E86" s="45"/>
      <c r="F86" s="1"/>
      <c r="G86" s="1"/>
      <c r="H86" s="1"/>
      <c r="I86" s="1"/>
      <c r="J86" s="1"/>
      <c r="K86" s="1"/>
      <c r="L86" s="1"/>
      <c r="M86" s="1"/>
      <c r="N86" s="3"/>
      <c r="O86" s="3"/>
      <c r="P86" s="3"/>
    </row>
    <row r="87" spans="1:18">
      <c r="A87" s="25"/>
      <c r="B87" s="25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3"/>
      <c r="O87" s="3"/>
      <c r="P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3"/>
      <c r="O88" s="3"/>
      <c r="P88" s="3"/>
    </row>
    <row r="89" spans="1:18">
      <c r="A89" s="46" t="s">
        <v>15</v>
      </c>
      <c r="B89" s="47" t="s">
        <v>16</v>
      </c>
      <c r="C89" s="47" t="s">
        <v>17</v>
      </c>
      <c r="D89" s="47" t="s">
        <v>18</v>
      </c>
      <c r="E89" s="47" t="s">
        <v>19</v>
      </c>
      <c r="F89" s="1"/>
      <c r="G89" s="1"/>
      <c r="H89" s="1"/>
      <c r="I89" s="1"/>
      <c r="J89" s="1"/>
      <c r="K89" s="1"/>
      <c r="L89" s="1"/>
      <c r="M89" s="1"/>
      <c r="N89" s="3"/>
      <c r="O89" s="3"/>
      <c r="P89" s="3"/>
    </row>
    <row r="90" spans="1:18">
      <c r="A90" s="46"/>
      <c r="B90" s="46"/>
      <c r="C90" s="46"/>
      <c r="D90" s="46"/>
      <c r="E90" s="47"/>
      <c r="F90" s="1"/>
      <c r="G90" s="1"/>
      <c r="H90" s="1"/>
      <c r="I90" s="1"/>
      <c r="J90" s="1"/>
      <c r="K90" s="1"/>
      <c r="L90" s="1"/>
      <c r="M90" s="1"/>
      <c r="N90" s="3"/>
      <c r="O90" s="3"/>
      <c r="P90" s="3"/>
    </row>
    <row r="91" spans="1:18">
      <c r="A91" s="1"/>
      <c r="B91" s="2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8">
      <c r="A92" s="26">
        <v>0</v>
      </c>
      <c r="B92" s="27">
        <f>L$38</f>
        <v>20672.228360000001</v>
      </c>
      <c r="C92" s="28">
        <f>$B$80</f>
        <v>10.7</v>
      </c>
      <c r="D92" s="28">
        <f>$I$80</f>
        <v>7.5</v>
      </c>
      <c r="E92" s="27">
        <f>B92*D92</f>
        <v>155041.7127</v>
      </c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8">
      <c r="A93" s="26">
        <v>1</v>
      </c>
      <c r="B93" s="27">
        <f>M$38</f>
        <v>17477.124629999998</v>
      </c>
      <c r="C93" s="28">
        <f>$C$80</f>
        <v>12.4</v>
      </c>
      <c r="D93" s="28">
        <f>$J$80</f>
        <v>11.6</v>
      </c>
      <c r="E93" s="27">
        <f>B93*D93</f>
        <v>202734.64571000001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26">
        <v>2</v>
      </c>
      <c r="B94" s="27">
        <f>N$38</f>
        <v>35.237009999999998</v>
      </c>
      <c r="C94" s="28">
        <f>$D$80</f>
        <v>14.6</v>
      </c>
      <c r="D94" s="28">
        <f>$K$80</f>
        <v>19</v>
      </c>
      <c r="E94" s="27">
        <f>B94*D94</f>
        <v>669.50319000000002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26">
        <v>3</v>
      </c>
      <c r="B95" s="27">
        <f>O$38</f>
        <v>0</v>
      </c>
      <c r="C95" s="28">
        <f>$E$80</f>
        <v>0</v>
      </c>
      <c r="D95" s="28">
        <f>$L$80</f>
        <v>0</v>
      </c>
      <c r="E95" s="27">
        <f>B95*D95</f>
        <v>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26" t="s">
        <v>7</v>
      </c>
      <c r="B96" s="27">
        <f>SUM(B92:B95)</f>
        <v>38184.589999999997</v>
      </c>
      <c r="C96" s="28">
        <f>$F$80</f>
        <v>11.5</v>
      </c>
      <c r="D96" s="28">
        <f>$M$80</f>
        <v>9.4</v>
      </c>
      <c r="E96" s="27">
        <f>SUM(E92:E95)</f>
        <v>358445.8616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26" t="s">
        <v>2</v>
      </c>
      <c r="B97" s="29">
        <f>$I$2</f>
        <v>351451</v>
      </c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30" t="s">
        <v>20</v>
      </c>
      <c r="B98" s="27">
        <f>IF(E96&gt;0,$I$2/E96,"")</f>
        <v>0.98048999999999997</v>
      </c>
      <c r="C98" s="2"/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1Q</vt:lpstr>
      <vt:lpstr>2Q</vt:lpstr>
      <vt:lpstr>3Q</vt:lpstr>
      <vt:lpstr>4Q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jose zuñiga basualto</cp:lastModifiedBy>
  <dcterms:created xsi:type="dcterms:W3CDTF">2023-09-19T12:34:28Z</dcterms:created>
  <dcterms:modified xsi:type="dcterms:W3CDTF">2024-02-13T14:12:11Z</dcterms:modified>
</cp:coreProperties>
</file>