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urveys_consistency/DATOS/Taledas_allfleets_1988_2016/"/>
    </mc:Choice>
  </mc:AlternateContent>
  <xr:revisionPtr revIDLastSave="0" documentId="13_ncr:1_{D7757F9B-8E7D-444E-927A-E70F5FBA817B}" xr6:coauthVersionLast="47" xr6:coauthVersionMax="47" xr10:uidLastSave="{00000000-0000-0000-0000-000000000000}"/>
  <bookViews>
    <workbookView xWindow="0" yWindow="740" windowWidth="29400" windowHeight="18380" tabRatio="383" activeTab="3" xr2:uid="{00000000-000D-0000-FFFF-FFFF00000000}"/>
  </bookViews>
  <sheets>
    <sheet name="1Q" sheetId="1" r:id="rId1"/>
    <sheet name="2Q" sheetId="2" r:id="rId2"/>
    <sheet name="3Q" sheetId="3" r:id="rId3"/>
    <sheet name="4Q" sheetId="4" r:id="rId4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4" l="1"/>
  <c r="B79" i="3"/>
  <c r="B79" i="2"/>
  <c r="B79" i="1"/>
  <c r="F6" i="1"/>
  <c r="N6" i="1"/>
  <c r="F7" i="1"/>
  <c r="L7" i="1" s="1"/>
  <c r="O7" i="1"/>
  <c r="L48" i="1" s="1"/>
  <c r="E48" i="1"/>
  <c r="F8" i="1"/>
  <c r="N8" i="1"/>
  <c r="O8" i="1"/>
  <c r="F9" i="1"/>
  <c r="L9" i="1"/>
  <c r="F10" i="1"/>
  <c r="F11" i="1"/>
  <c r="L11" i="1"/>
  <c r="F12" i="1"/>
  <c r="F13" i="1"/>
  <c r="L13" i="1" s="1"/>
  <c r="O13" i="1"/>
  <c r="L54" i="1"/>
  <c r="F14" i="1"/>
  <c r="N14" i="1"/>
  <c r="F15" i="1"/>
  <c r="L15" i="1" s="1"/>
  <c r="O15" i="1"/>
  <c r="L56" i="1" s="1"/>
  <c r="E56" i="1"/>
  <c r="F16" i="1"/>
  <c r="N16" i="1"/>
  <c r="O16" i="1"/>
  <c r="F17" i="1"/>
  <c r="L17" i="1"/>
  <c r="F18" i="1"/>
  <c r="F19" i="1"/>
  <c r="L19" i="1"/>
  <c r="F20" i="1"/>
  <c r="F21" i="1"/>
  <c r="L21" i="1" s="1"/>
  <c r="O21" i="1"/>
  <c r="L62" i="1"/>
  <c r="F22" i="1"/>
  <c r="N22" i="1"/>
  <c r="F23" i="1"/>
  <c r="L23" i="1" s="1"/>
  <c r="O23" i="1"/>
  <c r="L64" i="1" s="1"/>
  <c r="E64" i="1"/>
  <c r="F24" i="1"/>
  <c r="N24" i="1"/>
  <c r="O24" i="1"/>
  <c r="F25" i="1"/>
  <c r="L25" i="1"/>
  <c r="F26" i="1"/>
  <c r="F27" i="1"/>
  <c r="L27" i="1"/>
  <c r="F28" i="1"/>
  <c r="F29" i="1"/>
  <c r="L29" i="1" s="1"/>
  <c r="O29" i="1"/>
  <c r="L70" i="1"/>
  <c r="F30" i="1"/>
  <c r="N30" i="1"/>
  <c r="F31" i="1"/>
  <c r="L31" i="1" s="1"/>
  <c r="I72" i="1" s="1"/>
  <c r="O31" i="1"/>
  <c r="L72" i="1" s="1"/>
  <c r="E72" i="1"/>
  <c r="F32" i="1"/>
  <c r="N32" i="1"/>
  <c r="O32" i="1"/>
  <c r="F33" i="1"/>
  <c r="L33" i="1"/>
  <c r="F34" i="1"/>
  <c r="F35" i="1"/>
  <c r="L35" i="1"/>
  <c r="F36" i="1"/>
  <c r="F37" i="1"/>
  <c r="L37" i="1" s="1"/>
  <c r="O37" i="1"/>
  <c r="L78" i="1"/>
  <c r="B38" i="1"/>
  <c r="C38" i="1"/>
  <c r="D38" i="1"/>
  <c r="E38" i="1"/>
  <c r="I38" i="1"/>
  <c r="H47" i="1"/>
  <c r="K47" i="1" s="1"/>
  <c r="H48" i="1"/>
  <c r="E49" i="1"/>
  <c r="H49" i="1"/>
  <c r="L49" i="1"/>
  <c r="H50" i="1"/>
  <c r="H51" i="1"/>
  <c r="H52" i="1"/>
  <c r="H53" i="1"/>
  <c r="E54" i="1"/>
  <c r="H54" i="1"/>
  <c r="H55" i="1"/>
  <c r="H56" i="1"/>
  <c r="E57" i="1"/>
  <c r="H57" i="1"/>
  <c r="L57" i="1"/>
  <c r="H58" i="1"/>
  <c r="I58" i="1" s="1"/>
  <c r="H59" i="1"/>
  <c r="H60" i="1"/>
  <c r="H61" i="1"/>
  <c r="E62" i="1"/>
  <c r="H62" i="1"/>
  <c r="H63" i="1"/>
  <c r="H64" i="1"/>
  <c r="E65" i="1"/>
  <c r="H65" i="1"/>
  <c r="L65" i="1"/>
  <c r="H66" i="1"/>
  <c r="H67" i="1"/>
  <c r="H68" i="1"/>
  <c r="H69" i="1"/>
  <c r="E70" i="1"/>
  <c r="H70" i="1"/>
  <c r="H71" i="1"/>
  <c r="K71" i="1" s="1"/>
  <c r="H72" i="1"/>
  <c r="E73" i="1"/>
  <c r="H73" i="1"/>
  <c r="L73" i="1"/>
  <c r="H74" i="1"/>
  <c r="H75" i="1"/>
  <c r="H76" i="1"/>
  <c r="H77" i="1"/>
  <c r="E78" i="1"/>
  <c r="H78" i="1"/>
  <c r="B97" i="1"/>
  <c r="F6" i="2"/>
  <c r="L6" i="2"/>
  <c r="F7" i="2"/>
  <c r="M7" i="2" s="1"/>
  <c r="J48" i="2" s="1"/>
  <c r="F8" i="2"/>
  <c r="L8" i="2" s="1"/>
  <c r="I49" i="2" s="1"/>
  <c r="F9" i="2"/>
  <c r="M9" i="2"/>
  <c r="C50" i="2" s="1"/>
  <c r="F10" i="2"/>
  <c r="N10" i="2"/>
  <c r="D51" i="2" s="1"/>
  <c r="F11" i="2"/>
  <c r="M11" i="2"/>
  <c r="C52" i="2"/>
  <c r="F12" i="2"/>
  <c r="N12" i="2"/>
  <c r="D53" i="2"/>
  <c r="F13" i="2"/>
  <c r="M13" i="2"/>
  <c r="C54" i="2"/>
  <c r="F14" i="2"/>
  <c r="N14" i="2"/>
  <c r="F15" i="2"/>
  <c r="F16" i="2"/>
  <c r="N16" i="2" s="1"/>
  <c r="K57" i="2" s="1"/>
  <c r="F17" i="2"/>
  <c r="M17" i="2"/>
  <c r="C58" i="2" s="1"/>
  <c r="F18" i="2"/>
  <c r="L18" i="2"/>
  <c r="B59" i="2" s="1"/>
  <c r="F19" i="2"/>
  <c r="M19" i="2"/>
  <c r="F20" i="2"/>
  <c r="L20" i="2"/>
  <c r="B61" i="2" s="1"/>
  <c r="F21" i="2"/>
  <c r="M21" i="2"/>
  <c r="F22" i="2"/>
  <c r="L22" i="2"/>
  <c r="F23" i="2"/>
  <c r="M23" i="2"/>
  <c r="C64" i="2"/>
  <c r="F24" i="2"/>
  <c r="L24" i="2"/>
  <c r="N24" i="2"/>
  <c r="D65" i="2" s="1"/>
  <c r="F25" i="2"/>
  <c r="M25" i="2"/>
  <c r="F26" i="2"/>
  <c r="N26" i="2"/>
  <c r="F27" i="2"/>
  <c r="M27" i="2" s="1"/>
  <c r="C68" i="2" s="1"/>
  <c r="F28" i="2"/>
  <c r="M28" i="2"/>
  <c r="C69" i="2" s="1"/>
  <c r="F29" i="2"/>
  <c r="M29" i="2"/>
  <c r="C70" i="2" s="1"/>
  <c r="F30" i="2"/>
  <c r="L30" i="2"/>
  <c r="I71" i="2" s="1"/>
  <c r="F31" i="2"/>
  <c r="M31" i="2"/>
  <c r="F32" i="2"/>
  <c r="M32" i="2" s="1"/>
  <c r="C73" i="2" s="1"/>
  <c r="N32" i="2"/>
  <c r="D73" i="2" s="1"/>
  <c r="F33" i="2"/>
  <c r="M33" i="2"/>
  <c r="C74" i="2" s="1"/>
  <c r="F34" i="2"/>
  <c r="L34" i="2"/>
  <c r="B75" i="2" s="1"/>
  <c r="F35" i="2"/>
  <c r="M35" i="2"/>
  <c r="C76" i="2"/>
  <c r="F36" i="2"/>
  <c r="L36" i="2"/>
  <c r="F37" i="2"/>
  <c r="B38" i="2"/>
  <c r="C38" i="2"/>
  <c r="D38" i="2"/>
  <c r="E38" i="2"/>
  <c r="I38" i="2"/>
  <c r="H47" i="2"/>
  <c r="H48" i="2"/>
  <c r="H49" i="2"/>
  <c r="H50" i="2"/>
  <c r="H51" i="2"/>
  <c r="H52" i="2"/>
  <c r="J52" i="2"/>
  <c r="H53" i="2"/>
  <c r="H54" i="2"/>
  <c r="H55" i="2"/>
  <c r="K55" i="2" s="1"/>
  <c r="H56" i="2"/>
  <c r="H57" i="2"/>
  <c r="H58" i="2"/>
  <c r="H59" i="2"/>
  <c r="H60" i="2"/>
  <c r="H61" i="2"/>
  <c r="H62" i="2"/>
  <c r="H63" i="2"/>
  <c r="H64" i="2"/>
  <c r="H65" i="2"/>
  <c r="K65" i="2" s="1"/>
  <c r="H66" i="2"/>
  <c r="H67" i="2"/>
  <c r="H68" i="2"/>
  <c r="H69" i="2"/>
  <c r="H70" i="2"/>
  <c r="H71" i="2"/>
  <c r="C72" i="2"/>
  <c r="H72" i="2"/>
  <c r="H73" i="2"/>
  <c r="I73" i="2" s="1"/>
  <c r="H74" i="2"/>
  <c r="H75" i="2"/>
  <c r="H76" i="2"/>
  <c r="H77" i="2"/>
  <c r="H78" i="2"/>
  <c r="B97" i="2"/>
  <c r="F6" i="3"/>
  <c r="F7" i="3"/>
  <c r="L7" i="3"/>
  <c r="B48" i="3" s="1"/>
  <c r="F8" i="3"/>
  <c r="N8" i="3"/>
  <c r="F9" i="3"/>
  <c r="L9" i="3"/>
  <c r="F10" i="3"/>
  <c r="N10" i="3" s="1"/>
  <c r="F11" i="3"/>
  <c r="L11" i="3" s="1"/>
  <c r="B52" i="3" s="1"/>
  <c r="F12" i="3"/>
  <c r="N12" i="3"/>
  <c r="K53" i="3" s="1"/>
  <c r="F13" i="3"/>
  <c r="L13" i="3"/>
  <c r="F14" i="3"/>
  <c r="N14" i="3" s="1"/>
  <c r="F15" i="3"/>
  <c r="L15" i="3" s="1"/>
  <c r="B56" i="3" s="1"/>
  <c r="F16" i="3"/>
  <c r="F17" i="3"/>
  <c r="L17" i="3"/>
  <c r="F18" i="3"/>
  <c r="N18" i="3"/>
  <c r="K59" i="3" s="1"/>
  <c r="D59" i="3"/>
  <c r="F19" i="3"/>
  <c r="L19" i="3"/>
  <c r="B60" i="3"/>
  <c r="F20" i="3"/>
  <c r="N20" i="3"/>
  <c r="F21" i="3"/>
  <c r="L21" i="3"/>
  <c r="F22" i="3"/>
  <c r="L22" i="3" s="1"/>
  <c r="F23" i="3"/>
  <c r="N23" i="3"/>
  <c r="F24" i="3"/>
  <c r="L24" i="3" s="1"/>
  <c r="F25" i="3"/>
  <c r="N25" i="3" s="1"/>
  <c r="D66" i="3" s="1"/>
  <c r="F26" i="3"/>
  <c r="L26" i="3"/>
  <c r="F27" i="3"/>
  <c r="N27" i="3" s="1"/>
  <c r="F28" i="3"/>
  <c r="L28" i="3" s="1"/>
  <c r="B69" i="3" s="1"/>
  <c r="F29" i="3"/>
  <c r="N29" i="3"/>
  <c r="F30" i="3"/>
  <c r="L30" i="3" s="1"/>
  <c r="I71" i="3" s="1"/>
  <c r="F31" i="3"/>
  <c r="N31" i="3" s="1"/>
  <c r="F32" i="3"/>
  <c r="L32" i="3"/>
  <c r="F33" i="3"/>
  <c r="N33" i="3" s="1"/>
  <c r="F34" i="3"/>
  <c r="L34" i="3" s="1"/>
  <c r="P34" i="3" s="1"/>
  <c r="F35" i="3"/>
  <c r="N35" i="3"/>
  <c r="F36" i="3"/>
  <c r="L36" i="3" s="1"/>
  <c r="P36" i="3" s="1"/>
  <c r="F37" i="3"/>
  <c r="L37" i="3" s="1"/>
  <c r="B38" i="3"/>
  <c r="C38" i="3"/>
  <c r="D38" i="3"/>
  <c r="E38" i="3"/>
  <c r="I38" i="3"/>
  <c r="H47" i="3"/>
  <c r="H48" i="3"/>
  <c r="H49" i="3"/>
  <c r="B50" i="3"/>
  <c r="H50" i="3"/>
  <c r="I50" i="3"/>
  <c r="H51" i="3"/>
  <c r="H52" i="3"/>
  <c r="H53" i="3"/>
  <c r="H54" i="3"/>
  <c r="H55" i="3"/>
  <c r="H56" i="3"/>
  <c r="H57" i="3"/>
  <c r="B58" i="3"/>
  <c r="H58" i="3"/>
  <c r="I58" i="3"/>
  <c r="H59" i="3"/>
  <c r="H60" i="3"/>
  <c r="I60" i="3" s="1"/>
  <c r="D61" i="3"/>
  <c r="H61" i="3"/>
  <c r="K61" i="3" s="1"/>
  <c r="B62" i="3"/>
  <c r="H62" i="3"/>
  <c r="I62" i="3"/>
  <c r="H63" i="3"/>
  <c r="H64" i="3"/>
  <c r="H65" i="3"/>
  <c r="H66" i="3"/>
  <c r="H67" i="3"/>
  <c r="H68" i="3"/>
  <c r="H69" i="3"/>
  <c r="H70" i="3"/>
  <c r="H71" i="3"/>
  <c r="K71" i="3" s="1"/>
  <c r="H72" i="3"/>
  <c r="H73" i="3"/>
  <c r="H74" i="3"/>
  <c r="H75" i="3"/>
  <c r="H76" i="3"/>
  <c r="H77" i="3"/>
  <c r="H78" i="3"/>
  <c r="B97" i="3"/>
  <c r="F6" i="4"/>
  <c r="M6" i="4" s="1"/>
  <c r="F7" i="4"/>
  <c r="O7" i="4" s="1"/>
  <c r="E48" i="4" s="1"/>
  <c r="M7" i="4"/>
  <c r="J48" i="4" s="1"/>
  <c r="F8" i="4"/>
  <c r="L8" i="4" s="1"/>
  <c r="F9" i="4"/>
  <c r="O9" i="4" s="1"/>
  <c r="F10" i="4"/>
  <c r="O10" i="4" s="1"/>
  <c r="L51" i="4" s="1"/>
  <c r="L10" i="4"/>
  <c r="F11" i="4"/>
  <c r="M11" i="4" s="1"/>
  <c r="F12" i="4"/>
  <c r="L12" i="4" s="1"/>
  <c r="F13" i="4"/>
  <c r="M13" i="4"/>
  <c r="F14" i="4"/>
  <c r="L14" i="4" s="1"/>
  <c r="F15" i="4"/>
  <c r="M15" i="4" s="1"/>
  <c r="F16" i="4"/>
  <c r="O16" i="4" s="1"/>
  <c r="L57" i="4" s="1"/>
  <c r="L16" i="4"/>
  <c r="F17" i="4"/>
  <c r="M17" i="4" s="1"/>
  <c r="J58" i="4" s="1"/>
  <c r="F18" i="4"/>
  <c r="L18" i="4" s="1"/>
  <c r="N18" i="4"/>
  <c r="D59" i="4" s="1"/>
  <c r="K59" i="4"/>
  <c r="F19" i="4"/>
  <c r="M19" i="4" s="1"/>
  <c r="C60" i="4" s="1"/>
  <c r="F20" i="4"/>
  <c r="M20" i="4" s="1"/>
  <c r="F21" i="4"/>
  <c r="N21" i="4" s="1"/>
  <c r="M21" i="4"/>
  <c r="F22" i="4"/>
  <c r="N22" i="4" s="1"/>
  <c r="O22" i="4"/>
  <c r="E63" i="4" s="1"/>
  <c r="F23" i="4"/>
  <c r="O23" i="4" s="1"/>
  <c r="L64" i="4" s="1"/>
  <c r="M23" i="4"/>
  <c r="J64" i="4" s="1"/>
  <c r="F24" i="4"/>
  <c r="N24" i="4" s="1"/>
  <c r="F25" i="4"/>
  <c r="M25" i="4"/>
  <c r="F26" i="4"/>
  <c r="F27" i="4"/>
  <c r="M27" i="4"/>
  <c r="F28" i="4"/>
  <c r="F29" i="4"/>
  <c r="N29" i="4"/>
  <c r="F30" i="4"/>
  <c r="M30" i="4" s="1"/>
  <c r="N30" i="4"/>
  <c r="K71" i="4" s="1"/>
  <c r="F31" i="4"/>
  <c r="F32" i="4"/>
  <c r="M32" i="4"/>
  <c r="C73" i="4" s="1"/>
  <c r="O32" i="4"/>
  <c r="E73" i="4" s="1"/>
  <c r="L73" i="4"/>
  <c r="F33" i="4"/>
  <c r="N33" i="4" s="1"/>
  <c r="D74" i="4" s="1"/>
  <c r="F34" i="4"/>
  <c r="N34" i="4" s="1"/>
  <c r="K75" i="4" s="1"/>
  <c r="F35" i="4"/>
  <c r="O35" i="4" s="1"/>
  <c r="N35" i="4"/>
  <c r="F36" i="4"/>
  <c r="L36" i="4" s="1"/>
  <c r="M36" i="4"/>
  <c r="C77" i="4" s="1"/>
  <c r="N36" i="4"/>
  <c r="D77" i="4" s="1"/>
  <c r="O36" i="4"/>
  <c r="F37" i="4"/>
  <c r="N37" i="4"/>
  <c r="O37" i="4"/>
  <c r="E78" i="4"/>
  <c r="B38" i="4"/>
  <c r="C38" i="4"/>
  <c r="D38" i="4"/>
  <c r="E38" i="4"/>
  <c r="I38" i="4"/>
  <c r="H47" i="4"/>
  <c r="H48" i="4"/>
  <c r="K48" i="4" s="1"/>
  <c r="H49" i="4"/>
  <c r="H50" i="4"/>
  <c r="H51" i="4"/>
  <c r="H52" i="4"/>
  <c r="H53" i="4"/>
  <c r="H54" i="4"/>
  <c r="L54" i="4" s="1"/>
  <c r="H55" i="4"/>
  <c r="H56" i="4"/>
  <c r="H57" i="4"/>
  <c r="H58" i="4"/>
  <c r="H59" i="4"/>
  <c r="H60" i="4"/>
  <c r="K60" i="4" s="1"/>
  <c r="H61" i="4"/>
  <c r="H62" i="4"/>
  <c r="H63" i="4"/>
  <c r="L63" i="4" s="1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E77" i="4"/>
  <c r="H77" i="4"/>
  <c r="L77" i="4" s="1"/>
  <c r="K77" i="4"/>
  <c r="H78" i="4"/>
  <c r="L78" i="4"/>
  <c r="B97" i="4"/>
  <c r="N32" i="4"/>
  <c r="K73" i="4" s="1"/>
  <c r="D73" i="4"/>
  <c r="O24" i="4"/>
  <c r="L65" i="4" s="1"/>
  <c r="O18" i="4"/>
  <c r="L59" i="4"/>
  <c r="N10" i="4"/>
  <c r="E65" i="4"/>
  <c r="L32" i="4"/>
  <c r="O33" i="4"/>
  <c r="O30" i="4"/>
  <c r="O28" i="4"/>
  <c r="E69" i="4" s="1"/>
  <c r="L24" i="4"/>
  <c r="I65" i="4" s="1"/>
  <c r="L22" i="4"/>
  <c r="O19" i="4"/>
  <c r="O20" i="4"/>
  <c r="O6" i="4"/>
  <c r="O34" i="4"/>
  <c r="E75" i="4"/>
  <c r="O14" i="4"/>
  <c r="L75" i="4"/>
  <c r="M24" i="4"/>
  <c r="J65" i="4" s="1"/>
  <c r="N23" i="4"/>
  <c r="M22" i="4"/>
  <c r="O17" i="4"/>
  <c r="O12" i="4"/>
  <c r="M8" i="4"/>
  <c r="B65" i="4"/>
  <c r="L30" i="4"/>
  <c r="O21" i="4"/>
  <c r="E62" i="4" s="1"/>
  <c r="N20" i="4"/>
  <c r="K61" i="4" s="1"/>
  <c r="D61" i="4"/>
  <c r="N19" i="4"/>
  <c r="D60" i="4" s="1"/>
  <c r="N8" i="4"/>
  <c r="K49" i="4" s="1"/>
  <c r="N7" i="4"/>
  <c r="O8" i="4"/>
  <c r="D71" i="4"/>
  <c r="D75" i="4"/>
  <c r="E59" i="4"/>
  <c r="I51" i="4"/>
  <c r="O29" i="4"/>
  <c r="N27" i="4"/>
  <c r="O25" i="4"/>
  <c r="N15" i="4"/>
  <c r="M14" i="4"/>
  <c r="N13" i="4"/>
  <c r="M12" i="4"/>
  <c r="N11" i="4"/>
  <c r="C65" i="4"/>
  <c r="E64" i="4"/>
  <c r="L62" i="4"/>
  <c r="O27" i="4"/>
  <c r="P24" i="4"/>
  <c r="N17" i="4"/>
  <c r="O15" i="4"/>
  <c r="N14" i="4"/>
  <c r="O13" i="4"/>
  <c r="N12" i="4"/>
  <c r="K53" i="4" s="1"/>
  <c r="O11" i="4"/>
  <c r="N25" i="4"/>
  <c r="N9" i="4"/>
  <c r="D53" i="3"/>
  <c r="N30" i="3"/>
  <c r="D71" i="3" s="1"/>
  <c r="O23" i="3"/>
  <c r="N15" i="3"/>
  <c r="D56" i="3" s="1"/>
  <c r="O15" i="3"/>
  <c r="O24" i="3"/>
  <c r="L23" i="3"/>
  <c r="I64" i="3" s="1"/>
  <c r="O25" i="3"/>
  <c r="O14" i="3"/>
  <c r="N24" i="3"/>
  <c r="O34" i="3"/>
  <c r="M14" i="3"/>
  <c r="O7" i="3"/>
  <c r="O33" i="3"/>
  <c r="E74" i="3" s="1"/>
  <c r="N32" i="3"/>
  <c r="L31" i="3"/>
  <c r="B72" i="3"/>
  <c r="O26" i="3"/>
  <c r="N22" i="3"/>
  <c r="M9" i="3"/>
  <c r="C50" i="3" s="1"/>
  <c r="F50" i="3" s="1"/>
  <c r="L8" i="3"/>
  <c r="I49" i="3" s="1"/>
  <c r="M7" i="3"/>
  <c r="O32" i="3"/>
  <c r="O31" i="3"/>
  <c r="M30" i="3"/>
  <c r="L25" i="3"/>
  <c r="M24" i="3"/>
  <c r="C65" i="3" s="1"/>
  <c r="M17" i="3"/>
  <c r="M15" i="3"/>
  <c r="C56" i="3" s="1"/>
  <c r="F56" i="3" s="1"/>
  <c r="M8" i="3"/>
  <c r="C49" i="3" s="1"/>
  <c r="N7" i="3"/>
  <c r="D48" i="3" s="1"/>
  <c r="O8" i="3"/>
  <c r="L33" i="3"/>
  <c r="M32" i="3"/>
  <c r="C73" i="3"/>
  <c r="M22" i="3"/>
  <c r="O36" i="3"/>
  <c r="O35" i="3"/>
  <c r="N34" i="3"/>
  <c r="O28" i="3"/>
  <c r="O27" i="3"/>
  <c r="N26" i="3"/>
  <c r="O37" i="3"/>
  <c r="L78" i="3" s="1"/>
  <c r="M36" i="3"/>
  <c r="C77" i="3" s="1"/>
  <c r="L29" i="3"/>
  <c r="M28" i="3"/>
  <c r="C69" i="3"/>
  <c r="N21" i="3"/>
  <c r="L18" i="3"/>
  <c r="B59" i="3" s="1"/>
  <c r="N13" i="3"/>
  <c r="L10" i="3"/>
  <c r="B51" i="3"/>
  <c r="N36" i="3"/>
  <c r="K77" i="3" s="1"/>
  <c r="L35" i="3"/>
  <c r="B76" i="3" s="1"/>
  <c r="M34" i="3"/>
  <c r="O30" i="3"/>
  <c r="O29" i="3"/>
  <c r="L70" i="3" s="1"/>
  <c r="M70" i="3" s="1"/>
  <c r="N28" i="3"/>
  <c r="L27" i="3"/>
  <c r="B68" i="3"/>
  <c r="M26" i="3"/>
  <c r="O22" i="3"/>
  <c r="O21" i="3"/>
  <c r="O13" i="3"/>
  <c r="O36" i="2"/>
  <c r="O30" i="2"/>
  <c r="B71" i="2"/>
  <c r="M30" i="2"/>
  <c r="C71" i="2" s="1"/>
  <c r="O28" i="2"/>
  <c r="E69" i="2"/>
  <c r="O26" i="2"/>
  <c r="L67" i="2" s="1"/>
  <c r="M67" i="2" s="1"/>
  <c r="O18" i="2"/>
  <c r="N30" i="2"/>
  <c r="K71" i="2" s="1"/>
  <c r="J70" i="2"/>
  <c r="N28" i="2"/>
  <c r="L26" i="2"/>
  <c r="B67" i="2" s="1"/>
  <c r="M20" i="2"/>
  <c r="C61" i="2"/>
  <c r="D67" i="2"/>
  <c r="K67" i="2"/>
  <c r="L69" i="2"/>
  <c r="O32" i="2"/>
  <c r="M26" i="2"/>
  <c r="J67" i="2" s="1"/>
  <c r="O24" i="2"/>
  <c r="N23" i="2"/>
  <c r="M22" i="2"/>
  <c r="C63" i="2"/>
  <c r="O17" i="2"/>
  <c r="J71" i="2"/>
  <c r="D71" i="2"/>
  <c r="O23" i="2"/>
  <c r="E64" i="2"/>
  <c r="N22" i="2"/>
  <c r="B49" i="2"/>
  <c r="O22" i="2"/>
  <c r="L32" i="2"/>
  <c r="L28" i="2"/>
  <c r="B69" i="2"/>
  <c r="F69" i="2" s="1"/>
  <c r="O21" i="2"/>
  <c r="N20" i="2"/>
  <c r="N19" i="2"/>
  <c r="M18" i="2"/>
  <c r="M24" i="2"/>
  <c r="C65" i="2"/>
  <c r="O20" i="2"/>
  <c r="E61" i="2"/>
  <c r="O19" i="2"/>
  <c r="E60" i="2" s="1"/>
  <c r="N18" i="2"/>
  <c r="P18" i="2" s="1"/>
  <c r="N17" i="2"/>
  <c r="D58" i="2"/>
  <c r="O15" i="2"/>
  <c r="O13" i="2"/>
  <c r="E54" i="2" s="1"/>
  <c r="O11" i="2"/>
  <c r="O9" i="2"/>
  <c r="L50" i="2" s="1"/>
  <c r="O34" i="2"/>
  <c r="E75" i="2" s="1"/>
  <c r="N21" i="2"/>
  <c r="D62" i="2" s="1"/>
  <c r="O16" i="2"/>
  <c r="E57" i="2"/>
  <c r="O14" i="2"/>
  <c r="E55" i="2" s="1"/>
  <c r="O12" i="2"/>
  <c r="O10" i="2"/>
  <c r="E51" i="2" s="1"/>
  <c r="O6" i="2"/>
  <c r="B65" i="2"/>
  <c r="B77" i="2"/>
  <c r="B63" i="2"/>
  <c r="I63" i="2"/>
  <c r="I75" i="2"/>
  <c r="D57" i="2"/>
  <c r="D55" i="2"/>
  <c r="K51" i="2"/>
  <c r="B47" i="2"/>
  <c r="I47" i="2"/>
  <c r="I77" i="2"/>
  <c r="I61" i="2"/>
  <c r="M36" i="2"/>
  <c r="C77" i="2"/>
  <c r="N35" i="2"/>
  <c r="D76" i="2" s="1"/>
  <c r="M34" i="2"/>
  <c r="N33" i="2"/>
  <c r="D74" i="2" s="1"/>
  <c r="F74" i="2" s="1"/>
  <c r="O31" i="2"/>
  <c r="E72" i="2"/>
  <c r="O29" i="2"/>
  <c r="O27" i="2"/>
  <c r="E68" i="2"/>
  <c r="O25" i="2"/>
  <c r="L66" i="2" s="1"/>
  <c r="L16" i="2"/>
  <c r="L14" i="2"/>
  <c r="L12" i="2"/>
  <c r="P12" i="2" s="1"/>
  <c r="B53" i="2"/>
  <c r="L10" i="2"/>
  <c r="N7" i="2"/>
  <c r="D48" i="2"/>
  <c r="M6" i="2"/>
  <c r="P6" i="2" s="1"/>
  <c r="N36" i="2"/>
  <c r="O35" i="2"/>
  <c r="E76" i="2" s="1"/>
  <c r="N34" i="2"/>
  <c r="P34" i="2"/>
  <c r="O33" i="2"/>
  <c r="M16" i="2"/>
  <c r="C57" i="2" s="1"/>
  <c r="M14" i="2"/>
  <c r="J55" i="2" s="1"/>
  <c r="N13" i="2"/>
  <c r="D54" i="2"/>
  <c r="M12" i="2"/>
  <c r="J53" i="2" s="1"/>
  <c r="N11" i="2"/>
  <c r="M10" i="2"/>
  <c r="N9" i="2"/>
  <c r="D50" i="2" s="1"/>
  <c r="O7" i="2"/>
  <c r="E48" i="2" s="1"/>
  <c r="N6" i="2"/>
  <c r="N31" i="2"/>
  <c r="D72" i="2" s="1"/>
  <c r="N29" i="2"/>
  <c r="D70" i="2" s="1"/>
  <c r="N27" i="2"/>
  <c r="D68" i="2"/>
  <c r="N25" i="2"/>
  <c r="D66" i="2" s="1"/>
  <c r="P20" i="2"/>
  <c r="P26" i="2"/>
  <c r="I59" i="2"/>
  <c r="K53" i="2"/>
  <c r="L51" i="2"/>
  <c r="J74" i="2"/>
  <c r="I67" i="2"/>
  <c r="J63" i="2"/>
  <c r="L61" i="2"/>
  <c r="L60" i="2"/>
  <c r="L54" i="2"/>
  <c r="K48" i="2"/>
  <c r="P30" i="2"/>
  <c r="P14" i="2"/>
  <c r="O33" i="1"/>
  <c r="M30" i="1"/>
  <c r="C71" i="1" s="1"/>
  <c r="O25" i="1"/>
  <c r="L66" i="1" s="1"/>
  <c r="M22" i="1"/>
  <c r="O17" i="1"/>
  <c r="M14" i="1"/>
  <c r="O12" i="1"/>
  <c r="O9" i="1"/>
  <c r="M6" i="1"/>
  <c r="O35" i="1"/>
  <c r="M32" i="1"/>
  <c r="J73" i="1" s="1"/>
  <c r="C73" i="1"/>
  <c r="O30" i="1"/>
  <c r="L71" i="1" s="1"/>
  <c r="O27" i="1"/>
  <c r="M24" i="1"/>
  <c r="C65" i="1" s="1"/>
  <c r="O22" i="1"/>
  <c r="O19" i="1"/>
  <c r="M16" i="1"/>
  <c r="J57" i="1" s="1"/>
  <c r="O14" i="1"/>
  <c r="O11" i="1"/>
  <c r="M8" i="1"/>
  <c r="C49" i="1"/>
  <c r="O6" i="1"/>
  <c r="L47" i="1" s="1"/>
  <c r="C58" i="4"/>
  <c r="K72" i="3"/>
  <c r="D72" i="3"/>
  <c r="B63" i="3"/>
  <c r="P22" i="3"/>
  <c r="I63" i="3"/>
  <c r="K76" i="4"/>
  <c r="D76" i="4"/>
  <c r="C64" i="4"/>
  <c r="J56" i="4"/>
  <c r="C56" i="4"/>
  <c r="C48" i="4"/>
  <c r="D74" i="3"/>
  <c r="K74" i="3"/>
  <c r="I73" i="3"/>
  <c r="B73" i="3"/>
  <c r="K66" i="3"/>
  <c r="I65" i="3"/>
  <c r="P24" i="3"/>
  <c r="B65" i="3"/>
  <c r="K74" i="4"/>
  <c r="C66" i="4"/>
  <c r="J66" i="4"/>
  <c r="B71" i="3"/>
  <c r="P30" i="3"/>
  <c r="J68" i="4"/>
  <c r="C68" i="4"/>
  <c r="J60" i="4"/>
  <c r="J52" i="4"/>
  <c r="C52" i="4"/>
  <c r="I78" i="3"/>
  <c r="B78" i="3"/>
  <c r="I77" i="3"/>
  <c r="B77" i="3"/>
  <c r="D70" i="3"/>
  <c r="K70" i="3"/>
  <c r="I69" i="3"/>
  <c r="P28" i="3"/>
  <c r="K64" i="3"/>
  <c r="D64" i="3"/>
  <c r="D78" i="4"/>
  <c r="K78" i="4"/>
  <c r="D70" i="4"/>
  <c r="K70" i="4"/>
  <c r="C62" i="4"/>
  <c r="J62" i="4"/>
  <c r="C54" i="4"/>
  <c r="J54" i="4"/>
  <c r="K76" i="3"/>
  <c r="D76" i="3"/>
  <c r="B75" i="3"/>
  <c r="I75" i="3"/>
  <c r="K68" i="3"/>
  <c r="D68" i="3"/>
  <c r="B67" i="3"/>
  <c r="P26" i="3"/>
  <c r="I67" i="3"/>
  <c r="C48" i="2"/>
  <c r="I74" i="1"/>
  <c r="B74" i="1"/>
  <c r="D71" i="1"/>
  <c r="I66" i="1"/>
  <c r="B66" i="1"/>
  <c r="K63" i="1"/>
  <c r="D63" i="1"/>
  <c r="B58" i="1"/>
  <c r="K55" i="1"/>
  <c r="D55" i="1"/>
  <c r="I50" i="1"/>
  <c r="B50" i="1"/>
  <c r="D47" i="1"/>
  <c r="L37" i="4"/>
  <c r="L35" i="4"/>
  <c r="I76" i="4" s="1"/>
  <c r="L33" i="4"/>
  <c r="B74" i="4" s="1"/>
  <c r="L31" i="4"/>
  <c r="B72" i="4" s="1"/>
  <c r="L29" i="4"/>
  <c r="L27" i="4"/>
  <c r="I68" i="4" s="1"/>
  <c r="M68" i="4" s="1"/>
  <c r="L25" i="4"/>
  <c r="L23" i="4"/>
  <c r="L21" i="4"/>
  <c r="L19" i="4"/>
  <c r="B60" i="4" s="1"/>
  <c r="F60" i="4" s="1"/>
  <c r="L17" i="4"/>
  <c r="L15" i="4"/>
  <c r="L13" i="4"/>
  <c r="L11" i="4"/>
  <c r="L9" i="4"/>
  <c r="L7" i="4"/>
  <c r="I48" i="4" s="1"/>
  <c r="I56" i="3"/>
  <c r="J49" i="3"/>
  <c r="I48" i="3"/>
  <c r="F38" i="3"/>
  <c r="M37" i="3"/>
  <c r="M35" i="3"/>
  <c r="M33" i="3"/>
  <c r="M31" i="3"/>
  <c r="C72" i="3" s="1"/>
  <c r="F72" i="3" s="1"/>
  <c r="M29" i="3"/>
  <c r="M27" i="3"/>
  <c r="M25" i="3"/>
  <c r="P25" i="3" s="1"/>
  <c r="M23" i="3"/>
  <c r="L20" i="3"/>
  <c r="B61" i="3" s="1"/>
  <c r="F61" i="3" s="1"/>
  <c r="M19" i="3"/>
  <c r="M18" i="3"/>
  <c r="N17" i="3"/>
  <c r="L12" i="3"/>
  <c r="B53" i="3" s="1"/>
  <c r="F53" i="3" s="1"/>
  <c r="M10" i="3"/>
  <c r="N9" i="3"/>
  <c r="P9" i="3" s="1"/>
  <c r="J76" i="2"/>
  <c r="J72" i="2"/>
  <c r="J68" i="2"/>
  <c r="J64" i="2"/>
  <c r="K70" i="2"/>
  <c r="K62" i="2"/>
  <c r="I57" i="2"/>
  <c r="K54" i="2"/>
  <c r="B76" i="1"/>
  <c r="I76" i="1"/>
  <c r="D73" i="1"/>
  <c r="K73" i="1"/>
  <c r="B68" i="1"/>
  <c r="I68" i="1"/>
  <c r="D65" i="1"/>
  <c r="K65" i="1"/>
  <c r="B60" i="1"/>
  <c r="I60" i="1"/>
  <c r="D57" i="1"/>
  <c r="K57" i="1"/>
  <c r="B52" i="1"/>
  <c r="I52" i="1"/>
  <c r="D49" i="1"/>
  <c r="K49" i="1"/>
  <c r="J77" i="4"/>
  <c r="J73" i="4"/>
  <c r="C71" i="4"/>
  <c r="D48" i="4"/>
  <c r="M37" i="4"/>
  <c r="M35" i="4"/>
  <c r="M33" i="4"/>
  <c r="C74" i="4" s="1"/>
  <c r="M31" i="4"/>
  <c r="C72" i="4" s="1"/>
  <c r="M29" i="4"/>
  <c r="J70" i="4" s="1"/>
  <c r="I59" i="3"/>
  <c r="I51" i="3"/>
  <c r="B49" i="3"/>
  <c r="N37" i="3"/>
  <c r="M21" i="3"/>
  <c r="P21" i="3" s="1"/>
  <c r="M20" i="3"/>
  <c r="C61" i="3" s="1"/>
  <c r="N19" i="3"/>
  <c r="O18" i="3"/>
  <c r="O17" i="3"/>
  <c r="P17" i="3"/>
  <c r="L14" i="3"/>
  <c r="M13" i="3"/>
  <c r="C54" i="3" s="1"/>
  <c r="M12" i="3"/>
  <c r="N11" i="3"/>
  <c r="D52" i="3" s="1"/>
  <c r="O10" i="3"/>
  <c r="O9" i="3"/>
  <c r="P7" i="3"/>
  <c r="L6" i="3"/>
  <c r="K76" i="2"/>
  <c r="K72" i="2"/>
  <c r="K68" i="2"/>
  <c r="J73" i="2"/>
  <c r="J65" i="2"/>
  <c r="J58" i="2"/>
  <c r="J50" i="2"/>
  <c r="I78" i="1"/>
  <c r="B78" i="1"/>
  <c r="I70" i="1"/>
  <c r="B70" i="1"/>
  <c r="I62" i="1"/>
  <c r="B62" i="1"/>
  <c r="I54" i="1"/>
  <c r="B54" i="1"/>
  <c r="F54" i="1" s="1"/>
  <c r="O20" i="3"/>
  <c r="O19" i="3"/>
  <c r="O12" i="3"/>
  <c r="O11" i="3"/>
  <c r="E52" i="3" s="1"/>
  <c r="K74" i="2"/>
  <c r="K66" i="2"/>
  <c r="K58" i="2"/>
  <c r="I53" i="2"/>
  <c r="K50" i="2"/>
  <c r="B72" i="1"/>
  <c r="F72" i="1" s="1"/>
  <c r="B64" i="1"/>
  <c r="I64" i="1"/>
  <c r="B56" i="1"/>
  <c r="I56" i="1"/>
  <c r="B48" i="1"/>
  <c r="I48" i="1"/>
  <c r="J77" i="2"/>
  <c r="M77" i="2" s="1"/>
  <c r="J69" i="2"/>
  <c r="J61" i="2"/>
  <c r="J54" i="2"/>
  <c r="L37" i="2"/>
  <c r="L35" i="2"/>
  <c r="L33" i="2"/>
  <c r="L31" i="2"/>
  <c r="P31" i="2" s="1"/>
  <c r="L29" i="2"/>
  <c r="I70" i="2" s="1"/>
  <c r="M70" i="2" s="1"/>
  <c r="L27" i="2"/>
  <c r="L25" i="2"/>
  <c r="L23" i="2"/>
  <c r="L21" i="2"/>
  <c r="B62" i="2" s="1"/>
  <c r="L19" i="2"/>
  <c r="B60" i="2" s="1"/>
  <c r="L17" i="2"/>
  <c r="L13" i="2"/>
  <c r="P13" i="2" s="1"/>
  <c r="L11" i="2"/>
  <c r="L9" i="2"/>
  <c r="I50" i="2" s="1"/>
  <c r="M50" i="2" s="1"/>
  <c r="L7" i="2"/>
  <c r="F38" i="1"/>
  <c r="M37" i="1"/>
  <c r="M35" i="1"/>
  <c r="M33" i="1"/>
  <c r="P33" i="1" s="1"/>
  <c r="M31" i="1"/>
  <c r="J72" i="1" s="1"/>
  <c r="M29" i="1"/>
  <c r="M27" i="1"/>
  <c r="M25" i="1"/>
  <c r="M23" i="1"/>
  <c r="C64" i="1" s="1"/>
  <c r="F64" i="1" s="1"/>
  <c r="M21" i="1"/>
  <c r="J62" i="1" s="1"/>
  <c r="M19" i="1"/>
  <c r="M17" i="1"/>
  <c r="M15" i="1"/>
  <c r="C56" i="1" s="1"/>
  <c r="M13" i="1"/>
  <c r="M11" i="1"/>
  <c r="M9" i="1"/>
  <c r="J50" i="1" s="1"/>
  <c r="M50" i="1" s="1"/>
  <c r="M7" i="1"/>
  <c r="F38" i="2"/>
  <c r="N37" i="1"/>
  <c r="K78" i="1" s="1"/>
  <c r="M78" i="1" s="1"/>
  <c r="N35" i="1"/>
  <c r="L34" i="1"/>
  <c r="N33" i="1"/>
  <c r="L32" i="1"/>
  <c r="N31" i="1"/>
  <c r="L30" i="1"/>
  <c r="N29" i="1"/>
  <c r="P29" i="1" s="1"/>
  <c r="L28" i="1"/>
  <c r="B69" i="1" s="1"/>
  <c r="N27" i="1"/>
  <c r="L26" i="1"/>
  <c r="B67" i="1" s="1"/>
  <c r="N25" i="1"/>
  <c r="L24" i="1"/>
  <c r="N23" i="1"/>
  <c r="L22" i="1"/>
  <c r="N21" i="1"/>
  <c r="K62" i="1" s="1"/>
  <c r="L20" i="1"/>
  <c r="N19" i="1"/>
  <c r="N17" i="1"/>
  <c r="L16" i="1"/>
  <c r="I57" i="1" s="1"/>
  <c r="M57" i="1" s="1"/>
  <c r="N15" i="1"/>
  <c r="K56" i="1" s="1"/>
  <c r="L14" i="1"/>
  <c r="B55" i="1" s="1"/>
  <c r="N13" i="1"/>
  <c r="K54" i="1" s="1"/>
  <c r="M54" i="1" s="1"/>
  <c r="N11" i="1"/>
  <c r="L10" i="1"/>
  <c r="N9" i="1"/>
  <c r="L8" i="1"/>
  <c r="N7" i="1"/>
  <c r="L6" i="1"/>
  <c r="D51" i="4"/>
  <c r="K51" i="4"/>
  <c r="E51" i="4"/>
  <c r="L48" i="4"/>
  <c r="B63" i="4"/>
  <c r="I63" i="4"/>
  <c r="L60" i="4"/>
  <c r="E60" i="4"/>
  <c r="L69" i="4"/>
  <c r="L71" i="4"/>
  <c r="E71" i="4"/>
  <c r="E57" i="4"/>
  <c r="E74" i="4"/>
  <c r="L74" i="4"/>
  <c r="P30" i="4"/>
  <c r="E55" i="4"/>
  <c r="L55" i="4"/>
  <c r="P8" i="4"/>
  <c r="L61" i="4"/>
  <c r="E61" i="4"/>
  <c r="E47" i="4"/>
  <c r="L47" i="4"/>
  <c r="P14" i="4"/>
  <c r="E58" i="4"/>
  <c r="L58" i="4"/>
  <c r="D64" i="4"/>
  <c r="K64" i="4"/>
  <c r="L53" i="4"/>
  <c r="E53" i="4"/>
  <c r="C63" i="4"/>
  <c r="J63" i="4"/>
  <c r="C47" i="4"/>
  <c r="J47" i="4"/>
  <c r="B71" i="4"/>
  <c r="F71" i="4" s="1"/>
  <c r="I71" i="4"/>
  <c r="J49" i="4"/>
  <c r="C49" i="4"/>
  <c r="K62" i="4"/>
  <c r="D62" i="4"/>
  <c r="L76" i="4"/>
  <c r="E76" i="4"/>
  <c r="L49" i="4"/>
  <c r="E49" i="4"/>
  <c r="J61" i="4"/>
  <c r="C61" i="4"/>
  <c r="K66" i="4"/>
  <c r="D66" i="4"/>
  <c r="D53" i="4"/>
  <c r="L68" i="4"/>
  <c r="E68" i="4"/>
  <c r="D52" i="4"/>
  <c r="K52" i="4"/>
  <c r="D56" i="4"/>
  <c r="K56" i="4"/>
  <c r="D68" i="4"/>
  <c r="K68" i="4"/>
  <c r="K50" i="4"/>
  <c r="D50" i="4"/>
  <c r="L52" i="4"/>
  <c r="E52" i="4"/>
  <c r="L56" i="4"/>
  <c r="E56" i="4"/>
  <c r="E50" i="4"/>
  <c r="L50" i="4"/>
  <c r="C55" i="4"/>
  <c r="J55" i="4"/>
  <c r="E66" i="4"/>
  <c r="L66" i="4"/>
  <c r="K55" i="4"/>
  <c r="D55" i="4"/>
  <c r="K54" i="4"/>
  <c r="D54" i="4"/>
  <c r="B59" i="4"/>
  <c r="I59" i="4"/>
  <c r="E70" i="4"/>
  <c r="L70" i="4"/>
  <c r="E54" i="4"/>
  <c r="K58" i="4"/>
  <c r="D58" i="4"/>
  <c r="J53" i="4"/>
  <c r="C53" i="4"/>
  <c r="P8" i="3"/>
  <c r="P13" i="3"/>
  <c r="P32" i="3"/>
  <c r="L56" i="3"/>
  <c r="E56" i="3"/>
  <c r="E64" i="3"/>
  <c r="L64" i="3"/>
  <c r="K56" i="3"/>
  <c r="E65" i="3"/>
  <c r="F65" i="3" s="1"/>
  <c r="L65" i="3"/>
  <c r="L66" i="3"/>
  <c r="E66" i="3"/>
  <c r="E75" i="3"/>
  <c r="L75" i="3"/>
  <c r="E55" i="3"/>
  <c r="L55" i="3"/>
  <c r="C55" i="3"/>
  <c r="J55" i="3"/>
  <c r="K65" i="3"/>
  <c r="D65" i="3"/>
  <c r="E48" i="3"/>
  <c r="L48" i="3"/>
  <c r="K48" i="3"/>
  <c r="B74" i="3"/>
  <c r="I74" i="3"/>
  <c r="J56" i="3"/>
  <c r="M56" i="3" s="1"/>
  <c r="B66" i="3"/>
  <c r="I66" i="3"/>
  <c r="D63" i="3"/>
  <c r="K63" i="3"/>
  <c r="L74" i="3"/>
  <c r="I72" i="3"/>
  <c r="J65" i="3"/>
  <c r="E73" i="3"/>
  <c r="L73" i="3"/>
  <c r="J50" i="3"/>
  <c r="K73" i="3"/>
  <c r="D73" i="3"/>
  <c r="P19" i="3"/>
  <c r="C63" i="3"/>
  <c r="F63" i="3" s="1"/>
  <c r="J63" i="3"/>
  <c r="E49" i="3"/>
  <c r="L49" i="3"/>
  <c r="C58" i="3"/>
  <c r="J58" i="3"/>
  <c r="E72" i="3"/>
  <c r="L72" i="3"/>
  <c r="J71" i="3"/>
  <c r="C71" i="3"/>
  <c r="J48" i="3"/>
  <c r="C48" i="3"/>
  <c r="F48" i="3" s="1"/>
  <c r="E67" i="3"/>
  <c r="L67" i="3"/>
  <c r="I76" i="3"/>
  <c r="J73" i="3"/>
  <c r="E63" i="3"/>
  <c r="L63" i="3"/>
  <c r="M63" i="3"/>
  <c r="E70" i="3"/>
  <c r="D77" i="3"/>
  <c r="D54" i="3"/>
  <c r="K54" i="3"/>
  <c r="B70" i="3"/>
  <c r="I70" i="3"/>
  <c r="D75" i="3"/>
  <c r="K75" i="3"/>
  <c r="J77" i="3"/>
  <c r="L62" i="3"/>
  <c r="E62" i="3"/>
  <c r="K69" i="3"/>
  <c r="D69" i="3"/>
  <c r="E69" i="3"/>
  <c r="F69" i="3" s="1"/>
  <c r="L69" i="3"/>
  <c r="P37" i="3"/>
  <c r="J69" i="3"/>
  <c r="L54" i="3"/>
  <c r="E54" i="3"/>
  <c r="J75" i="3"/>
  <c r="M75" i="3" s="1"/>
  <c r="C75" i="3"/>
  <c r="F75" i="3" s="1"/>
  <c r="D62" i="3"/>
  <c r="K62" i="3"/>
  <c r="E78" i="3"/>
  <c r="E68" i="3"/>
  <c r="L68" i="3"/>
  <c r="E77" i="3"/>
  <c r="L77" i="3"/>
  <c r="J67" i="3"/>
  <c r="C67" i="3"/>
  <c r="E71" i="3"/>
  <c r="F71" i="3" s="1"/>
  <c r="L71" i="3"/>
  <c r="D67" i="3"/>
  <c r="F67" i="3" s="1"/>
  <c r="K67" i="3"/>
  <c r="E76" i="3"/>
  <c r="L76" i="3"/>
  <c r="I68" i="3"/>
  <c r="E77" i="2"/>
  <c r="L77" i="2"/>
  <c r="L72" i="2"/>
  <c r="L71" i="2"/>
  <c r="M71" i="2" s="1"/>
  <c r="E71" i="2"/>
  <c r="F71" i="2"/>
  <c r="E67" i="2"/>
  <c r="E59" i="2"/>
  <c r="L59" i="2"/>
  <c r="D69" i="2"/>
  <c r="K69" i="2"/>
  <c r="L76" i="2"/>
  <c r="D63" i="2"/>
  <c r="E65" i="2"/>
  <c r="F65" i="2"/>
  <c r="L65" i="2"/>
  <c r="P24" i="2"/>
  <c r="I69" i="2"/>
  <c r="M69" i="2"/>
  <c r="L64" i="2"/>
  <c r="E63" i="2"/>
  <c r="L63" i="2"/>
  <c r="E73" i="2"/>
  <c r="L73" i="2"/>
  <c r="E58" i="2"/>
  <c r="L58" i="2"/>
  <c r="C67" i="2"/>
  <c r="F67" i="2"/>
  <c r="E47" i="2"/>
  <c r="L47" i="2"/>
  <c r="E56" i="2"/>
  <c r="L56" i="2"/>
  <c r="D60" i="2"/>
  <c r="K60" i="2"/>
  <c r="B73" i="2"/>
  <c r="P32" i="2"/>
  <c r="L55" i="2"/>
  <c r="C59" i="2"/>
  <c r="J59" i="2"/>
  <c r="M59" i="2" s="1"/>
  <c r="L68" i="2"/>
  <c r="L57" i="2"/>
  <c r="L53" i="2"/>
  <c r="E53" i="2"/>
  <c r="L75" i="2"/>
  <c r="E52" i="2"/>
  <c r="L52" i="2"/>
  <c r="D59" i="2"/>
  <c r="F59" i="2" s="1"/>
  <c r="K59" i="2"/>
  <c r="E62" i="2"/>
  <c r="L62" i="2"/>
  <c r="E50" i="2"/>
  <c r="K47" i="2"/>
  <c r="D47" i="2"/>
  <c r="D52" i="2"/>
  <c r="K52" i="2"/>
  <c r="B55" i="2"/>
  <c r="I55" i="2"/>
  <c r="C51" i="2"/>
  <c r="J51" i="2"/>
  <c r="C55" i="2"/>
  <c r="D75" i="2"/>
  <c r="K75" i="2"/>
  <c r="C47" i="2"/>
  <c r="J47" i="2"/>
  <c r="E66" i="2"/>
  <c r="E74" i="2"/>
  <c r="L74" i="2"/>
  <c r="L70" i="2"/>
  <c r="E70" i="2"/>
  <c r="P36" i="2"/>
  <c r="L48" i="2"/>
  <c r="C53" i="2"/>
  <c r="F53" i="2" s="1"/>
  <c r="D77" i="2"/>
  <c r="K77" i="2"/>
  <c r="B57" i="2"/>
  <c r="F57" i="2" s="1"/>
  <c r="P16" i="2"/>
  <c r="C75" i="2"/>
  <c r="J75" i="2"/>
  <c r="F77" i="2"/>
  <c r="P35" i="1"/>
  <c r="L55" i="1"/>
  <c r="E55" i="1"/>
  <c r="E76" i="1"/>
  <c r="L76" i="1"/>
  <c r="L50" i="1"/>
  <c r="E50" i="1"/>
  <c r="J71" i="1"/>
  <c r="E52" i="1"/>
  <c r="L52" i="1"/>
  <c r="E63" i="1"/>
  <c r="L63" i="1"/>
  <c r="C47" i="1"/>
  <c r="J47" i="1"/>
  <c r="L58" i="1"/>
  <c r="E58" i="1"/>
  <c r="P27" i="1"/>
  <c r="P15" i="1"/>
  <c r="E60" i="1"/>
  <c r="L60" i="1"/>
  <c r="E71" i="1"/>
  <c r="C55" i="1"/>
  <c r="J55" i="1"/>
  <c r="E66" i="1"/>
  <c r="P37" i="1"/>
  <c r="J65" i="1"/>
  <c r="E68" i="1"/>
  <c r="L68" i="1"/>
  <c r="E53" i="1"/>
  <c r="L53" i="1"/>
  <c r="C63" i="1"/>
  <c r="J63" i="1"/>
  <c r="L74" i="1"/>
  <c r="E74" i="1"/>
  <c r="J49" i="1"/>
  <c r="K48" i="1"/>
  <c r="D48" i="1"/>
  <c r="K64" i="1"/>
  <c r="D64" i="1"/>
  <c r="K72" i="1"/>
  <c r="D72" i="1"/>
  <c r="C48" i="1"/>
  <c r="J64" i="1"/>
  <c r="C72" i="1"/>
  <c r="B54" i="2"/>
  <c r="F54" i="2"/>
  <c r="P21" i="2"/>
  <c r="I62" i="2"/>
  <c r="B78" i="2"/>
  <c r="I78" i="2"/>
  <c r="K52" i="3"/>
  <c r="J61" i="3"/>
  <c r="J51" i="3"/>
  <c r="C51" i="3"/>
  <c r="I60" i="4"/>
  <c r="M60" i="4"/>
  <c r="P19" i="4"/>
  <c r="B76" i="4"/>
  <c r="P35" i="4"/>
  <c r="B47" i="1"/>
  <c r="P6" i="1"/>
  <c r="I47" i="1"/>
  <c r="F55" i="1"/>
  <c r="P14" i="1"/>
  <c r="I67" i="1"/>
  <c r="B71" i="1"/>
  <c r="F71" i="1" s="1"/>
  <c r="P30" i="1"/>
  <c r="I71" i="1"/>
  <c r="M71" i="1" s="1"/>
  <c r="B75" i="1"/>
  <c r="J54" i="1"/>
  <c r="C54" i="1"/>
  <c r="J70" i="1"/>
  <c r="M70" i="1" s="1"/>
  <c r="C70" i="1"/>
  <c r="I52" i="2"/>
  <c r="M52" i="2"/>
  <c r="P11" i="2"/>
  <c r="B52" i="2"/>
  <c r="I68" i="2"/>
  <c r="M68" i="2" s="1"/>
  <c r="P27" i="2"/>
  <c r="B68" i="2"/>
  <c r="F68" i="2" s="1"/>
  <c r="L53" i="3"/>
  <c r="E53" i="3"/>
  <c r="E51" i="3"/>
  <c r="L51" i="3"/>
  <c r="K60" i="3"/>
  <c r="D60" i="3"/>
  <c r="C70" i="4"/>
  <c r="D50" i="3"/>
  <c r="K50" i="3"/>
  <c r="P20" i="3"/>
  <c r="I61" i="3"/>
  <c r="I50" i="4"/>
  <c r="B50" i="4"/>
  <c r="I66" i="4"/>
  <c r="M66" i="4"/>
  <c r="B66" i="4"/>
  <c r="F66" i="4" s="1"/>
  <c r="P25" i="4"/>
  <c r="I74" i="4"/>
  <c r="P33" i="4"/>
  <c r="I49" i="1"/>
  <c r="M49" i="1" s="1"/>
  <c r="P8" i="1"/>
  <c r="B49" i="1"/>
  <c r="F49" i="1" s="1"/>
  <c r="P16" i="1"/>
  <c r="B57" i="1"/>
  <c r="I61" i="1"/>
  <c r="B61" i="1"/>
  <c r="I65" i="1"/>
  <c r="M65" i="1"/>
  <c r="P24" i="1"/>
  <c r="B65" i="1"/>
  <c r="F65" i="1"/>
  <c r="I69" i="1"/>
  <c r="I73" i="1"/>
  <c r="P32" i="1"/>
  <c r="B73" i="1"/>
  <c r="F73" i="1" s="1"/>
  <c r="C50" i="1"/>
  <c r="J58" i="1"/>
  <c r="C58" i="1"/>
  <c r="J66" i="1"/>
  <c r="M66" i="1" s="1"/>
  <c r="C66" i="1"/>
  <c r="C74" i="1"/>
  <c r="B48" i="2"/>
  <c r="I48" i="2"/>
  <c r="P7" i="2"/>
  <c r="I64" i="2"/>
  <c r="P23" i="2"/>
  <c r="B64" i="2"/>
  <c r="I72" i="2"/>
  <c r="M72" i="2"/>
  <c r="B72" i="2"/>
  <c r="F72" i="2"/>
  <c r="L60" i="3"/>
  <c r="E60" i="3"/>
  <c r="C53" i="3"/>
  <c r="J53" i="3"/>
  <c r="E58" i="3"/>
  <c r="L58" i="3"/>
  <c r="J62" i="3"/>
  <c r="M62" i="3" s="1"/>
  <c r="C62" i="3"/>
  <c r="J74" i="4"/>
  <c r="J59" i="3"/>
  <c r="C59" i="3"/>
  <c r="P23" i="3"/>
  <c r="C64" i="3"/>
  <c r="J64" i="3"/>
  <c r="P31" i="3"/>
  <c r="J72" i="3"/>
  <c r="M72" i="3" s="1"/>
  <c r="I54" i="4"/>
  <c r="M54" i="4"/>
  <c r="B54" i="4"/>
  <c r="F54" i="4"/>
  <c r="P13" i="4"/>
  <c r="I62" i="4"/>
  <c r="M62" i="4" s="1"/>
  <c r="B62" i="4"/>
  <c r="F62" i="4" s="1"/>
  <c r="P21" i="4"/>
  <c r="I70" i="4"/>
  <c r="M70" i="4" s="1"/>
  <c r="B70" i="4"/>
  <c r="P29" i="4"/>
  <c r="I78" i="4"/>
  <c r="M78" i="4" s="1"/>
  <c r="B78" i="4"/>
  <c r="P37" i="4"/>
  <c r="P23" i="1"/>
  <c r="M72" i="1"/>
  <c r="F48" i="1"/>
  <c r="P31" i="1"/>
  <c r="M53" i="2"/>
  <c r="P9" i="1"/>
  <c r="P10" i="3"/>
  <c r="K52" i="1"/>
  <c r="D52" i="1"/>
  <c r="K60" i="1"/>
  <c r="D60" i="1"/>
  <c r="K68" i="1"/>
  <c r="D68" i="1"/>
  <c r="K76" i="1"/>
  <c r="D76" i="1"/>
  <c r="J56" i="1"/>
  <c r="M56" i="1"/>
  <c r="B70" i="2"/>
  <c r="P29" i="2"/>
  <c r="B47" i="3"/>
  <c r="I47" i="3"/>
  <c r="J72" i="4"/>
  <c r="D58" i="3"/>
  <c r="F58" i="3"/>
  <c r="K58" i="3"/>
  <c r="M58" i="3" s="1"/>
  <c r="P29" i="3"/>
  <c r="J70" i="3"/>
  <c r="C70" i="3"/>
  <c r="J78" i="3"/>
  <c r="C78" i="3"/>
  <c r="B52" i="4"/>
  <c r="F52" i="4" s="1"/>
  <c r="I52" i="4"/>
  <c r="M52" i="4"/>
  <c r="P11" i="4"/>
  <c r="B68" i="4"/>
  <c r="F68" i="4"/>
  <c r="P27" i="4"/>
  <c r="B51" i="1"/>
  <c r="I51" i="1"/>
  <c r="B63" i="1"/>
  <c r="F63" i="1"/>
  <c r="P22" i="1"/>
  <c r="I63" i="1"/>
  <c r="M63" i="1"/>
  <c r="C62" i="1"/>
  <c r="F62" i="1" s="1"/>
  <c r="J78" i="1"/>
  <c r="C78" i="1"/>
  <c r="I60" i="2"/>
  <c r="P19" i="2"/>
  <c r="I76" i="2"/>
  <c r="M76" i="2" s="1"/>
  <c r="P35" i="2"/>
  <c r="B76" i="2"/>
  <c r="F76" i="2" s="1"/>
  <c r="B55" i="3"/>
  <c r="I55" i="3"/>
  <c r="P14" i="3"/>
  <c r="C78" i="4"/>
  <c r="F78" i="4" s="1"/>
  <c r="J78" i="4"/>
  <c r="P27" i="3"/>
  <c r="C68" i="3"/>
  <c r="F68" i="3" s="1"/>
  <c r="J68" i="3"/>
  <c r="P35" i="3"/>
  <c r="C76" i="3"/>
  <c r="J76" i="3"/>
  <c r="M76" i="3"/>
  <c r="I58" i="4"/>
  <c r="M58" i="4" s="1"/>
  <c r="B58" i="4"/>
  <c r="F58" i="4" s="1"/>
  <c r="P17" i="4"/>
  <c r="D50" i="1"/>
  <c r="F50" i="1" s="1"/>
  <c r="K50" i="1"/>
  <c r="D54" i="1"/>
  <c r="D58" i="1"/>
  <c r="F58" i="1" s="1"/>
  <c r="K58" i="1"/>
  <c r="D62" i="1"/>
  <c r="D66" i="1"/>
  <c r="F66" i="1"/>
  <c r="K66" i="1"/>
  <c r="D70" i="1"/>
  <c r="K70" i="1"/>
  <c r="D74" i="1"/>
  <c r="F74" i="1"/>
  <c r="K74" i="1"/>
  <c r="D78" i="1"/>
  <c r="C52" i="1"/>
  <c r="F52" i="1"/>
  <c r="J52" i="1"/>
  <c r="M52" i="1" s="1"/>
  <c r="C60" i="1"/>
  <c r="F60" i="1" s="1"/>
  <c r="J60" i="1"/>
  <c r="M60" i="1"/>
  <c r="C68" i="1"/>
  <c r="F68" i="1" s="1"/>
  <c r="J68" i="1"/>
  <c r="M68" i="1" s="1"/>
  <c r="C76" i="1"/>
  <c r="F76" i="1"/>
  <c r="J76" i="1"/>
  <c r="B50" i="2"/>
  <c r="P9" i="2"/>
  <c r="B58" i="2"/>
  <c r="F58" i="2" s="1"/>
  <c r="P17" i="2"/>
  <c r="I58" i="2"/>
  <c r="M58" i="2" s="1"/>
  <c r="B66" i="2"/>
  <c r="P25" i="2"/>
  <c r="I66" i="2"/>
  <c r="B74" i="2"/>
  <c r="P33" i="2"/>
  <c r="I74" i="2"/>
  <c r="M74" i="2" s="1"/>
  <c r="L52" i="3"/>
  <c r="L61" i="3"/>
  <c r="E61" i="3"/>
  <c r="E50" i="3"/>
  <c r="L50" i="3"/>
  <c r="J54" i="3"/>
  <c r="E59" i="3"/>
  <c r="L59" i="3"/>
  <c r="M59" i="3" s="1"/>
  <c r="D78" i="3"/>
  <c r="K78" i="3"/>
  <c r="J76" i="4"/>
  <c r="C76" i="4"/>
  <c r="F76" i="4" s="1"/>
  <c r="P12" i="3"/>
  <c r="I53" i="3"/>
  <c r="M53" i="3"/>
  <c r="C60" i="3"/>
  <c r="F60" i="3" s="1"/>
  <c r="J60" i="3"/>
  <c r="M60" i="3"/>
  <c r="J66" i="3"/>
  <c r="M66" i="3"/>
  <c r="C66" i="3"/>
  <c r="F66" i="3" s="1"/>
  <c r="P33" i="3"/>
  <c r="J74" i="3"/>
  <c r="M74" i="3"/>
  <c r="C74" i="3"/>
  <c r="F74" i="3" s="1"/>
  <c r="B48" i="4"/>
  <c r="F48" i="4" s="1"/>
  <c r="P7" i="4"/>
  <c r="B56" i="4"/>
  <c r="F56" i="4" s="1"/>
  <c r="I56" i="4"/>
  <c r="M56" i="4"/>
  <c r="P15" i="4"/>
  <c r="B64" i="4"/>
  <c r="F64" i="4"/>
  <c r="I64" i="4"/>
  <c r="M64" i="4" s="1"/>
  <c r="P23" i="4"/>
  <c r="I72" i="4"/>
  <c r="P21" i="1"/>
  <c r="P19" i="1"/>
  <c r="M76" i="1"/>
  <c r="P7" i="1"/>
  <c r="M64" i="1"/>
  <c r="P13" i="1"/>
  <c r="F70" i="1"/>
  <c r="P11" i="1"/>
  <c r="P17" i="1"/>
  <c r="P18" i="3"/>
  <c r="F74" i="4"/>
  <c r="M68" i="3"/>
  <c r="F62" i="3"/>
  <c r="F70" i="3"/>
  <c r="M64" i="3"/>
  <c r="F76" i="3"/>
  <c r="M67" i="3"/>
  <c r="M48" i="3"/>
  <c r="M69" i="3"/>
  <c r="M65" i="3"/>
  <c r="M73" i="3"/>
  <c r="F77" i="3"/>
  <c r="F78" i="3"/>
  <c r="F63" i="2"/>
  <c r="F52" i="2"/>
  <c r="M55" i="2"/>
  <c r="F75" i="2"/>
  <c r="F73" i="2"/>
  <c r="F50" i="2"/>
  <c r="M75" i="2"/>
  <c r="F55" i="2"/>
  <c r="F47" i="2"/>
  <c r="M47" i="2"/>
  <c r="F78" i="1"/>
  <c r="M58" i="1"/>
  <c r="M50" i="3"/>
  <c r="M76" i="4"/>
  <c r="M47" i="1"/>
  <c r="F70" i="4"/>
  <c r="F48" i="2"/>
  <c r="M74" i="4"/>
  <c r="M61" i="3"/>
  <c r="M48" i="4"/>
  <c r="M48" i="2"/>
  <c r="F59" i="3"/>
  <c r="M62" i="1" l="1"/>
  <c r="F70" i="2"/>
  <c r="M73" i="1"/>
  <c r="F56" i="1"/>
  <c r="M78" i="3"/>
  <c r="K61" i="2"/>
  <c r="M61" i="2" s="1"/>
  <c r="D61" i="2"/>
  <c r="F61" i="2" s="1"/>
  <c r="C57" i="1"/>
  <c r="F57" i="1" s="1"/>
  <c r="K63" i="2"/>
  <c r="M63" i="2" s="1"/>
  <c r="P22" i="2"/>
  <c r="I77" i="4"/>
  <c r="M77" i="4" s="1"/>
  <c r="P36" i="4"/>
  <c r="B77" i="4"/>
  <c r="F77" i="4" s="1"/>
  <c r="K63" i="4"/>
  <c r="M63" i="4" s="1"/>
  <c r="D63" i="4"/>
  <c r="F63" i="4" s="1"/>
  <c r="B55" i="4"/>
  <c r="F55" i="4" s="1"/>
  <c r="I55" i="4"/>
  <c r="M55" i="4" s="1"/>
  <c r="M71" i="3"/>
  <c r="F49" i="3"/>
  <c r="M77" i="3"/>
  <c r="I51" i="2"/>
  <c r="B51" i="2"/>
  <c r="F51" i="2" s="1"/>
  <c r="I75" i="1"/>
  <c r="I54" i="2"/>
  <c r="M54" i="2" s="1"/>
  <c r="D64" i="2"/>
  <c r="F64" i="2" s="1"/>
  <c r="K64" i="2"/>
  <c r="M64" i="2" s="1"/>
  <c r="J74" i="1"/>
  <c r="M74" i="1" s="1"/>
  <c r="I55" i="1"/>
  <c r="M55" i="1" s="1"/>
  <c r="J48" i="1"/>
  <c r="D56" i="1"/>
  <c r="E47" i="1"/>
  <c r="P25" i="1"/>
  <c r="J57" i="2"/>
  <c r="M57" i="2" s="1"/>
  <c r="F73" i="3"/>
  <c r="P10" i="2"/>
  <c r="I54" i="3"/>
  <c r="M54" i="3" s="1"/>
  <c r="B54" i="3"/>
  <c r="F54" i="3" s="1"/>
  <c r="N6" i="3"/>
  <c r="O6" i="3"/>
  <c r="M6" i="3"/>
  <c r="L28" i="4"/>
  <c r="N28" i="4"/>
  <c r="M28" i="4"/>
  <c r="D65" i="4"/>
  <c r="F65" i="4" s="1"/>
  <c r="K65" i="4"/>
  <c r="M65" i="4" s="1"/>
  <c r="I49" i="4"/>
  <c r="M49" i="4" s="1"/>
  <c r="B49" i="4"/>
  <c r="D49" i="3"/>
  <c r="K49" i="3"/>
  <c r="M49" i="3" s="1"/>
  <c r="M15" i="2"/>
  <c r="N15" i="2"/>
  <c r="N28" i="1"/>
  <c r="M28" i="1"/>
  <c r="B64" i="3"/>
  <c r="F64" i="3" s="1"/>
  <c r="I73" i="4"/>
  <c r="M73" i="4" s="1"/>
  <c r="B73" i="4"/>
  <c r="F73" i="4" s="1"/>
  <c r="P32" i="4"/>
  <c r="N31" i="4"/>
  <c r="O31" i="4"/>
  <c r="I57" i="4"/>
  <c r="B57" i="4"/>
  <c r="I53" i="4"/>
  <c r="M53" i="4" s="1"/>
  <c r="B53" i="4"/>
  <c r="F53" i="4" s="1"/>
  <c r="N16" i="3"/>
  <c r="O16" i="3"/>
  <c r="L16" i="3"/>
  <c r="C62" i="2"/>
  <c r="F62" i="2" s="1"/>
  <c r="J62" i="2"/>
  <c r="M62" i="2" s="1"/>
  <c r="N36" i="1"/>
  <c r="M36" i="1"/>
  <c r="O36" i="1"/>
  <c r="N10" i="1"/>
  <c r="M10" i="1"/>
  <c r="M38" i="1" s="1"/>
  <c r="O10" i="1"/>
  <c r="P22" i="4"/>
  <c r="N18" i="1"/>
  <c r="M18" i="1"/>
  <c r="O18" i="1"/>
  <c r="M16" i="3"/>
  <c r="I52" i="3"/>
  <c r="J71" i="4"/>
  <c r="M71" i="4" s="1"/>
  <c r="N26" i="4"/>
  <c r="M26" i="4"/>
  <c r="O26" i="4"/>
  <c r="L26" i="4"/>
  <c r="B51" i="4"/>
  <c r="D55" i="3"/>
  <c r="F55" i="3" s="1"/>
  <c r="K55" i="3"/>
  <c r="M55" i="3" s="1"/>
  <c r="K51" i="3"/>
  <c r="M51" i="3" s="1"/>
  <c r="D51" i="3"/>
  <c r="F51" i="3" s="1"/>
  <c r="C66" i="2"/>
  <c r="F66" i="2" s="1"/>
  <c r="J66" i="2"/>
  <c r="M66" i="2" s="1"/>
  <c r="N26" i="1"/>
  <c r="M26" i="1"/>
  <c r="O26" i="1"/>
  <c r="M37" i="2"/>
  <c r="N37" i="2"/>
  <c r="O37" i="2"/>
  <c r="N8" i="2"/>
  <c r="M8" i="2"/>
  <c r="O8" i="2"/>
  <c r="N34" i="1"/>
  <c r="M34" i="1"/>
  <c r="O34" i="1"/>
  <c r="N12" i="1"/>
  <c r="M12" i="1"/>
  <c r="P12" i="4"/>
  <c r="L12" i="1"/>
  <c r="L18" i="1"/>
  <c r="L36" i="1"/>
  <c r="L15" i="2"/>
  <c r="P15" i="3"/>
  <c r="F38" i="4"/>
  <c r="M11" i="3"/>
  <c r="O28" i="1"/>
  <c r="I65" i="2"/>
  <c r="M65" i="2" s="1"/>
  <c r="P28" i="2"/>
  <c r="K73" i="2"/>
  <c r="M73" i="2" s="1"/>
  <c r="C60" i="2"/>
  <c r="F60" i="2" s="1"/>
  <c r="J60" i="2"/>
  <c r="M60" i="2" s="1"/>
  <c r="N20" i="1"/>
  <c r="M20" i="1"/>
  <c r="O20" i="1"/>
  <c r="D49" i="4"/>
  <c r="M34" i="4"/>
  <c r="L20" i="4"/>
  <c r="M18" i="4"/>
  <c r="M9" i="4"/>
  <c r="L6" i="4"/>
  <c r="M16" i="4"/>
  <c r="L34" i="4"/>
  <c r="N6" i="4"/>
  <c r="N16" i="4"/>
  <c r="M10" i="4"/>
  <c r="B93" i="1" l="1"/>
  <c r="D57" i="4"/>
  <c r="K57" i="4"/>
  <c r="C59" i="4"/>
  <c r="F59" i="4" s="1"/>
  <c r="J59" i="4"/>
  <c r="M59" i="4" s="1"/>
  <c r="P18" i="4"/>
  <c r="K61" i="1"/>
  <c r="D61" i="1"/>
  <c r="L69" i="1"/>
  <c r="E69" i="1"/>
  <c r="B59" i="1"/>
  <c r="P18" i="1"/>
  <c r="I59" i="1"/>
  <c r="C75" i="1"/>
  <c r="J75" i="1"/>
  <c r="D78" i="2"/>
  <c r="K78" i="2"/>
  <c r="E51" i="1"/>
  <c r="L51" i="1"/>
  <c r="O38" i="1"/>
  <c r="C56" i="2"/>
  <c r="J56" i="2"/>
  <c r="D47" i="3"/>
  <c r="K47" i="3"/>
  <c r="N38" i="3"/>
  <c r="D47" i="4"/>
  <c r="K47" i="4"/>
  <c r="N38" i="4"/>
  <c r="B61" i="4"/>
  <c r="F61" i="4" s="1"/>
  <c r="I61" i="4"/>
  <c r="M61" i="4" s="1"/>
  <c r="P20" i="4"/>
  <c r="P11" i="3"/>
  <c r="C52" i="3"/>
  <c r="F52" i="3" s="1"/>
  <c r="J52" i="3"/>
  <c r="M52" i="3" s="1"/>
  <c r="I53" i="1"/>
  <c r="P12" i="1"/>
  <c r="B53" i="1"/>
  <c r="D75" i="1"/>
  <c r="K75" i="1"/>
  <c r="J78" i="2"/>
  <c r="M78" i="2" s="1"/>
  <c r="C78" i="2"/>
  <c r="F78" i="2" s="1"/>
  <c r="P37" i="2"/>
  <c r="I67" i="4"/>
  <c r="B67" i="4"/>
  <c r="P26" i="4"/>
  <c r="J57" i="3"/>
  <c r="C57" i="3"/>
  <c r="C51" i="1"/>
  <c r="J51" i="1"/>
  <c r="P10" i="1"/>
  <c r="J69" i="4"/>
  <c r="C69" i="4"/>
  <c r="F47" i="1"/>
  <c r="M51" i="2"/>
  <c r="P34" i="1"/>
  <c r="M57" i="4"/>
  <c r="K69" i="4"/>
  <c r="D69" i="4"/>
  <c r="E67" i="1"/>
  <c r="L67" i="1"/>
  <c r="P16" i="3"/>
  <c r="I57" i="3"/>
  <c r="B57" i="3"/>
  <c r="L38" i="3"/>
  <c r="J57" i="4"/>
  <c r="P16" i="4"/>
  <c r="C57" i="4"/>
  <c r="F57" i="4" s="1"/>
  <c r="C53" i="1"/>
  <c r="J53" i="1"/>
  <c r="C67" i="1"/>
  <c r="F67" i="1" s="1"/>
  <c r="J67" i="1"/>
  <c r="P26" i="1"/>
  <c r="C67" i="4"/>
  <c r="J67" i="4"/>
  <c r="L77" i="1"/>
  <c r="E77" i="1"/>
  <c r="L72" i="4"/>
  <c r="E72" i="4"/>
  <c r="F49" i="4"/>
  <c r="L38" i="1"/>
  <c r="B47" i="4"/>
  <c r="P6" i="4"/>
  <c r="I47" i="4"/>
  <c r="L38" i="4"/>
  <c r="L61" i="1"/>
  <c r="E61" i="1"/>
  <c r="E79" i="1" s="1"/>
  <c r="I56" i="2"/>
  <c r="M56" i="2" s="1"/>
  <c r="L38" i="2"/>
  <c r="P15" i="2"/>
  <c r="B56" i="2"/>
  <c r="D53" i="1"/>
  <c r="K53" i="1"/>
  <c r="D49" i="2"/>
  <c r="K49" i="2"/>
  <c r="K79" i="2" s="1"/>
  <c r="N38" i="2"/>
  <c r="K67" i="1"/>
  <c r="D67" i="1"/>
  <c r="K67" i="4"/>
  <c r="D67" i="4"/>
  <c r="K59" i="1"/>
  <c r="D59" i="1"/>
  <c r="C77" i="1"/>
  <c r="J77" i="1"/>
  <c r="D57" i="3"/>
  <c r="K57" i="3"/>
  <c r="D72" i="4"/>
  <c r="F72" i="4" s="1"/>
  <c r="P31" i="4"/>
  <c r="K72" i="4"/>
  <c r="M72" i="4" s="1"/>
  <c r="D69" i="1"/>
  <c r="K69" i="1"/>
  <c r="M38" i="3"/>
  <c r="C47" i="3"/>
  <c r="P6" i="3"/>
  <c r="J47" i="3"/>
  <c r="I75" i="4"/>
  <c r="B75" i="4"/>
  <c r="F75" i="4" s="1"/>
  <c r="P34" i="4"/>
  <c r="J75" i="4"/>
  <c r="C75" i="4"/>
  <c r="E49" i="2"/>
  <c r="E79" i="2" s="1"/>
  <c r="L49" i="2"/>
  <c r="L79" i="2" s="1"/>
  <c r="O38" i="2"/>
  <c r="L67" i="4"/>
  <c r="L79" i="4" s="1"/>
  <c r="E67" i="4"/>
  <c r="E79" i="4" s="1"/>
  <c r="O38" i="4"/>
  <c r="E59" i="1"/>
  <c r="L59" i="1"/>
  <c r="N38" i="1"/>
  <c r="K51" i="1"/>
  <c r="D51" i="1"/>
  <c r="J49" i="2"/>
  <c r="C49" i="2"/>
  <c r="P8" i="2"/>
  <c r="P38" i="2" s="1"/>
  <c r="M38" i="2"/>
  <c r="C59" i="1"/>
  <c r="J59" i="1"/>
  <c r="J79" i="1" s="1"/>
  <c r="J80" i="1" s="1"/>
  <c r="D93" i="1" s="1"/>
  <c r="L57" i="3"/>
  <c r="E57" i="3"/>
  <c r="C69" i="1"/>
  <c r="F69" i="1" s="1"/>
  <c r="J69" i="1"/>
  <c r="M69" i="1" s="1"/>
  <c r="P28" i="1"/>
  <c r="B69" i="4"/>
  <c r="F69" i="4" s="1"/>
  <c r="I69" i="4"/>
  <c r="P28" i="4"/>
  <c r="M48" i="1"/>
  <c r="C51" i="4"/>
  <c r="F51" i="4" s="1"/>
  <c r="J51" i="4"/>
  <c r="M51" i="4" s="1"/>
  <c r="C50" i="4"/>
  <c r="J50" i="4"/>
  <c r="M38" i="4"/>
  <c r="P9" i="4"/>
  <c r="C61" i="1"/>
  <c r="F61" i="1" s="1"/>
  <c r="J61" i="1"/>
  <c r="M61" i="1" s="1"/>
  <c r="P20" i="1"/>
  <c r="I77" i="1"/>
  <c r="P36" i="1"/>
  <c r="B77" i="1"/>
  <c r="E75" i="1"/>
  <c r="L75" i="1"/>
  <c r="M75" i="1" s="1"/>
  <c r="E78" i="2"/>
  <c r="L78" i="2"/>
  <c r="P10" i="4"/>
  <c r="D77" i="1"/>
  <c r="K77" i="1"/>
  <c r="D56" i="2"/>
  <c r="K56" i="2"/>
  <c r="L47" i="3"/>
  <c r="L79" i="3" s="1"/>
  <c r="O38" i="3"/>
  <c r="E47" i="3"/>
  <c r="E79" i="3" s="1"/>
  <c r="D79" i="1" l="1"/>
  <c r="F47" i="3"/>
  <c r="C79" i="3"/>
  <c r="B92" i="2"/>
  <c r="I80" i="2"/>
  <c r="D92" i="2" s="1"/>
  <c r="B80" i="2"/>
  <c r="C92" i="2" s="1"/>
  <c r="P38" i="4"/>
  <c r="B80" i="3"/>
  <c r="C92" i="3" s="1"/>
  <c r="B92" i="3"/>
  <c r="M51" i="1"/>
  <c r="M79" i="1" s="1"/>
  <c r="M67" i="4"/>
  <c r="F53" i="1"/>
  <c r="B94" i="3"/>
  <c r="L79" i="1"/>
  <c r="K79" i="1"/>
  <c r="C80" i="3"/>
  <c r="C93" i="3" s="1"/>
  <c r="B93" i="3"/>
  <c r="J80" i="3"/>
  <c r="D93" i="3" s="1"/>
  <c r="D79" i="2"/>
  <c r="D80" i="2" s="1"/>
  <c r="C94" i="2" s="1"/>
  <c r="F47" i="4"/>
  <c r="F57" i="3"/>
  <c r="C79" i="1"/>
  <c r="C80" i="1" s="1"/>
  <c r="C93" i="1" s="1"/>
  <c r="F51" i="1"/>
  <c r="F79" i="1" s="1"/>
  <c r="K79" i="3"/>
  <c r="K80" i="3" s="1"/>
  <c r="D94" i="3" s="1"/>
  <c r="F77" i="1"/>
  <c r="B93" i="2"/>
  <c r="B94" i="1"/>
  <c r="K80" i="1"/>
  <c r="D94" i="1" s="1"/>
  <c r="D80" i="1"/>
  <c r="C94" i="1" s="1"/>
  <c r="E80" i="2"/>
  <c r="C95" i="2" s="1"/>
  <c r="B95" i="2"/>
  <c r="L80" i="2"/>
  <c r="D95" i="2" s="1"/>
  <c r="I80" i="1"/>
  <c r="D92" i="1" s="1"/>
  <c r="B92" i="1"/>
  <c r="B80" i="1"/>
  <c r="C92" i="1" s="1"/>
  <c r="M57" i="3"/>
  <c r="M53" i="1"/>
  <c r="I79" i="1"/>
  <c r="D79" i="3"/>
  <c r="D80" i="3" s="1"/>
  <c r="C94" i="3" s="1"/>
  <c r="I79" i="3"/>
  <c r="I80" i="3" s="1"/>
  <c r="D92" i="3" s="1"/>
  <c r="F75" i="1"/>
  <c r="E80" i="3"/>
  <c r="C95" i="3" s="1"/>
  <c r="B95" i="3"/>
  <c r="L80" i="3"/>
  <c r="D95" i="3" s="1"/>
  <c r="C80" i="4"/>
  <c r="C93" i="4" s="1"/>
  <c r="J80" i="4"/>
  <c r="D93" i="4" s="1"/>
  <c r="B93" i="4"/>
  <c r="M75" i="4"/>
  <c r="B94" i="4"/>
  <c r="M59" i="1"/>
  <c r="E93" i="1"/>
  <c r="M77" i="1"/>
  <c r="J79" i="3"/>
  <c r="M47" i="3"/>
  <c r="M79" i="3" s="1"/>
  <c r="M80" i="2"/>
  <c r="D96" i="2" s="1"/>
  <c r="M50" i="4"/>
  <c r="J79" i="4"/>
  <c r="F49" i="2"/>
  <c r="C79" i="2"/>
  <c r="C80" i="2" s="1"/>
  <c r="C93" i="2" s="1"/>
  <c r="F56" i="2"/>
  <c r="B92" i="4"/>
  <c r="B80" i="4"/>
  <c r="C92" i="4" s="1"/>
  <c r="I79" i="2"/>
  <c r="K79" i="4"/>
  <c r="K80" i="4" s="1"/>
  <c r="D94" i="4" s="1"/>
  <c r="C79" i="4"/>
  <c r="F50" i="4"/>
  <c r="M69" i="4"/>
  <c r="M49" i="2"/>
  <c r="M79" i="2" s="1"/>
  <c r="J79" i="2"/>
  <c r="J80" i="2" s="1"/>
  <c r="D93" i="2" s="1"/>
  <c r="E80" i="4"/>
  <c r="C95" i="4" s="1"/>
  <c r="B95" i="4"/>
  <c r="E95" i="4" s="1"/>
  <c r="L80" i="4"/>
  <c r="D95" i="4" s="1"/>
  <c r="P38" i="3"/>
  <c r="B94" i="2"/>
  <c r="K80" i="2"/>
  <c r="D94" i="2" s="1"/>
  <c r="M47" i="4"/>
  <c r="I79" i="4"/>
  <c r="I80" i="4" s="1"/>
  <c r="D92" i="4" s="1"/>
  <c r="M67" i="1"/>
  <c r="P38" i="1"/>
  <c r="F67" i="4"/>
  <c r="D79" i="4"/>
  <c r="D80" i="4" s="1"/>
  <c r="C94" i="4" s="1"/>
  <c r="L80" i="1"/>
  <c r="D95" i="1" s="1"/>
  <c r="E80" i="1"/>
  <c r="C95" i="1" s="1"/>
  <c r="B95" i="1"/>
  <c r="E95" i="1" s="1"/>
  <c r="F59" i="1"/>
  <c r="E94" i="4" l="1"/>
  <c r="E94" i="1"/>
  <c r="E93" i="3"/>
  <c r="B96" i="1"/>
  <c r="E92" i="1"/>
  <c r="E96" i="1" s="1"/>
  <c r="B98" i="1" s="1"/>
  <c r="M80" i="1"/>
  <c r="D96" i="1" s="1"/>
  <c r="F80" i="1"/>
  <c r="C96" i="1" s="1"/>
  <c r="E94" i="2"/>
  <c r="F79" i="2"/>
  <c r="F80" i="2" s="1"/>
  <c r="C96" i="2" s="1"/>
  <c r="E92" i="2"/>
  <c r="E96" i="2" s="1"/>
  <c r="B98" i="2" s="1"/>
  <c r="B96" i="2"/>
  <c r="E95" i="3"/>
  <c r="E95" i="2"/>
  <c r="E93" i="2"/>
  <c r="F79" i="3"/>
  <c r="E94" i="3"/>
  <c r="E92" i="3"/>
  <c r="B96" i="3"/>
  <c r="M80" i="3"/>
  <c r="D96" i="3" s="1"/>
  <c r="F80" i="3"/>
  <c r="C96" i="3" s="1"/>
  <c r="M79" i="4"/>
  <c r="B96" i="4"/>
  <c r="E92" i="4"/>
  <c r="E93" i="4"/>
  <c r="F79" i="4"/>
  <c r="M80" i="4"/>
  <c r="D96" i="4" s="1"/>
  <c r="F80" i="4"/>
  <c r="C96" i="4" s="1"/>
  <c r="E96" i="3" l="1"/>
  <c r="B98" i="3" s="1"/>
  <c r="E96" i="4"/>
  <c r="B98" i="4" s="1"/>
</calcChain>
</file>

<file path=xl/sharedStrings.xml><?xml version="1.0" encoding="utf-8"?>
<sst xmlns="http://schemas.openxmlformats.org/spreadsheetml/2006/main" count="161" uniqueCount="25">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</sst>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14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  <font>
      <sz val="10"/>
      <color indexed="10"/>
      <name val="MS Sans"/>
    </font>
    <font>
      <sz val="10"/>
      <name val="MS Sans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right"/>
    </xf>
    <xf numFmtId="0" fontId="10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0" fillId="0" borderId="0" xfId="0" applyNumberFormat="1"/>
    <xf numFmtId="0" fontId="10" fillId="0" borderId="0" xfId="9" applyNumberFormat="1" applyFont="1" applyFill="1" applyBorder="1" applyAlignment="1" applyProtection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right"/>
    </xf>
    <xf numFmtId="1" fontId="13" fillId="0" borderId="0" xfId="0" applyNumberFormat="1" applyFont="1"/>
    <xf numFmtId="0" fontId="13" fillId="0" borderId="0" xfId="0" applyFont="1"/>
    <xf numFmtId="1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</cellXfs>
  <cellStyles count="13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Piloto de Datos Ángulo" xfId="5" xr:uid="{00000000-0005-0000-0000-000005000000}"/>
    <cellStyle name="Piloto de Datos Campo" xfId="6" xr:uid="{00000000-0005-0000-0000-000006000000}"/>
    <cellStyle name="Piloto de Datos Resultado" xfId="7" xr:uid="{00000000-0005-0000-0000-000007000000}"/>
    <cellStyle name="Piloto de Datos Título" xfId="8" xr:uid="{00000000-0005-0000-0000-000008000000}"/>
    <cellStyle name="Piloto de Datos Valor" xfId="9" xr:uid="{00000000-0005-0000-0000-000009000000}"/>
    <cellStyle name="Resultado de la tabla dinámica" xfId="10" xr:uid="{00000000-0005-0000-0000-00000A000000}"/>
    <cellStyle name="Título de la tabla dinámica" xfId="11" xr:uid="{00000000-0005-0000-0000-00000B000000}"/>
    <cellStyle name="Valor de la tabla dinámica" xfId="12" xr:uid="{00000000-0005-0000-0000-00000C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topLeftCell="A52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3" t="s">
        <v>0</v>
      </c>
      <c r="B1" s="43"/>
      <c r="C1" s="43"/>
      <c r="D1" s="43"/>
      <c r="E1" s="43"/>
      <c r="F1" s="43"/>
      <c r="G1" s="1"/>
      <c r="H1" s="44" t="s">
        <v>1</v>
      </c>
      <c r="I1" s="4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33">
        <v>589666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5" t="s">
        <v>4</v>
      </c>
      <c r="C4" s="45"/>
      <c r="D4" s="45"/>
      <c r="E4" s="45"/>
      <c r="F4" s="45"/>
      <c r="G4" s="1"/>
      <c r="H4" s="2" t="s">
        <v>3</v>
      </c>
      <c r="J4" s="1"/>
      <c r="K4" s="2" t="s">
        <v>3</v>
      </c>
      <c r="L4" s="44" t="s">
        <v>5</v>
      </c>
      <c r="M4" s="44"/>
      <c r="N4" s="44"/>
      <c r="O4" s="44"/>
      <c r="P4" s="44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10"/>
      <c r="F6" s="11">
        <f t="shared" ref="F6:F37" si="0">SUM(B6:E6)</f>
        <v>0</v>
      </c>
      <c r="G6" s="1"/>
      <c r="H6" s="9">
        <v>3.75</v>
      </c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0"/>
      <c r="C7" s="13"/>
      <c r="D7" s="10"/>
      <c r="E7" s="10"/>
      <c r="F7" s="11">
        <f t="shared" si="0"/>
        <v>0</v>
      </c>
      <c r="G7" s="1"/>
      <c r="H7" s="9">
        <v>4.25</v>
      </c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0"/>
      <c r="C8" s="13"/>
      <c r="D8" s="10"/>
      <c r="E8" s="10"/>
      <c r="F8" s="11">
        <f t="shared" si="0"/>
        <v>0</v>
      </c>
      <c r="G8" s="1"/>
      <c r="H8" s="9">
        <v>4.75</v>
      </c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0"/>
      <c r="C9" s="35"/>
      <c r="D9" s="10"/>
      <c r="E9" s="10"/>
      <c r="F9" s="11">
        <f t="shared" si="0"/>
        <v>0</v>
      </c>
      <c r="G9" s="1"/>
      <c r="H9" s="9">
        <v>5.25</v>
      </c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10"/>
      <c r="D10" s="10"/>
      <c r="E10" s="10"/>
      <c r="F10" s="11">
        <f t="shared" si="0"/>
        <v>0</v>
      </c>
      <c r="G10" s="1"/>
      <c r="H10" s="9">
        <v>5.75</v>
      </c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10"/>
      <c r="D11" s="10"/>
      <c r="E11" s="10"/>
      <c r="F11" s="11">
        <f t="shared" si="0"/>
        <v>0</v>
      </c>
      <c r="G11" s="1"/>
      <c r="H11" s="9">
        <v>6.25</v>
      </c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9">
        <v>6.75</v>
      </c>
      <c r="B12" s="13"/>
      <c r="D12" s="10"/>
      <c r="E12" s="14"/>
      <c r="F12" s="11">
        <f t="shared" si="0"/>
        <v>0</v>
      </c>
      <c r="G12" s="1"/>
      <c r="H12" s="9">
        <v>6.75</v>
      </c>
      <c r="J12" s="1"/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0</v>
      </c>
      <c r="Q12" s="3"/>
      <c r="R12" s="3"/>
    </row>
    <row r="13" spans="1:18">
      <c r="A13" s="9">
        <v>7.25</v>
      </c>
      <c r="C13" s="36">
        <v>1</v>
      </c>
      <c r="F13" s="11">
        <f t="shared" si="0"/>
        <v>1</v>
      </c>
      <c r="G13" s="1"/>
      <c r="H13" s="9">
        <v>7.25</v>
      </c>
      <c r="I13">
        <v>52979</v>
      </c>
      <c r="J13" s="1"/>
      <c r="K13" s="9">
        <v>7.25</v>
      </c>
      <c r="L13" s="1">
        <f t="shared" si="1"/>
        <v>0</v>
      </c>
      <c r="M13" s="1">
        <f t="shared" si="2"/>
        <v>52.978999999999999</v>
      </c>
      <c r="N13" s="1">
        <f t="shared" si="3"/>
        <v>0</v>
      </c>
      <c r="O13" s="1">
        <f t="shared" si="4"/>
        <v>0</v>
      </c>
      <c r="P13" s="12">
        <f t="shared" si="5"/>
        <v>52.978999999999999</v>
      </c>
      <c r="Q13" s="3"/>
      <c r="R13" s="3"/>
    </row>
    <row r="14" spans="1:18">
      <c r="A14" s="9">
        <v>7.75</v>
      </c>
      <c r="C14" s="36">
        <v>1</v>
      </c>
      <c r="F14" s="11">
        <f t="shared" si="0"/>
        <v>1</v>
      </c>
      <c r="G14" s="1"/>
      <c r="H14" s="9">
        <v>7.75</v>
      </c>
      <c r="I14">
        <v>250056</v>
      </c>
      <c r="J14" s="4"/>
      <c r="K14" s="9">
        <v>7.75</v>
      </c>
      <c r="L14" s="1">
        <f t="shared" si="1"/>
        <v>0</v>
      </c>
      <c r="M14" s="1">
        <f t="shared" si="2"/>
        <v>250.05600000000001</v>
      </c>
      <c r="N14" s="1">
        <f t="shared" si="3"/>
        <v>0</v>
      </c>
      <c r="O14" s="1">
        <f t="shared" si="4"/>
        <v>0</v>
      </c>
      <c r="P14" s="12">
        <f t="shared" si="5"/>
        <v>250.05600000000001</v>
      </c>
      <c r="Q14" s="3"/>
      <c r="R14" s="3"/>
    </row>
    <row r="15" spans="1:18">
      <c r="A15" s="9">
        <v>8.25</v>
      </c>
      <c r="C15" s="36">
        <v>1</v>
      </c>
      <c r="F15" s="11">
        <f t="shared" si="0"/>
        <v>1</v>
      </c>
      <c r="G15" s="1"/>
      <c r="H15" s="9">
        <v>8.25</v>
      </c>
      <c r="I15">
        <v>972687</v>
      </c>
      <c r="J15" s="4"/>
      <c r="K15" s="9">
        <v>8.25</v>
      </c>
      <c r="L15" s="1">
        <f t="shared" si="1"/>
        <v>0</v>
      </c>
      <c r="M15" s="1">
        <f t="shared" si="2"/>
        <v>972.68700000000001</v>
      </c>
      <c r="N15" s="1">
        <f t="shared" si="3"/>
        <v>0</v>
      </c>
      <c r="O15" s="1">
        <f t="shared" si="4"/>
        <v>0</v>
      </c>
      <c r="P15" s="12">
        <f t="shared" si="5"/>
        <v>972.68700000000001</v>
      </c>
      <c r="Q15" s="3"/>
      <c r="R15" s="3"/>
    </row>
    <row r="16" spans="1:18">
      <c r="A16" s="9">
        <v>8.75</v>
      </c>
      <c r="C16" s="36">
        <v>1</v>
      </c>
      <c r="F16" s="11">
        <f t="shared" si="0"/>
        <v>1</v>
      </c>
      <c r="G16" s="1"/>
      <c r="H16" s="9">
        <v>8.75</v>
      </c>
      <c r="I16">
        <v>1559685</v>
      </c>
      <c r="J16" s="4"/>
      <c r="K16" s="9">
        <v>8.75</v>
      </c>
      <c r="L16" s="1">
        <f t="shared" si="1"/>
        <v>0</v>
      </c>
      <c r="M16" s="1">
        <f t="shared" si="2"/>
        <v>1559.6849999999999</v>
      </c>
      <c r="N16" s="1">
        <f t="shared" si="3"/>
        <v>0</v>
      </c>
      <c r="O16" s="1">
        <f t="shared" si="4"/>
        <v>0</v>
      </c>
      <c r="P16" s="12">
        <f t="shared" si="5"/>
        <v>1559.6849999999999</v>
      </c>
      <c r="Q16" s="3"/>
      <c r="R16" s="3"/>
    </row>
    <row r="17" spans="1:18">
      <c r="A17" s="9">
        <v>9.25</v>
      </c>
      <c r="C17" s="36">
        <v>1</v>
      </c>
      <c r="F17" s="11">
        <f t="shared" si="0"/>
        <v>1</v>
      </c>
      <c r="G17" s="1"/>
      <c r="H17" s="9">
        <v>9.25</v>
      </c>
      <c r="I17">
        <v>1008687</v>
      </c>
      <c r="J17" s="4"/>
      <c r="K17" s="9">
        <v>9.25</v>
      </c>
      <c r="L17" s="1">
        <f t="shared" si="1"/>
        <v>0</v>
      </c>
      <c r="M17" s="1">
        <f t="shared" si="2"/>
        <v>1008.687</v>
      </c>
      <c r="N17" s="1">
        <f t="shared" si="3"/>
        <v>0</v>
      </c>
      <c r="O17" s="1">
        <f t="shared" si="4"/>
        <v>0</v>
      </c>
      <c r="P17" s="12">
        <f t="shared" si="5"/>
        <v>1008.687</v>
      </c>
      <c r="Q17" s="3"/>
      <c r="R17" s="3"/>
    </row>
    <row r="18" spans="1:18">
      <c r="A18" s="9">
        <v>9.75</v>
      </c>
      <c r="C18" s="36">
        <v>1</v>
      </c>
      <c r="F18" s="11">
        <f t="shared" si="0"/>
        <v>1</v>
      </c>
      <c r="G18" s="1"/>
      <c r="H18" s="9">
        <v>9.75</v>
      </c>
      <c r="I18">
        <v>1271399</v>
      </c>
      <c r="J18" s="4"/>
      <c r="K18" s="9">
        <v>9.75</v>
      </c>
      <c r="L18" s="1">
        <f t="shared" si="1"/>
        <v>0</v>
      </c>
      <c r="M18" s="1">
        <f t="shared" si="2"/>
        <v>1271.3989999999999</v>
      </c>
      <c r="N18" s="1">
        <f t="shared" si="3"/>
        <v>0</v>
      </c>
      <c r="O18" s="1">
        <f t="shared" si="4"/>
        <v>0</v>
      </c>
      <c r="P18" s="12">
        <f t="shared" si="5"/>
        <v>1271.3989999999999</v>
      </c>
      <c r="Q18" s="3"/>
      <c r="R18" s="3"/>
    </row>
    <row r="19" spans="1:18">
      <c r="A19" s="9">
        <v>10.25</v>
      </c>
      <c r="C19">
        <v>10</v>
      </c>
      <c r="F19" s="11">
        <f t="shared" si="0"/>
        <v>10</v>
      </c>
      <c r="G19" s="1"/>
      <c r="H19" s="9">
        <v>10.25</v>
      </c>
      <c r="I19">
        <v>1959002</v>
      </c>
      <c r="J19" s="4"/>
      <c r="K19" s="9">
        <v>10.25</v>
      </c>
      <c r="L19" s="1">
        <f t="shared" si="1"/>
        <v>0</v>
      </c>
      <c r="M19" s="1">
        <f t="shared" si="2"/>
        <v>1959.002</v>
      </c>
      <c r="N19" s="1">
        <f t="shared" si="3"/>
        <v>0</v>
      </c>
      <c r="O19" s="1">
        <f t="shared" si="4"/>
        <v>0</v>
      </c>
      <c r="P19" s="12">
        <f t="shared" si="5"/>
        <v>1959.002</v>
      </c>
      <c r="Q19" s="3"/>
      <c r="R19" s="3"/>
    </row>
    <row r="20" spans="1:18">
      <c r="A20" s="9">
        <v>10.75</v>
      </c>
      <c r="C20">
        <v>17</v>
      </c>
      <c r="F20" s="11">
        <f t="shared" si="0"/>
        <v>17</v>
      </c>
      <c r="G20" s="1"/>
      <c r="H20" s="9">
        <v>10.75</v>
      </c>
      <c r="I20">
        <v>4381031</v>
      </c>
      <c r="J20" s="4"/>
      <c r="K20" s="9">
        <v>10.75</v>
      </c>
      <c r="L20" s="1">
        <f t="shared" si="1"/>
        <v>0</v>
      </c>
      <c r="M20" s="1">
        <f t="shared" si="2"/>
        <v>4381.0309999999999</v>
      </c>
      <c r="N20" s="1">
        <f t="shared" si="3"/>
        <v>0</v>
      </c>
      <c r="O20" s="1">
        <f t="shared" si="4"/>
        <v>0</v>
      </c>
      <c r="P20" s="12">
        <f t="shared" si="5"/>
        <v>4381.0309999999999</v>
      </c>
      <c r="Q20" s="3"/>
      <c r="R20" s="3"/>
    </row>
    <row r="21" spans="1:18">
      <c r="A21" s="9">
        <v>11.25</v>
      </c>
      <c r="C21">
        <v>26</v>
      </c>
      <c r="F21" s="11">
        <f t="shared" si="0"/>
        <v>26</v>
      </c>
      <c r="G21" s="1"/>
      <c r="H21" s="9">
        <v>11.25</v>
      </c>
      <c r="I21">
        <v>5977816</v>
      </c>
      <c r="J21" s="4"/>
      <c r="K21" s="9">
        <v>11.25</v>
      </c>
      <c r="L21" s="1">
        <f t="shared" si="1"/>
        <v>0</v>
      </c>
      <c r="M21" s="1">
        <f t="shared" si="2"/>
        <v>5977.8159999999998</v>
      </c>
      <c r="N21" s="1">
        <f t="shared" si="3"/>
        <v>0</v>
      </c>
      <c r="O21" s="1">
        <f t="shared" si="4"/>
        <v>0</v>
      </c>
      <c r="P21" s="12">
        <f t="shared" si="5"/>
        <v>5977.8159999999998</v>
      </c>
      <c r="Q21" s="3"/>
      <c r="R21" s="3"/>
    </row>
    <row r="22" spans="1:18">
      <c r="A22" s="9">
        <v>11.75</v>
      </c>
      <c r="C22">
        <v>32</v>
      </c>
      <c r="F22" s="11">
        <f t="shared" si="0"/>
        <v>32</v>
      </c>
      <c r="G22" s="4"/>
      <c r="H22" s="9">
        <v>11.75</v>
      </c>
      <c r="I22">
        <v>6393723</v>
      </c>
      <c r="J22" s="4"/>
      <c r="K22" s="9">
        <v>11.75</v>
      </c>
      <c r="L22" s="1">
        <f t="shared" si="1"/>
        <v>0</v>
      </c>
      <c r="M22" s="1">
        <f t="shared" si="2"/>
        <v>6393.723</v>
      </c>
      <c r="N22" s="1">
        <f t="shared" si="3"/>
        <v>0</v>
      </c>
      <c r="O22" s="1">
        <f t="shared" si="4"/>
        <v>0</v>
      </c>
      <c r="P22" s="12">
        <f t="shared" si="5"/>
        <v>6393.723</v>
      </c>
      <c r="Q22" s="3"/>
      <c r="R22" s="3"/>
    </row>
    <row r="23" spans="1:18">
      <c r="A23" s="9">
        <v>12.25</v>
      </c>
      <c r="C23">
        <v>31</v>
      </c>
      <c r="D23">
        <v>5</v>
      </c>
      <c r="F23" s="11">
        <f t="shared" si="0"/>
        <v>36</v>
      </c>
      <c r="G23" s="4"/>
      <c r="H23" s="9">
        <v>12.25</v>
      </c>
      <c r="I23">
        <v>7750763</v>
      </c>
      <c r="J23" s="4"/>
      <c r="K23" s="9">
        <v>12.25</v>
      </c>
      <c r="L23" s="1">
        <f t="shared" si="1"/>
        <v>0</v>
      </c>
      <c r="M23" s="1">
        <f t="shared" si="2"/>
        <v>6674.2681388888896</v>
      </c>
      <c r="N23" s="1">
        <f t="shared" si="3"/>
        <v>1076.4948611111099</v>
      </c>
      <c r="O23" s="1">
        <f t="shared" si="4"/>
        <v>0</v>
      </c>
      <c r="P23" s="12">
        <f t="shared" si="5"/>
        <v>7750.7629999999999</v>
      </c>
      <c r="Q23" s="3"/>
      <c r="R23" s="3"/>
    </row>
    <row r="24" spans="1:18">
      <c r="A24" s="9">
        <v>12.75</v>
      </c>
      <c r="C24">
        <v>37</v>
      </c>
      <c r="D24">
        <v>4</v>
      </c>
      <c r="F24" s="11">
        <f t="shared" si="0"/>
        <v>41</v>
      </c>
      <c r="G24" s="4"/>
      <c r="H24" s="9">
        <v>12.75</v>
      </c>
      <c r="I24">
        <v>5781409</v>
      </c>
      <c r="J24" s="4"/>
      <c r="K24" s="9">
        <v>12.75</v>
      </c>
      <c r="L24" s="1">
        <f t="shared" si="1"/>
        <v>0</v>
      </c>
      <c r="M24" s="1">
        <f t="shared" si="2"/>
        <v>5217.3690975609798</v>
      </c>
      <c r="N24" s="1">
        <f t="shared" si="3"/>
        <v>564.03990243902399</v>
      </c>
      <c r="O24" s="1">
        <f t="shared" si="4"/>
        <v>0</v>
      </c>
      <c r="P24" s="12">
        <f t="shared" si="5"/>
        <v>5781.4089999999997</v>
      </c>
      <c r="Q24" s="3"/>
      <c r="R24" s="3"/>
    </row>
    <row r="25" spans="1:18">
      <c r="A25" s="9">
        <v>13.25</v>
      </c>
      <c r="C25">
        <v>14</v>
      </c>
      <c r="D25">
        <v>17</v>
      </c>
      <c r="F25" s="11">
        <f t="shared" si="0"/>
        <v>31</v>
      </c>
      <c r="G25" s="4"/>
      <c r="H25" s="9">
        <v>13.25</v>
      </c>
      <c r="I25">
        <v>4020140</v>
      </c>
      <c r="J25" s="4"/>
      <c r="K25" s="9">
        <v>13.25</v>
      </c>
      <c r="L25" s="1">
        <f t="shared" si="1"/>
        <v>0</v>
      </c>
      <c r="M25" s="1">
        <f t="shared" si="2"/>
        <v>1815.5470967741901</v>
      </c>
      <c r="N25" s="1">
        <f t="shared" si="3"/>
        <v>2204.59290322581</v>
      </c>
      <c r="O25" s="1">
        <f t="shared" si="4"/>
        <v>0</v>
      </c>
      <c r="P25" s="12">
        <f t="shared" si="5"/>
        <v>4020.14</v>
      </c>
      <c r="Q25" s="3"/>
      <c r="R25" s="3"/>
    </row>
    <row r="26" spans="1:18">
      <c r="A26" s="9">
        <v>13.75</v>
      </c>
      <c r="C26">
        <v>9</v>
      </c>
      <c r="D26">
        <v>17</v>
      </c>
      <c r="F26" s="11">
        <f t="shared" si="0"/>
        <v>26</v>
      </c>
      <c r="G26" s="4"/>
      <c r="H26" s="9">
        <v>13.75</v>
      </c>
      <c r="I26">
        <v>2231269</v>
      </c>
      <c r="J26" s="4"/>
      <c r="K26" s="9">
        <v>13.75</v>
      </c>
      <c r="L26" s="1">
        <f t="shared" si="1"/>
        <v>0</v>
      </c>
      <c r="M26" s="1">
        <f t="shared" si="2"/>
        <v>772.36234615384603</v>
      </c>
      <c r="N26" s="1">
        <f t="shared" si="3"/>
        <v>1458.90665384615</v>
      </c>
      <c r="O26" s="1">
        <f t="shared" si="4"/>
        <v>0</v>
      </c>
      <c r="P26" s="12">
        <f t="shared" si="5"/>
        <v>2231.2689999999998</v>
      </c>
      <c r="Q26" s="3"/>
      <c r="R26" s="3"/>
    </row>
    <row r="27" spans="1:18">
      <c r="A27" s="9">
        <v>14.25</v>
      </c>
      <c r="C27">
        <v>5</v>
      </c>
      <c r="D27">
        <v>18</v>
      </c>
      <c r="F27" s="11">
        <f t="shared" si="0"/>
        <v>23</v>
      </c>
      <c r="G27" s="4"/>
      <c r="H27" s="9">
        <v>14.25</v>
      </c>
      <c r="I27">
        <v>2001052</v>
      </c>
      <c r="J27" s="4"/>
      <c r="K27" s="9">
        <v>14.25</v>
      </c>
      <c r="L27" s="1">
        <f t="shared" si="1"/>
        <v>0</v>
      </c>
      <c r="M27" s="1">
        <f t="shared" si="2"/>
        <v>435.01130434782601</v>
      </c>
      <c r="N27" s="1">
        <f t="shared" si="3"/>
        <v>1566.0406956521699</v>
      </c>
      <c r="O27" s="1">
        <f t="shared" si="4"/>
        <v>0</v>
      </c>
      <c r="P27" s="12">
        <f t="shared" si="5"/>
        <v>2001.0519999999999</v>
      </c>
      <c r="Q27" s="3"/>
      <c r="R27" s="3"/>
    </row>
    <row r="28" spans="1:18">
      <c r="A28" s="9">
        <v>14.75</v>
      </c>
      <c r="D28">
        <v>16</v>
      </c>
      <c r="F28" s="11">
        <f t="shared" si="0"/>
        <v>16</v>
      </c>
      <c r="G28" s="1"/>
      <c r="H28" s="9">
        <v>14.75</v>
      </c>
      <c r="I28">
        <v>1368958</v>
      </c>
      <c r="J28" s="4"/>
      <c r="K28" s="9">
        <v>14.75</v>
      </c>
      <c r="L28" s="1">
        <f t="shared" si="1"/>
        <v>0</v>
      </c>
      <c r="M28" s="1">
        <f t="shared" si="2"/>
        <v>0</v>
      </c>
      <c r="N28" s="1">
        <f t="shared" si="3"/>
        <v>1368.9580000000001</v>
      </c>
      <c r="O28" s="1">
        <f t="shared" si="4"/>
        <v>0</v>
      </c>
      <c r="P28" s="12">
        <f t="shared" si="5"/>
        <v>1368.9580000000001</v>
      </c>
      <c r="Q28" s="3"/>
      <c r="R28" s="3"/>
    </row>
    <row r="29" spans="1:18">
      <c r="A29" s="9">
        <v>15.25</v>
      </c>
      <c r="D29">
        <v>14</v>
      </c>
      <c r="E29">
        <v>1</v>
      </c>
      <c r="F29" s="11">
        <f t="shared" si="0"/>
        <v>15</v>
      </c>
      <c r="G29" s="1"/>
      <c r="H29" s="9">
        <v>15.25</v>
      </c>
      <c r="I29">
        <v>918372</v>
      </c>
      <c r="J29" s="4"/>
      <c r="K29" s="9">
        <v>15.25</v>
      </c>
      <c r="L29" s="1">
        <f t="shared" si="1"/>
        <v>0</v>
      </c>
      <c r="M29" s="1">
        <f t="shared" si="2"/>
        <v>0</v>
      </c>
      <c r="N29" s="1">
        <f t="shared" si="3"/>
        <v>857.1472</v>
      </c>
      <c r="O29" s="1">
        <f t="shared" si="4"/>
        <v>61.224800000000002</v>
      </c>
      <c r="P29" s="12">
        <f t="shared" si="5"/>
        <v>918.37199999999996</v>
      </c>
      <c r="Q29" s="3"/>
      <c r="R29" s="3"/>
    </row>
    <row r="30" spans="1:18">
      <c r="A30" s="9">
        <v>15.75</v>
      </c>
      <c r="D30">
        <v>7</v>
      </c>
      <c r="E30">
        <v>1</v>
      </c>
      <c r="F30" s="11">
        <f t="shared" si="0"/>
        <v>8</v>
      </c>
      <c r="G30" s="1"/>
      <c r="H30" s="9">
        <v>15.75</v>
      </c>
      <c r="I30">
        <v>617929</v>
      </c>
      <c r="J30" s="4"/>
      <c r="K30" s="9">
        <v>15.75</v>
      </c>
      <c r="L30" s="1">
        <f t="shared" si="1"/>
        <v>0</v>
      </c>
      <c r="M30" s="1">
        <f t="shared" si="2"/>
        <v>0</v>
      </c>
      <c r="N30" s="1">
        <f t="shared" si="3"/>
        <v>540.68787499999996</v>
      </c>
      <c r="O30" s="1">
        <f t="shared" si="4"/>
        <v>77.241124999999997</v>
      </c>
      <c r="P30" s="12">
        <f t="shared" si="5"/>
        <v>617.92899999999997</v>
      </c>
      <c r="Q30" s="3"/>
      <c r="R30" s="3"/>
    </row>
    <row r="31" spans="1:18">
      <c r="A31" s="9">
        <v>16.25</v>
      </c>
      <c r="D31">
        <v>5</v>
      </c>
      <c r="E31">
        <v>1</v>
      </c>
      <c r="F31" s="11">
        <f t="shared" si="0"/>
        <v>6</v>
      </c>
      <c r="G31" s="1"/>
      <c r="H31" s="9">
        <v>16.25</v>
      </c>
      <c r="I31">
        <v>344690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287.24166666666702</v>
      </c>
      <c r="O31" s="1">
        <f t="shared" si="4"/>
        <v>57.448333333333302</v>
      </c>
      <c r="P31" s="12">
        <f t="shared" si="5"/>
        <v>344.69</v>
      </c>
      <c r="Q31" s="3"/>
      <c r="R31" s="3"/>
    </row>
    <row r="32" spans="1:18">
      <c r="A32" s="9">
        <v>16.75</v>
      </c>
      <c r="D32">
        <v>6</v>
      </c>
      <c r="E32">
        <v>1</v>
      </c>
      <c r="F32" s="11">
        <f t="shared" si="0"/>
        <v>7</v>
      </c>
      <c r="G32" s="1"/>
      <c r="H32" s="9">
        <v>16.75</v>
      </c>
      <c r="I32">
        <v>172344</v>
      </c>
      <c r="J32" s="15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147.723428571429</v>
      </c>
      <c r="O32" s="1">
        <f t="shared" si="4"/>
        <v>24.620571428571399</v>
      </c>
      <c r="P32" s="12">
        <f t="shared" si="5"/>
        <v>172.34399999999999</v>
      </c>
      <c r="Q32" s="3"/>
      <c r="R32" s="3"/>
    </row>
    <row r="33" spans="1:18">
      <c r="A33" s="9">
        <v>17.25</v>
      </c>
      <c r="D33">
        <v>6</v>
      </c>
      <c r="E33">
        <v>1</v>
      </c>
      <c r="F33" s="11">
        <f t="shared" si="0"/>
        <v>7</v>
      </c>
      <c r="G33" s="1"/>
      <c r="H33" s="9">
        <v>17.25</v>
      </c>
      <c r="I33">
        <v>172344</v>
      </c>
      <c r="J33" s="15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147.723428571429</v>
      </c>
      <c r="O33" s="1">
        <f t="shared" si="4"/>
        <v>24.620571428571399</v>
      </c>
      <c r="P33" s="12">
        <f t="shared" si="5"/>
        <v>172.34399999999999</v>
      </c>
      <c r="Q33" s="3"/>
      <c r="R33" s="3"/>
    </row>
    <row r="34" spans="1:18">
      <c r="A34" s="9">
        <v>17.75</v>
      </c>
      <c r="F34" s="11">
        <f t="shared" si="0"/>
        <v>0</v>
      </c>
      <c r="G34" s="1"/>
      <c r="H34" s="9">
        <v>17.75</v>
      </c>
      <c r="J34" s="15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14"/>
      <c r="D35" s="14"/>
      <c r="E35" s="14"/>
      <c r="F35" s="11">
        <f t="shared" si="0"/>
        <v>0</v>
      </c>
      <c r="G35" s="1"/>
      <c r="H35" s="9">
        <v>18.25</v>
      </c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14"/>
      <c r="D36" s="14"/>
      <c r="E36" s="14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10"/>
      <c r="C37" s="14"/>
      <c r="D37" s="14"/>
      <c r="E37" s="14"/>
      <c r="F37" s="11">
        <f t="shared" si="0"/>
        <v>0</v>
      </c>
      <c r="G37" s="1"/>
      <c r="H37" s="9">
        <v>19.25</v>
      </c>
      <c r="I37" s="4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6">
        <f>SUM(B6:B37)</f>
        <v>0</v>
      </c>
      <c r="C38" s="16">
        <f>SUM(C6:C37)</f>
        <v>187</v>
      </c>
      <c r="D38" s="16">
        <f>SUM(D6:D37)</f>
        <v>115</v>
      </c>
      <c r="E38" s="16">
        <f>SUM(E6:E37)</f>
        <v>5</v>
      </c>
      <c r="F38" s="17">
        <f>SUM(F6:F37)</f>
        <v>307</v>
      </c>
      <c r="G38" s="18"/>
      <c r="H38" s="7" t="s">
        <v>7</v>
      </c>
      <c r="I38" s="4">
        <f>SUM(I6:I37)</f>
        <v>49206335</v>
      </c>
      <c r="J38" s="1"/>
      <c r="K38" s="7" t="s">
        <v>7</v>
      </c>
      <c r="L38" s="16">
        <f>SUM(L6:L37)</f>
        <v>0</v>
      </c>
      <c r="M38" s="16">
        <f>SUM(M6:M37)</f>
        <v>38741.622983725698</v>
      </c>
      <c r="N38" s="16">
        <f>SUM(N6:N37)</f>
        <v>10219.5566150838</v>
      </c>
      <c r="O38" s="16">
        <f>SUM(O6:O37)</f>
        <v>245.155401190476</v>
      </c>
      <c r="P38" s="19">
        <f>SUM(P6:P37)</f>
        <v>49206.334999999999</v>
      </c>
      <c r="Q38" s="20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1"/>
      <c r="B41" s="1"/>
      <c r="C41" s="1"/>
      <c r="D41" s="1"/>
      <c r="E41" s="1"/>
      <c r="F41" s="21"/>
      <c r="G41" s="1"/>
      <c r="H41" s="1"/>
      <c r="I41" s="1"/>
      <c r="J41" s="21"/>
      <c r="K41" s="1"/>
      <c r="L41" s="1"/>
      <c r="M41" s="1"/>
      <c r="N41" s="21"/>
      <c r="O41" s="1"/>
      <c r="P41" s="3"/>
      <c r="Q41" s="3"/>
      <c r="R41" s="3"/>
    </row>
    <row r="42" spans="1:18">
      <c r="A42" s="1"/>
      <c r="B42" s="44" t="s">
        <v>9</v>
      </c>
      <c r="C42" s="44"/>
      <c r="D42" s="44"/>
      <c r="E42" s="1"/>
      <c r="F42" s="1"/>
      <c r="G42" s="4"/>
      <c r="H42" s="1"/>
      <c r="I42" s="44" t="s">
        <v>10</v>
      </c>
      <c r="J42" s="44"/>
      <c r="K42" s="4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3.5182361765956302E-3</v>
      </c>
      <c r="J44" s="13" t="s">
        <v>12</v>
      </c>
      <c r="K44">
        <v>3.2429121331067212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2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0.25577491726914597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3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0.38382660580111999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3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0.55053243017544795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3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0.76161998725748903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3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1.0229656730618699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3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1">
        <f t="shared" si="10"/>
        <v>0</v>
      </c>
      <c r="G52" s="1"/>
      <c r="H52" s="9">
        <f t="shared" si="11"/>
        <v>1.3405837622175201</v>
      </c>
      <c r="I52" s="1">
        <f t="shared" si="12"/>
        <v>0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3">
        <f t="shared" si="16"/>
        <v>0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1">
        <f t="shared" si="10"/>
        <v>0</v>
      </c>
      <c r="G53" s="1"/>
      <c r="H53" s="9">
        <f t="shared" si="11"/>
        <v>1.7206171878740499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3">
        <f t="shared" si="16"/>
        <v>0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384.09775000000002</v>
      </c>
      <c r="D54" s="1">
        <f t="shared" si="8"/>
        <v>0</v>
      </c>
      <c r="E54" s="1">
        <f t="shared" si="9"/>
        <v>0</v>
      </c>
      <c r="F54" s="11">
        <f t="shared" si="10"/>
        <v>384.09775000000002</v>
      </c>
      <c r="G54" s="1"/>
      <c r="H54" s="9">
        <f t="shared" si="11"/>
        <v>2.16932963950154</v>
      </c>
      <c r="I54" s="1">
        <f t="shared" si="12"/>
        <v>0</v>
      </c>
      <c r="J54" s="1">
        <f t="shared" si="13"/>
        <v>114.928914971152</v>
      </c>
      <c r="K54" s="1">
        <f t="shared" si="14"/>
        <v>0</v>
      </c>
      <c r="L54" s="1">
        <f t="shared" si="15"/>
        <v>0</v>
      </c>
      <c r="M54" s="23">
        <f t="shared" si="16"/>
        <v>114.928914971152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1937.934</v>
      </c>
      <c r="D55" s="1">
        <f t="shared" si="8"/>
        <v>0</v>
      </c>
      <c r="E55" s="1">
        <f t="shared" si="9"/>
        <v>0</v>
      </c>
      <c r="F55" s="11">
        <f t="shared" si="10"/>
        <v>1937.934</v>
      </c>
      <c r="G55" s="1"/>
      <c r="H55" s="9">
        <f t="shared" si="11"/>
        <v>2.6930987046843202</v>
      </c>
      <c r="I55" s="1">
        <f t="shared" si="12"/>
        <v>0</v>
      </c>
      <c r="J55" s="1">
        <f t="shared" si="13"/>
        <v>673.42548969854204</v>
      </c>
      <c r="K55" s="1">
        <f t="shared" si="14"/>
        <v>0</v>
      </c>
      <c r="L55" s="1">
        <f t="shared" si="15"/>
        <v>0</v>
      </c>
      <c r="M55" s="23">
        <f t="shared" si="16"/>
        <v>673.42548969854204</v>
      </c>
      <c r="N55" s="3"/>
      <c r="O55" s="3"/>
      <c r="P55" s="3"/>
    </row>
    <row r="56" spans="1:16">
      <c r="A56" s="9">
        <v>8.25</v>
      </c>
      <c r="B56" s="1">
        <f t="shared" si="6"/>
        <v>0</v>
      </c>
      <c r="C56" s="1">
        <f t="shared" si="7"/>
        <v>8024.6677499999996</v>
      </c>
      <c r="D56" s="1">
        <f t="shared" si="8"/>
        <v>0</v>
      </c>
      <c r="E56" s="1">
        <f t="shared" si="9"/>
        <v>0</v>
      </c>
      <c r="F56" s="11">
        <f t="shared" si="10"/>
        <v>8024.6677499999996</v>
      </c>
      <c r="G56" s="1"/>
      <c r="H56" s="9">
        <f t="shared" si="11"/>
        <v>3.2984098532695199</v>
      </c>
      <c r="I56" s="1">
        <f t="shared" si="12"/>
        <v>0</v>
      </c>
      <c r="J56" s="1">
        <f t="shared" si="13"/>
        <v>3208.3203849471702</v>
      </c>
      <c r="K56" s="1">
        <f t="shared" si="14"/>
        <v>0</v>
      </c>
      <c r="L56" s="1">
        <f t="shared" si="15"/>
        <v>0</v>
      </c>
      <c r="M56" s="23">
        <f t="shared" si="16"/>
        <v>3208.3203849471702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13647.24375</v>
      </c>
      <c r="D57" s="1">
        <f t="shared" si="8"/>
        <v>0</v>
      </c>
      <c r="E57" s="1">
        <f t="shared" si="9"/>
        <v>0</v>
      </c>
      <c r="F57" s="11">
        <f t="shared" si="10"/>
        <v>13647.24375</v>
      </c>
      <c r="G57" s="1"/>
      <c r="H57" s="9">
        <f t="shared" si="11"/>
        <v>3.9918511119028599</v>
      </c>
      <c r="I57" s="1">
        <f t="shared" si="12"/>
        <v>0</v>
      </c>
      <c r="J57" s="1">
        <f t="shared" si="13"/>
        <v>6226.0303014682104</v>
      </c>
      <c r="K57" s="1">
        <f t="shared" si="14"/>
        <v>0</v>
      </c>
      <c r="L57" s="1">
        <f t="shared" si="15"/>
        <v>0</v>
      </c>
      <c r="M57" s="23">
        <f t="shared" si="16"/>
        <v>6226.0303014682104</v>
      </c>
      <c r="N57" s="3"/>
      <c r="O57" s="3"/>
      <c r="P57" s="3"/>
    </row>
    <row r="58" spans="1:16">
      <c r="A58" s="9">
        <v>9.25</v>
      </c>
      <c r="B58" s="1">
        <f t="shared" si="6"/>
        <v>0</v>
      </c>
      <c r="C58" s="1">
        <f t="shared" si="7"/>
        <v>9330.3547500000004</v>
      </c>
      <c r="D58" s="1">
        <f t="shared" si="8"/>
        <v>0</v>
      </c>
      <c r="E58" s="1">
        <f t="shared" si="9"/>
        <v>0</v>
      </c>
      <c r="F58" s="11">
        <f t="shared" si="10"/>
        <v>9330.3547500000004</v>
      </c>
      <c r="G58" s="1"/>
      <c r="H58" s="9">
        <f t="shared" si="11"/>
        <v>4.7801083120963703</v>
      </c>
      <c r="I58" s="1">
        <f t="shared" si="12"/>
        <v>0</v>
      </c>
      <c r="J58" s="1">
        <f t="shared" si="13"/>
        <v>4821.6331130035496</v>
      </c>
      <c r="K58" s="1">
        <f t="shared" si="14"/>
        <v>0</v>
      </c>
      <c r="L58" s="1">
        <f t="shared" si="15"/>
        <v>0</v>
      </c>
      <c r="M58" s="23">
        <f t="shared" si="16"/>
        <v>4821.6331130035496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12396.14025</v>
      </c>
      <c r="D59" s="1">
        <f t="shared" si="8"/>
        <v>0</v>
      </c>
      <c r="E59" s="1">
        <f t="shared" si="9"/>
        <v>0</v>
      </c>
      <c r="F59" s="11">
        <f t="shared" si="10"/>
        <v>12396.14025</v>
      </c>
      <c r="G59" s="1"/>
      <c r="H59" s="9">
        <f t="shared" si="11"/>
        <v>5.6699608203972804</v>
      </c>
      <c r="I59" s="1">
        <f t="shared" si="12"/>
        <v>0</v>
      </c>
      <c r="J59" s="1">
        <f t="shared" si="13"/>
        <v>7208.7825170922797</v>
      </c>
      <c r="K59" s="1">
        <f t="shared" si="14"/>
        <v>0</v>
      </c>
      <c r="L59" s="1">
        <f t="shared" si="15"/>
        <v>0</v>
      </c>
      <c r="M59" s="23">
        <f t="shared" si="16"/>
        <v>7208.7825170922797</v>
      </c>
      <c r="N59" s="3"/>
      <c r="O59" s="3"/>
      <c r="P59" s="3"/>
    </row>
    <row r="60" spans="1:16">
      <c r="A60" s="9">
        <v>10.25</v>
      </c>
      <c r="B60" s="1">
        <f t="shared" si="6"/>
        <v>0</v>
      </c>
      <c r="C60" s="1">
        <f t="shared" si="7"/>
        <v>20079.770499999999</v>
      </c>
      <c r="D60" s="1">
        <f t="shared" si="8"/>
        <v>0</v>
      </c>
      <c r="E60" s="1">
        <f t="shared" si="9"/>
        <v>0</v>
      </c>
      <c r="F60" s="11">
        <f t="shared" si="10"/>
        <v>20079.770499999999</v>
      </c>
      <c r="G60" s="1"/>
      <c r="H60" s="9">
        <f t="shared" si="11"/>
        <v>6.6682776780231396</v>
      </c>
      <c r="I60" s="1">
        <f t="shared" si="12"/>
        <v>0</v>
      </c>
      <c r="J60" s="1">
        <f t="shared" si="13"/>
        <v>13063.1693078027</v>
      </c>
      <c r="K60" s="1">
        <f t="shared" si="14"/>
        <v>0</v>
      </c>
      <c r="L60" s="1">
        <f t="shared" si="15"/>
        <v>0</v>
      </c>
      <c r="M60" s="23">
        <f t="shared" si="16"/>
        <v>13063.1693078027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47096.083250000003</v>
      </c>
      <c r="D61" s="1">
        <f t="shared" si="8"/>
        <v>0</v>
      </c>
      <c r="E61" s="1">
        <f t="shared" si="9"/>
        <v>0</v>
      </c>
      <c r="F61" s="11">
        <f t="shared" si="10"/>
        <v>47096.083250000003</v>
      </c>
      <c r="G61" s="1"/>
      <c r="H61" s="9">
        <f t="shared" si="11"/>
        <v>7.7820140914822797</v>
      </c>
      <c r="I61" s="1">
        <f t="shared" si="12"/>
        <v>0</v>
      </c>
      <c r="J61" s="1">
        <f t="shared" si="13"/>
        <v>34093.244977220696</v>
      </c>
      <c r="K61" s="1">
        <f t="shared" si="14"/>
        <v>0</v>
      </c>
      <c r="L61" s="1">
        <f t="shared" si="15"/>
        <v>0</v>
      </c>
      <c r="M61" s="23">
        <f t="shared" si="16"/>
        <v>34093.244977220696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67250.429999999993</v>
      </c>
      <c r="D62" s="1">
        <f t="shared" si="8"/>
        <v>0</v>
      </c>
      <c r="E62" s="1">
        <f t="shared" si="9"/>
        <v>0</v>
      </c>
      <c r="F62" s="11">
        <f t="shared" si="10"/>
        <v>67250.429999999993</v>
      </c>
      <c r="G62" s="1"/>
      <c r="H62" s="9">
        <f t="shared" si="11"/>
        <v>9.0182082265287509</v>
      </c>
      <c r="I62" s="1">
        <f t="shared" si="12"/>
        <v>0</v>
      </c>
      <c r="J62" s="1">
        <f t="shared" si="13"/>
        <v>53909.189427875201</v>
      </c>
      <c r="K62" s="1">
        <f t="shared" si="14"/>
        <v>0</v>
      </c>
      <c r="L62" s="1">
        <f t="shared" si="15"/>
        <v>0</v>
      </c>
      <c r="M62" s="23">
        <f t="shared" si="16"/>
        <v>53909.189427875201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75126.245250000007</v>
      </c>
      <c r="D63" s="1">
        <f t="shared" si="8"/>
        <v>0</v>
      </c>
      <c r="E63" s="1">
        <f t="shared" si="9"/>
        <v>0</v>
      </c>
      <c r="F63" s="11">
        <f t="shared" si="10"/>
        <v>75126.245250000007</v>
      </c>
      <c r="G63" s="1"/>
      <c r="H63" s="9">
        <f t="shared" si="11"/>
        <v>10.3839782662094</v>
      </c>
      <c r="I63" s="1">
        <f t="shared" si="12"/>
        <v>0</v>
      </c>
      <c r="J63" s="1">
        <f t="shared" si="13"/>
        <v>66392.280672163193</v>
      </c>
      <c r="K63" s="1">
        <f t="shared" si="14"/>
        <v>0</v>
      </c>
      <c r="L63" s="1">
        <f t="shared" si="15"/>
        <v>0</v>
      </c>
      <c r="M63" s="23">
        <f t="shared" si="16"/>
        <v>66392.280672163193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81759.784701388897</v>
      </c>
      <c r="D64" s="1">
        <f t="shared" si="8"/>
        <v>13187.0620486111</v>
      </c>
      <c r="E64" s="1">
        <f t="shared" si="9"/>
        <v>0</v>
      </c>
      <c r="F64" s="11">
        <f t="shared" si="10"/>
        <v>94946.846749999997</v>
      </c>
      <c r="G64" s="1"/>
      <c r="H64" s="9">
        <f t="shared" si="11"/>
        <v>11.886519700374</v>
      </c>
      <c r="I64" s="1">
        <f t="shared" si="12"/>
        <v>0</v>
      </c>
      <c r="J64" s="1">
        <f t="shared" si="13"/>
        <v>79333.819718481303</v>
      </c>
      <c r="K64" s="1">
        <f t="shared" si="14"/>
        <v>12795.7773739486</v>
      </c>
      <c r="L64" s="1">
        <f t="shared" si="15"/>
        <v>0</v>
      </c>
      <c r="M64" s="23">
        <f t="shared" si="16"/>
        <v>92129.597092429904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66521.455993902506</v>
      </c>
      <c r="D65" s="1">
        <f t="shared" si="8"/>
        <v>7191.5087560975599</v>
      </c>
      <c r="E65" s="1">
        <f t="shared" si="9"/>
        <v>0</v>
      </c>
      <c r="F65" s="11">
        <f t="shared" si="10"/>
        <v>73712.964750000101</v>
      </c>
      <c r="G65" s="1"/>
      <c r="H65" s="9">
        <f t="shared" si="11"/>
        <v>13.5331028192803</v>
      </c>
      <c r="I65" s="1">
        <f t="shared" si="12"/>
        <v>0</v>
      </c>
      <c r="J65" s="1">
        <f t="shared" si="13"/>
        <v>70607.192443428401</v>
      </c>
      <c r="K65" s="1">
        <f t="shared" si="14"/>
        <v>7633.2099938841402</v>
      </c>
      <c r="L65" s="1">
        <f t="shared" si="15"/>
        <v>0</v>
      </c>
      <c r="M65" s="23">
        <f t="shared" si="16"/>
        <v>78240.402437312499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24055.999032258002</v>
      </c>
      <c r="D66" s="1">
        <f t="shared" si="8"/>
        <v>29210.855967742002</v>
      </c>
      <c r="E66" s="1">
        <f t="shared" si="9"/>
        <v>0</v>
      </c>
      <c r="F66" s="11">
        <f t="shared" si="10"/>
        <v>53266.855000000003</v>
      </c>
      <c r="G66" s="1"/>
      <c r="H66" s="9">
        <f t="shared" si="11"/>
        <v>15.331070388156</v>
      </c>
      <c r="I66" s="1">
        <f t="shared" si="12"/>
        <v>0</v>
      </c>
      <c r="J66" s="1">
        <f t="shared" si="13"/>
        <v>27834.2803336574</v>
      </c>
      <c r="K66" s="1">
        <f t="shared" si="14"/>
        <v>33798.768976584099</v>
      </c>
      <c r="L66" s="1">
        <f t="shared" si="15"/>
        <v>0</v>
      </c>
      <c r="M66" s="23">
        <f t="shared" si="16"/>
        <v>61633.049310241498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10619.982259615401</v>
      </c>
      <c r="D67" s="1">
        <f t="shared" si="8"/>
        <v>20059.966490384599</v>
      </c>
      <c r="E67" s="1">
        <f t="shared" si="9"/>
        <v>0</v>
      </c>
      <c r="F67" s="11">
        <f t="shared" si="10"/>
        <v>30679.94875</v>
      </c>
      <c r="G67" s="1"/>
      <c r="H67" s="9">
        <f t="shared" si="11"/>
        <v>17.2878354830174</v>
      </c>
      <c r="I67" s="1">
        <f t="shared" si="12"/>
        <v>0</v>
      </c>
      <c r="J67" s="1">
        <f t="shared" si="13"/>
        <v>13352.473173585</v>
      </c>
      <c r="K67" s="1">
        <f t="shared" si="14"/>
        <v>25221.338216771699</v>
      </c>
      <c r="L67" s="1">
        <f t="shared" si="15"/>
        <v>0</v>
      </c>
      <c r="M67" s="23">
        <f t="shared" si="16"/>
        <v>38573.811390356699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6198.9110869565202</v>
      </c>
      <c r="D68" s="1">
        <f t="shared" si="8"/>
        <v>22316.079913043399</v>
      </c>
      <c r="E68" s="1">
        <f t="shared" si="9"/>
        <v>0</v>
      </c>
      <c r="F68" s="11">
        <f t="shared" si="10"/>
        <v>28514.9909999999</v>
      </c>
      <c r="G68" s="1"/>
      <c r="H68" s="9">
        <f t="shared" si="11"/>
        <v>19.410879470854098</v>
      </c>
      <c r="I68" s="1">
        <f t="shared" si="12"/>
        <v>0</v>
      </c>
      <c r="J68" s="1">
        <f t="shared" si="13"/>
        <v>8443.9519971546797</v>
      </c>
      <c r="K68" s="1">
        <f t="shared" si="14"/>
        <v>30398.227189756799</v>
      </c>
      <c r="L68" s="1">
        <f t="shared" si="15"/>
        <v>0</v>
      </c>
      <c r="M68" s="23">
        <f t="shared" si="16"/>
        <v>38842.179186911497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0</v>
      </c>
      <c r="D69" s="1">
        <f t="shared" si="8"/>
        <v>20192.130499999999</v>
      </c>
      <c r="E69" s="1">
        <f t="shared" si="9"/>
        <v>0</v>
      </c>
      <c r="F69" s="11">
        <f t="shared" si="10"/>
        <v>20192.130499999999</v>
      </c>
      <c r="G69" s="1"/>
      <c r="H69" s="9">
        <f t="shared" si="11"/>
        <v>21.707750119615699</v>
      </c>
      <c r="I69" s="1">
        <f t="shared" si="12"/>
        <v>0</v>
      </c>
      <c r="J69" s="1">
        <f t="shared" si="13"/>
        <v>0</v>
      </c>
      <c r="K69" s="1">
        <f t="shared" si="14"/>
        <v>29716.998188248901</v>
      </c>
      <c r="L69" s="1">
        <f t="shared" si="15"/>
        <v>0</v>
      </c>
      <c r="M69" s="23">
        <f t="shared" si="16"/>
        <v>29716.998188248901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0</v>
      </c>
      <c r="D70" s="1">
        <f t="shared" si="8"/>
        <v>13071.4948</v>
      </c>
      <c r="E70" s="1">
        <f t="shared" si="9"/>
        <v>933.67819999999995</v>
      </c>
      <c r="F70" s="11">
        <f t="shared" si="10"/>
        <v>14005.173000000001</v>
      </c>
      <c r="G70" s="1"/>
      <c r="H70" s="9">
        <f t="shared" si="11"/>
        <v>24.186059825367298</v>
      </c>
      <c r="I70" s="1">
        <f t="shared" si="12"/>
        <v>0</v>
      </c>
      <c r="J70" s="1">
        <f t="shared" si="13"/>
        <v>0</v>
      </c>
      <c r="K70" s="1">
        <f t="shared" si="14"/>
        <v>20731.0134583461</v>
      </c>
      <c r="L70" s="1">
        <f t="shared" si="15"/>
        <v>1480.78667559615</v>
      </c>
      <c r="M70" s="23">
        <f t="shared" si="16"/>
        <v>22211.800133942299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0</v>
      </c>
      <c r="D71" s="1">
        <f t="shared" si="8"/>
        <v>8515.8340312500004</v>
      </c>
      <c r="E71" s="1">
        <f t="shared" si="9"/>
        <v>1216.5477187500001</v>
      </c>
      <c r="F71" s="11">
        <f t="shared" si="10"/>
        <v>9732.3817500000005</v>
      </c>
      <c r="G71" s="1"/>
      <c r="H71" s="9">
        <f t="shared" si="11"/>
        <v>26.8534839456001</v>
      </c>
      <c r="I71" s="1">
        <f t="shared" si="12"/>
        <v>0</v>
      </c>
      <c r="J71" s="1">
        <f t="shared" si="13"/>
        <v>0</v>
      </c>
      <c r="K71" s="1">
        <f t="shared" si="14"/>
        <v>14519.3531708931</v>
      </c>
      <c r="L71" s="1">
        <f t="shared" si="15"/>
        <v>2074.1933101275899</v>
      </c>
      <c r="M71" s="23">
        <f t="shared" si="16"/>
        <v>16593.546481020701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</v>
      </c>
      <c r="D72" s="1">
        <f t="shared" si="8"/>
        <v>4667.6770833333403</v>
      </c>
      <c r="E72" s="1">
        <f t="shared" si="9"/>
        <v>933.53541666666604</v>
      </c>
      <c r="F72" s="11">
        <f t="shared" si="10"/>
        <v>5601.2125000000096</v>
      </c>
      <c r="G72" s="1"/>
      <c r="H72" s="9">
        <f t="shared" si="11"/>
        <v>29.7177592290478</v>
      </c>
      <c r="I72" s="1">
        <f t="shared" si="12"/>
        <v>0</v>
      </c>
      <c r="J72" s="1">
        <f t="shared" si="13"/>
        <v>0</v>
      </c>
      <c r="K72" s="1">
        <f t="shared" si="14"/>
        <v>8536.1786905504196</v>
      </c>
      <c r="L72" s="1">
        <f t="shared" si="15"/>
        <v>1707.2357381100801</v>
      </c>
      <c r="M72" s="23">
        <f t="shared" si="16"/>
        <v>10243.414428660501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2474.3674285714401</v>
      </c>
      <c r="E73" s="1">
        <f t="shared" si="9"/>
        <v>412.394571428571</v>
      </c>
      <c r="F73" s="11">
        <f t="shared" si="10"/>
        <v>2886.7620000000102</v>
      </c>
      <c r="G73" s="1"/>
      <c r="H73" s="9">
        <f t="shared" si="11"/>
        <v>32.7866823335182</v>
      </c>
      <c r="I73" s="1">
        <f t="shared" si="12"/>
        <v>0</v>
      </c>
      <c r="J73" s="1">
        <f t="shared" si="13"/>
        <v>0</v>
      </c>
      <c r="K73" s="1">
        <f t="shared" si="14"/>
        <v>4843.36112578961</v>
      </c>
      <c r="L73" s="1">
        <f t="shared" si="15"/>
        <v>807.22685429826504</v>
      </c>
      <c r="M73" s="23">
        <f t="shared" si="16"/>
        <v>5650.5879800878702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2548.2291428571498</v>
      </c>
      <c r="E74" s="1">
        <f t="shared" si="9"/>
        <v>424.70485714285701</v>
      </c>
      <c r="F74" s="11">
        <f t="shared" si="10"/>
        <v>2972.9340000000102</v>
      </c>
      <c r="G74" s="1"/>
      <c r="H74" s="9">
        <f t="shared" si="11"/>
        <v>36.068108424234097</v>
      </c>
      <c r="I74" s="1">
        <f t="shared" si="12"/>
        <v>0</v>
      </c>
      <c r="J74" s="1">
        <f t="shared" si="13"/>
        <v>0</v>
      </c>
      <c r="K74" s="1">
        <f t="shared" si="14"/>
        <v>5328.1046385138998</v>
      </c>
      <c r="L74" s="1">
        <f t="shared" si="15"/>
        <v>888.01743975231295</v>
      </c>
      <c r="M74" s="23">
        <f t="shared" si="16"/>
        <v>6216.1220782662103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39.569949846026098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3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43.300174863446998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3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47.266806463509397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3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51.477921216294298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3">
        <f t="shared" si="16"/>
        <v>0</v>
      </c>
      <c r="N78" s="3"/>
      <c r="O78" s="3"/>
      <c r="P78" s="3"/>
    </row>
    <row r="79" spans="1:16">
      <c r="A79" s="7" t="s">
        <v>7</v>
      </c>
      <c r="B79" s="16">
        <f>SUM(B47:B78)</f>
        <v>0</v>
      </c>
      <c r="C79" s="16">
        <f>SUM(C47:C78)</f>
        <v>444429.10032412101</v>
      </c>
      <c r="D79" s="16">
        <f>SUM(D47:D78)</f>
        <v>143435.20616189099</v>
      </c>
      <c r="E79" s="16">
        <f>SUM(E47:E78)</f>
        <v>3920.8607639880902</v>
      </c>
      <c r="F79" s="16">
        <f>SUM(F47:F78)</f>
        <v>591785.16725000006</v>
      </c>
      <c r="G79" s="11"/>
      <c r="H79" s="7" t="s">
        <v>7</v>
      </c>
      <c r="I79" s="16">
        <f>SUM(I47:I78)</f>
        <v>0</v>
      </c>
      <c r="J79" s="16">
        <f>SUM(J47:J78)</f>
        <v>389282.72277254902</v>
      </c>
      <c r="K79" s="16">
        <f>SUM(K47:K78)</f>
        <v>193522.331023287</v>
      </c>
      <c r="L79" s="16">
        <f>SUM(L47:L78)</f>
        <v>6957.4600178844003</v>
      </c>
      <c r="M79" s="16">
        <f>SUM(M47:M78)</f>
        <v>589762.51381372102</v>
      </c>
      <c r="N79" s="3"/>
      <c r="O79" s="3"/>
      <c r="P79" s="3"/>
    </row>
    <row r="80" spans="1:16">
      <c r="A80" s="5" t="s">
        <v>13</v>
      </c>
      <c r="B80" s="17">
        <f>IF(L38&gt;0,B79/L38,0)</f>
        <v>0</v>
      </c>
      <c r="C80" s="17">
        <f>IF(M38&gt;0,C79/M38,0)</f>
        <v>11.4716180194829</v>
      </c>
      <c r="D80" s="17">
        <f>IF(N38&gt;0,D79/N38,0)</f>
        <v>14.0353648953991</v>
      </c>
      <c r="E80" s="17">
        <f>IF(O38&gt;0,E79/O38,0)</f>
        <v>15.9933688792838</v>
      </c>
      <c r="F80" s="17">
        <f>IF(P38&gt;0,F79/P38,0)</f>
        <v>12.0266052582457</v>
      </c>
      <c r="G80" s="11"/>
      <c r="H80" s="5" t="s">
        <v>13</v>
      </c>
      <c r="I80" s="17">
        <f>IF(L38&gt;0,I79/L38,0)</f>
        <v>0</v>
      </c>
      <c r="J80" s="17">
        <f>IF(M38&gt;0,J79/M38,0)</f>
        <v>10.0481779747863</v>
      </c>
      <c r="K80" s="17">
        <f>IF(N38&gt;0,K79/N38,0)</f>
        <v>18.936470368748999</v>
      </c>
      <c r="L80" s="17">
        <f>IF(O38&gt;0,L79/O38,0)</f>
        <v>28.3797949549508</v>
      </c>
      <c r="M80" s="17">
        <f>IF(P38&gt;0,M79/P38,0)</f>
        <v>11.9854997088022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6" t="s">
        <v>14</v>
      </c>
      <c r="B85" s="46"/>
      <c r="C85" s="46"/>
      <c r="D85" s="46"/>
      <c r="E85" s="46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46"/>
      <c r="B86" s="46"/>
      <c r="C86" s="46"/>
      <c r="D86" s="46"/>
      <c r="E86" s="46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4"/>
      <c r="B87" s="2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7" t="s">
        <v>15</v>
      </c>
      <c r="B89" s="48" t="s">
        <v>16</v>
      </c>
      <c r="C89" s="48" t="s">
        <v>17</v>
      </c>
      <c r="D89" s="48" t="s">
        <v>18</v>
      </c>
      <c r="E89" s="48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7"/>
      <c r="B90" s="47"/>
      <c r="C90" s="47"/>
      <c r="D90" s="47"/>
      <c r="E90" s="48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5">
        <v>0</v>
      </c>
      <c r="B92" s="26">
        <f>L$38</f>
        <v>0</v>
      </c>
      <c r="C92" s="27">
        <f>$B$80</f>
        <v>0</v>
      </c>
      <c r="D92" s="27">
        <f>$I$80</f>
        <v>0</v>
      </c>
      <c r="E92" s="26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5">
        <v>1</v>
      </c>
      <c r="B93" s="26">
        <f>M$38</f>
        <v>38741.62298</v>
      </c>
      <c r="C93" s="27">
        <f>$C$80</f>
        <v>11.5</v>
      </c>
      <c r="D93" s="27">
        <f>$J$80</f>
        <v>10</v>
      </c>
      <c r="E93" s="26">
        <f>B93*D93</f>
        <v>387416.22979999997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5">
        <v>2</v>
      </c>
      <c r="B94" s="26">
        <f>N$38</f>
        <v>10219.556619999999</v>
      </c>
      <c r="C94" s="27">
        <f>$D$80</f>
        <v>14</v>
      </c>
      <c r="D94" s="27">
        <f>$K$80</f>
        <v>18.899999999999999</v>
      </c>
      <c r="E94" s="26">
        <f>B94*D94</f>
        <v>193149.62012000001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5">
        <v>3</v>
      </c>
      <c r="B95" s="26">
        <f>O$38</f>
        <v>245.15539999999999</v>
      </c>
      <c r="C95" s="27">
        <f>$E$80</f>
        <v>16</v>
      </c>
      <c r="D95" s="27">
        <f>$L$80</f>
        <v>28.4</v>
      </c>
      <c r="E95" s="26">
        <f>B95*D95</f>
        <v>6962.4133599999996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5" t="s">
        <v>7</v>
      </c>
      <c r="B96" s="26">
        <f>SUM(B92:B95)</f>
        <v>49206.334999999999</v>
      </c>
      <c r="C96" s="27">
        <f>$F$80</f>
        <v>12</v>
      </c>
      <c r="D96" s="27">
        <f>$M$80</f>
        <v>12</v>
      </c>
      <c r="E96" s="26">
        <f>SUM(E92:E95)</f>
        <v>587528.26327999996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 t="s">
        <v>2</v>
      </c>
      <c r="B97" s="28">
        <f>$I$2</f>
        <v>589666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29" t="s">
        <v>20</v>
      </c>
      <c r="B98" s="26">
        <f>IF(E96&gt;0,$I$2/E96,"")</f>
        <v>1.0036400000000001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8"/>
  <sheetViews>
    <sheetView topLeftCell="A49" zoomScale="80" zoomScaleNormal="80" workbookViewId="0">
      <selection activeCell="B80" sqref="B80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3" t="s">
        <v>21</v>
      </c>
      <c r="B1" s="43"/>
      <c r="C1" s="43"/>
      <c r="D1" s="43"/>
      <c r="E1" s="43"/>
      <c r="F1" s="43"/>
      <c r="G1" s="1"/>
      <c r="H1" s="44" t="s">
        <v>1</v>
      </c>
      <c r="I1" s="4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1117243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5" t="s">
        <v>4</v>
      </c>
      <c r="C4" s="45"/>
      <c r="D4" s="45"/>
      <c r="E4" s="45"/>
      <c r="F4" s="45"/>
      <c r="G4" s="1"/>
      <c r="H4" s="2" t="s">
        <v>3</v>
      </c>
      <c r="J4" s="1"/>
      <c r="K4" s="2" t="s">
        <v>3</v>
      </c>
      <c r="L4" s="44" t="s">
        <v>5</v>
      </c>
      <c r="M4" s="44"/>
      <c r="N4" s="44"/>
      <c r="O4" s="44"/>
      <c r="P4" s="44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10"/>
      <c r="F6" s="11">
        <f t="shared" ref="F6:F37" si="0">SUM(B6:E6)</f>
        <v>0</v>
      </c>
      <c r="G6" s="1"/>
      <c r="H6" s="9">
        <v>3.75</v>
      </c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0"/>
      <c r="C7" s="35"/>
      <c r="D7" s="10"/>
      <c r="E7" s="10"/>
      <c r="F7" s="11">
        <f t="shared" si="0"/>
        <v>0</v>
      </c>
      <c r="G7" s="1"/>
      <c r="H7" s="9">
        <v>4.25</v>
      </c>
      <c r="I7" s="33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0"/>
      <c r="C8" s="35"/>
      <c r="D8" s="10"/>
      <c r="E8" s="10"/>
      <c r="F8" s="11">
        <f t="shared" si="0"/>
        <v>0</v>
      </c>
      <c r="G8" s="1"/>
      <c r="H8" s="9">
        <v>4.75</v>
      </c>
      <c r="I8" s="33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0"/>
      <c r="C9" s="35"/>
      <c r="D9" s="10"/>
      <c r="E9" s="10"/>
      <c r="F9" s="11">
        <f t="shared" si="0"/>
        <v>0</v>
      </c>
      <c r="G9" s="1"/>
      <c r="H9" s="9">
        <v>5.25</v>
      </c>
      <c r="I9" s="33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13"/>
      <c r="C10" s="35"/>
      <c r="D10" s="10"/>
      <c r="E10" s="10"/>
      <c r="F10" s="11">
        <f t="shared" si="0"/>
        <v>0</v>
      </c>
      <c r="G10" s="1"/>
      <c r="H10" s="9">
        <v>5.75</v>
      </c>
      <c r="I10" s="33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10"/>
      <c r="C11" s="35"/>
      <c r="D11" s="10"/>
      <c r="E11" s="10"/>
      <c r="F11" s="11">
        <f t="shared" si="0"/>
        <v>0</v>
      </c>
      <c r="G11" s="1"/>
      <c r="H11" s="9">
        <v>6.25</v>
      </c>
      <c r="I11" s="33"/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9">
        <v>6.75</v>
      </c>
      <c r="B12" s="13"/>
      <c r="C12" s="35"/>
      <c r="D12" s="10"/>
      <c r="E12" s="14"/>
      <c r="F12" s="11">
        <f t="shared" si="0"/>
        <v>0</v>
      </c>
      <c r="G12" s="1"/>
      <c r="H12" s="9">
        <v>6.75</v>
      </c>
      <c r="I12" s="33"/>
      <c r="J12" s="1"/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0</v>
      </c>
      <c r="Q12" s="3"/>
      <c r="R12" s="3"/>
    </row>
    <row r="13" spans="1:18">
      <c r="A13" s="9">
        <v>7.25</v>
      </c>
      <c r="C13" s="35"/>
      <c r="D13" s="10"/>
      <c r="E13" s="14"/>
      <c r="F13" s="11">
        <f t="shared" si="0"/>
        <v>0</v>
      </c>
      <c r="G13" s="1"/>
      <c r="H13" s="9">
        <v>7.25</v>
      </c>
      <c r="I13" s="33"/>
      <c r="J13" s="1"/>
      <c r="K13" s="9">
        <v>7.25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2">
        <f t="shared" si="5"/>
        <v>0</v>
      </c>
      <c r="Q13" s="3"/>
      <c r="R13" s="3"/>
    </row>
    <row r="14" spans="1:18">
      <c r="A14" s="9">
        <v>7.75</v>
      </c>
      <c r="C14" s="35"/>
      <c r="D14" s="10"/>
      <c r="E14" s="14"/>
      <c r="F14" s="11">
        <f t="shared" si="0"/>
        <v>0</v>
      </c>
      <c r="G14" s="1"/>
      <c r="H14" s="9">
        <v>7.75</v>
      </c>
      <c r="I14" s="33"/>
      <c r="J14" s="4"/>
      <c r="K14" s="9">
        <v>7.75</v>
      </c>
      <c r="L14" s="1">
        <f t="shared" si="1"/>
        <v>0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2">
        <f t="shared" si="5"/>
        <v>0</v>
      </c>
      <c r="Q14" s="3"/>
      <c r="R14" s="3"/>
    </row>
    <row r="15" spans="1:18">
      <c r="A15" s="9">
        <v>8.25</v>
      </c>
      <c r="C15" s="36">
        <v>1</v>
      </c>
      <c r="D15" s="14"/>
      <c r="E15" s="14"/>
      <c r="F15" s="11">
        <f t="shared" si="0"/>
        <v>1</v>
      </c>
      <c r="G15" s="1"/>
      <c r="H15" s="9">
        <v>8.25</v>
      </c>
      <c r="I15" s="33">
        <v>46648</v>
      </c>
      <c r="J15" s="4"/>
      <c r="K15" s="9">
        <v>8.25</v>
      </c>
      <c r="L15" s="1">
        <f t="shared" si="1"/>
        <v>0</v>
      </c>
      <c r="M15" s="1">
        <f t="shared" si="2"/>
        <v>46.648000000000003</v>
      </c>
      <c r="N15" s="1">
        <f t="shared" si="3"/>
        <v>0</v>
      </c>
      <c r="O15" s="1">
        <f t="shared" si="4"/>
        <v>0</v>
      </c>
      <c r="P15" s="12">
        <f t="shared" si="5"/>
        <v>46.648000000000003</v>
      </c>
      <c r="Q15" s="3"/>
      <c r="R15" s="3"/>
    </row>
    <row r="16" spans="1:18">
      <c r="A16" s="9">
        <v>8.75</v>
      </c>
      <c r="C16" s="36">
        <v>1</v>
      </c>
      <c r="D16" s="30"/>
      <c r="E16" s="14"/>
      <c r="F16" s="11">
        <f t="shared" si="0"/>
        <v>1</v>
      </c>
      <c r="G16" s="1"/>
      <c r="H16" s="9">
        <v>8.75</v>
      </c>
      <c r="I16" s="33">
        <v>102529</v>
      </c>
      <c r="J16" s="4"/>
      <c r="K16" s="9">
        <v>8.75</v>
      </c>
      <c r="L16" s="1">
        <f t="shared" si="1"/>
        <v>0</v>
      </c>
      <c r="M16" s="1">
        <f t="shared" si="2"/>
        <v>102.529</v>
      </c>
      <c r="N16" s="1">
        <f t="shared" si="3"/>
        <v>0</v>
      </c>
      <c r="O16" s="1">
        <f t="shared" si="4"/>
        <v>0</v>
      </c>
      <c r="P16" s="12">
        <f t="shared" si="5"/>
        <v>102.529</v>
      </c>
      <c r="Q16" s="3"/>
      <c r="R16" s="3"/>
    </row>
    <row r="17" spans="1:18">
      <c r="A17" s="9">
        <v>9.25</v>
      </c>
      <c r="C17" s="36">
        <v>1</v>
      </c>
      <c r="D17" s="30"/>
      <c r="E17" s="14"/>
      <c r="F17" s="11">
        <f t="shared" si="0"/>
        <v>1</v>
      </c>
      <c r="G17" s="1"/>
      <c r="H17" s="9">
        <v>9.25</v>
      </c>
      <c r="I17" s="33">
        <v>380136</v>
      </c>
      <c r="J17" s="4"/>
      <c r="K17" s="9">
        <v>9.25</v>
      </c>
      <c r="L17" s="1">
        <f t="shared" si="1"/>
        <v>0</v>
      </c>
      <c r="M17" s="1">
        <f t="shared" si="2"/>
        <v>380.13600000000002</v>
      </c>
      <c r="N17" s="1">
        <f t="shared" si="3"/>
        <v>0</v>
      </c>
      <c r="O17" s="1">
        <f t="shared" si="4"/>
        <v>0</v>
      </c>
      <c r="P17" s="12">
        <f t="shared" si="5"/>
        <v>380.13600000000002</v>
      </c>
      <c r="Q17" s="3"/>
      <c r="R17" s="3"/>
    </row>
    <row r="18" spans="1:18">
      <c r="A18" s="9">
        <v>9.75</v>
      </c>
      <c r="C18" s="13">
        <v>2</v>
      </c>
      <c r="D18" s="30"/>
      <c r="E18" s="14"/>
      <c r="F18" s="11">
        <f t="shared" si="0"/>
        <v>2</v>
      </c>
      <c r="G18" s="1"/>
      <c r="H18" s="9">
        <v>9.75</v>
      </c>
      <c r="I18" s="33">
        <v>525484</v>
      </c>
      <c r="J18" s="4"/>
      <c r="K18" s="9">
        <v>9.75</v>
      </c>
      <c r="L18" s="1">
        <f t="shared" si="1"/>
        <v>0</v>
      </c>
      <c r="M18" s="1">
        <f t="shared" si="2"/>
        <v>525.48400000000004</v>
      </c>
      <c r="N18" s="1">
        <f t="shared" si="3"/>
        <v>0</v>
      </c>
      <c r="O18" s="1">
        <f t="shared" si="4"/>
        <v>0</v>
      </c>
      <c r="P18" s="12">
        <f t="shared" si="5"/>
        <v>525.48400000000004</v>
      </c>
      <c r="Q18" s="3"/>
      <c r="R18" s="3"/>
    </row>
    <row r="19" spans="1:18">
      <c r="A19" s="9">
        <v>10.25</v>
      </c>
      <c r="C19" s="13">
        <v>4</v>
      </c>
      <c r="D19" s="30"/>
      <c r="E19" s="14"/>
      <c r="F19" s="11">
        <f t="shared" si="0"/>
        <v>4</v>
      </c>
      <c r="G19" s="1"/>
      <c r="H19" s="9">
        <v>10.25</v>
      </c>
      <c r="I19" s="33">
        <v>849090</v>
      </c>
      <c r="J19" s="4"/>
      <c r="K19" s="9">
        <v>10.25</v>
      </c>
      <c r="L19" s="1">
        <f t="shared" si="1"/>
        <v>0</v>
      </c>
      <c r="M19" s="1">
        <f t="shared" si="2"/>
        <v>849.09</v>
      </c>
      <c r="N19" s="1">
        <f t="shared" si="3"/>
        <v>0</v>
      </c>
      <c r="O19" s="1">
        <f t="shared" si="4"/>
        <v>0</v>
      </c>
      <c r="P19" s="12">
        <f t="shared" si="5"/>
        <v>849.09</v>
      </c>
      <c r="Q19" s="3"/>
      <c r="R19" s="3"/>
    </row>
    <row r="20" spans="1:18">
      <c r="A20" s="9">
        <v>10.75</v>
      </c>
      <c r="C20" s="13">
        <v>18</v>
      </c>
      <c r="D20" s="30"/>
      <c r="E20" s="14"/>
      <c r="F20" s="11">
        <f t="shared" si="0"/>
        <v>18</v>
      </c>
      <c r="G20" s="1"/>
      <c r="H20" s="9">
        <v>10.75</v>
      </c>
      <c r="I20" s="33">
        <v>1169791</v>
      </c>
      <c r="J20" s="4"/>
      <c r="K20" s="9">
        <v>10.75</v>
      </c>
      <c r="L20" s="1">
        <f t="shared" si="1"/>
        <v>0</v>
      </c>
      <c r="M20" s="1">
        <f t="shared" si="2"/>
        <v>1169.7909999999999</v>
      </c>
      <c r="N20" s="1">
        <f t="shared" si="3"/>
        <v>0</v>
      </c>
      <c r="O20" s="1">
        <f t="shared" si="4"/>
        <v>0</v>
      </c>
      <c r="P20" s="12">
        <f t="shared" si="5"/>
        <v>1169.7909999999999</v>
      </c>
      <c r="Q20" s="3"/>
      <c r="R20" s="3"/>
    </row>
    <row r="21" spans="1:18">
      <c r="A21" s="9">
        <v>11.25</v>
      </c>
      <c r="C21" s="13">
        <v>36</v>
      </c>
      <c r="D21" s="30"/>
      <c r="E21" s="14"/>
      <c r="F21" s="11">
        <f t="shared" si="0"/>
        <v>36</v>
      </c>
      <c r="G21" s="1"/>
      <c r="H21" s="9">
        <v>11.25</v>
      </c>
      <c r="I21" s="33">
        <v>3113956</v>
      </c>
      <c r="J21" s="4"/>
      <c r="K21" s="9">
        <v>11.25</v>
      </c>
      <c r="L21" s="1">
        <f t="shared" si="1"/>
        <v>0</v>
      </c>
      <c r="M21" s="1">
        <f t="shared" si="2"/>
        <v>3113.9560000000001</v>
      </c>
      <c r="N21" s="1">
        <f t="shared" si="3"/>
        <v>0</v>
      </c>
      <c r="O21" s="1">
        <f t="shared" si="4"/>
        <v>0</v>
      </c>
      <c r="P21" s="12">
        <f t="shared" si="5"/>
        <v>3113.9560000000001</v>
      </c>
      <c r="Q21" s="3"/>
      <c r="R21" s="3"/>
    </row>
    <row r="22" spans="1:18">
      <c r="A22" s="9">
        <v>11.75</v>
      </c>
      <c r="C22" s="13">
        <v>56</v>
      </c>
      <c r="D22" s="30"/>
      <c r="E22" s="14"/>
      <c r="F22" s="11">
        <f t="shared" si="0"/>
        <v>56</v>
      </c>
      <c r="G22" s="4"/>
      <c r="H22" s="9">
        <v>11.75</v>
      </c>
      <c r="I22" s="33">
        <v>3871609</v>
      </c>
      <c r="J22" s="4"/>
      <c r="K22" s="9">
        <v>11.75</v>
      </c>
      <c r="L22" s="1">
        <f t="shared" si="1"/>
        <v>0</v>
      </c>
      <c r="M22" s="1">
        <f t="shared" si="2"/>
        <v>3871.6089999999999</v>
      </c>
      <c r="N22" s="1">
        <f t="shared" si="3"/>
        <v>0</v>
      </c>
      <c r="O22" s="1">
        <f t="shared" si="4"/>
        <v>0</v>
      </c>
      <c r="P22" s="12">
        <f t="shared" si="5"/>
        <v>3871.6089999999999</v>
      </c>
      <c r="Q22" s="3"/>
      <c r="R22" s="3"/>
    </row>
    <row r="23" spans="1:18">
      <c r="A23" s="9">
        <v>12.25</v>
      </c>
      <c r="C23" s="13">
        <v>100</v>
      </c>
      <c r="D23" s="30"/>
      <c r="E23" s="14"/>
      <c r="F23" s="11">
        <f t="shared" si="0"/>
        <v>100</v>
      </c>
      <c r="G23" s="4"/>
      <c r="H23" s="9">
        <v>12.25</v>
      </c>
      <c r="I23" s="33">
        <v>4381456</v>
      </c>
      <c r="J23" s="4"/>
      <c r="K23" s="9">
        <v>12.25</v>
      </c>
      <c r="L23" s="1">
        <f t="shared" si="1"/>
        <v>0</v>
      </c>
      <c r="M23" s="1">
        <f t="shared" si="2"/>
        <v>4381.4560000000001</v>
      </c>
      <c r="N23" s="1">
        <f t="shared" si="3"/>
        <v>0</v>
      </c>
      <c r="O23" s="1">
        <f t="shared" si="4"/>
        <v>0</v>
      </c>
      <c r="P23" s="12">
        <f t="shared" si="5"/>
        <v>4381.4560000000001</v>
      </c>
      <c r="Q23" s="3"/>
      <c r="R23" s="3"/>
    </row>
    <row r="24" spans="1:18">
      <c r="A24" s="9">
        <v>12.75</v>
      </c>
      <c r="C24" s="13">
        <v>96</v>
      </c>
      <c r="D24" s="30"/>
      <c r="E24" s="14"/>
      <c r="F24" s="11">
        <f t="shared" si="0"/>
        <v>96</v>
      </c>
      <c r="G24" s="4"/>
      <c r="H24" s="9">
        <v>12.75</v>
      </c>
      <c r="I24" s="33">
        <v>9590930</v>
      </c>
      <c r="J24" s="4"/>
      <c r="K24" s="9">
        <v>12.75</v>
      </c>
      <c r="L24" s="1">
        <f t="shared" si="1"/>
        <v>0</v>
      </c>
      <c r="M24" s="1">
        <f t="shared" si="2"/>
        <v>9590.93</v>
      </c>
      <c r="N24" s="1">
        <f t="shared" si="3"/>
        <v>0</v>
      </c>
      <c r="O24" s="1">
        <f t="shared" si="4"/>
        <v>0</v>
      </c>
      <c r="P24" s="12">
        <f t="shared" si="5"/>
        <v>9590.93</v>
      </c>
      <c r="Q24" s="3"/>
      <c r="R24" s="3"/>
    </row>
    <row r="25" spans="1:18">
      <c r="A25" s="9">
        <v>13.25</v>
      </c>
      <c r="C25" s="13">
        <v>126</v>
      </c>
      <c r="D25" s="30">
        <v>7</v>
      </c>
      <c r="E25" s="14"/>
      <c r="F25" s="11">
        <f t="shared" si="0"/>
        <v>133</v>
      </c>
      <c r="G25" s="4"/>
      <c r="H25" s="9">
        <v>13.25</v>
      </c>
      <c r="I25" s="33">
        <v>10691855</v>
      </c>
      <c r="J25" s="4"/>
      <c r="K25" s="9">
        <v>13.25</v>
      </c>
      <c r="L25" s="1">
        <f t="shared" si="1"/>
        <v>0</v>
      </c>
      <c r="M25" s="1">
        <f t="shared" si="2"/>
        <v>10129.125789473699</v>
      </c>
      <c r="N25" s="1">
        <f t="shared" si="3"/>
        <v>562.72921052631602</v>
      </c>
      <c r="O25" s="1">
        <f t="shared" si="4"/>
        <v>0</v>
      </c>
      <c r="P25" s="12">
        <f t="shared" si="5"/>
        <v>10691.855</v>
      </c>
      <c r="Q25" s="3"/>
      <c r="R25" s="3"/>
    </row>
    <row r="26" spans="1:18">
      <c r="A26" s="9">
        <v>13.75</v>
      </c>
      <c r="C26" s="13">
        <v>133</v>
      </c>
      <c r="D26" s="30">
        <v>29</v>
      </c>
      <c r="E26" s="14"/>
      <c r="F26" s="11">
        <f t="shared" si="0"/>
        <v>162</v>
      </c>
      <c r="G26" s="4"/>
      <c r="H26" s="9">
        <v>13.75</v>
      </c>
      <c r="I26" s="33">
        <v>8857039</v>
      </c>
      <c r="J26" s="4"/>
      <c r="K26" s="9">
        <v>13.75</v>
      </c>
      <c r="L26" s="1">
        <f t="shared" si="1"/>
        <v>0</v>
      </c>
      <c r="M26" s="1">
        <f t="shared" si="2"/>
        <v>7271.5196728395103</v>
      </c>
      <c r="N26" s="1">
        <f t="shared" si="3"/>
        <v>1585.5193271604901</v>
      </c>
      <c r="O26" s="1">
        <f t="shared" si="4"/>
        <v>0</v>
      </c>
      <c r="P26" s="12">
        <f t="shared" si="5"/>
        <v>8857.0390000000007</v>
      </c>
      <c r="Q26" s="3"/>
      <c r="R26" s="3"/>
    </row>
    <row r="27" spans="1:18">
      <c r="A27" s="9">
        <v>14.25</v>
      </c>
      <c r="C27" s="13">
        <v>132</v>
      </c>
      <c r="D27" s="13">
        <v>69</v>
      </c>
      <c r="E27" s="14"/>
      <c r="F27" s="11">
        <f t="shared" si="0"/>
        <v>201</v>
      </c>
      <c r="G27" s="4"/>
      <c r="H27" s="9">
        <v>14.25</v>
      </c>
      <c r="I27" s="33">
        <v>8876421</v>
      </c>
      <c r="J27" s="4"/>
      <c r="K27" s="9">
        <v>14.25</v>
      </c>
      <c r="L27" s="1">
        <f t="shared" si="1"/>
        <v>0</v>
      </c>
      <c r="M27" s="1">
        <f t="shared" si="2"/>
        <v>5829.2914029850699</v>
      </c>
      <c r="N27" s="1">
        <f t="shared" si="3"/>
        <v>3047.1295970149299</v>
      </c>
      <c r="O27" s="1">
        <f t="shared" si="4"/>
        <v>0</v>
      </c>
      <c r="P27" s="12">
        <f t="shared" si="5"/>
        <v>8876.4210000000003</v>
      </c>
      <c r="Q27" s="3"/>
      <c r="R27" s="3"/>
    </row>
    <row r="28" spans="1:18">
      <c r="A28" s="9">
        <v>14.75</v>
      </c>
      <c r="C28" s="13">
        <v>73</v>
      </c>
      <c r="D28" s="13">
        <v>99</v>
      </c>
      <c r="E28" s="30">
        <v>2</v>
      </c>
      <c r="F28" s="11">
        <f t="shared" si="0"/>
        <v>174</v>
      </c>
      <c r="G28" s="1"/>
      <c r="H28" s="9">
        <v>14.75</v>
      </c>
      <c r="I28" s="33">
        <v>5535730</v>
      </c>
      <c r="J28" s="4"/>
      <c r="K28" s="9">
        <v>14.75</v>
      </c>
      <c r="L28" s="1">
        <f t="shared" si="1"/>
        <v>0</v>
      </c>
      <c r="M28" s="1">
        <f t="shared" si="2"/>
        <v>2322.4614367816098</v>
      </c>
      <c r="N28" s="1">
        <f t="shared" si="3"/>
        <v>3149.63948275862</v>
      </c>
      <c r="O28" s="1">
        <f t="shared" si="4"/>
        <v>63.629080459770101</v>
      </c>
      <c r="P28" s="12">
        <f t="shared" si="5"/>
        <v>5535.73</v>
      </c>
      <c r="Q28" s="3"/>
      <c r="R28" s="3"/>
    </row>
    <row r="29" spans="1:18">
      <c r="A29" s="9">
        <v>15.25</v>
      </c>
      <c r="C29" s="13">
        <v>50</v>
      </c>
      <c r="D29" s="13">
        <v>78</v>
      </c>
      <c r="E29" s="30">
        <v>2</v>
      </c>
      <c r="F29" s="11">
        <f t="shared" si="0"/>
        <v>130</v>
      </c>
      <c r="G29" s="1"/>
      <c r="H29" s="9">
        <v>15.25</v>
      </c>
      <c r="I29" s="33">
        <v>3751348</v>
      </c>
      <c r="J29" s="4"/>
      <c r="K29" s="9">
        <v>15.25</v>
      </c>
      <c r="L29" s="1">
        <f t="shared" si="1"/>
        <v>0</v>
      </c>
      <c r="M29" s="1">
        <f t="shared" si="2"/>
        <v>1442.82615384615</v>
      </c>
      <c r="N29" s="1">
        <f t="shared" si="3"/>
        <v>2250.8087999999998</v>
      </c>
      <c r="O29" s="1">
        <f t="shared" si="4"/>
        <v>57.7130461538462</v>
      </c>
      <c r="P29" s="12">
        <f t="shared" si="5"/>
        <v>3751.348</v>
      </c>
      <c r="Q29" s="3"/>
      <c r="R29" s="3"/>
    </row>
    <row r="30" spans="1:18">
      <c r="A30" s="9">
        <v>15.75</v>
      </c>
      <c r="B30" s="10"/>
      <c r="C30" s="13">
        <v>13</v>
      </c>
      <c r="D30" s="13">
        <v>42</v>
      </c>
      <c r="E30" s="30">
        <v>1</v>
      </c>
      <c r="F30" s="11">
        <f t="shared" si="0"/>
        <v>56</v>
      </c>
      <c r="G30" s="1"/>
      <c r="H30" s="9">
        <v>15.75</v>
      </c>
      <c r="I30" s="33">
        <v>1561576</v>
      </c>
      <c r="J30" s="4"/>
      <c r="K30" s="9">
        <v>15.75</v>
      </c>
      <c r="L30" s="1">
        <f t="shared" si="1"/>
        <v>0</v>
      </c>
      <c r="M30" s="1">
        <f t="shared" si="2"/>
        <v>362.50871428571401</v>
      </c>
      <c r="N30" s="1">
        <f t="shared" si="3"/>
        <v>1171.182</v>
      </c>
      <c r="O30" s="1">
        <f t="shared" si="4"/>
        <v>27.8852857142857</v>
      </c>
      <c r="P30" s="12">
        <f t="shared" si="5"/>
        <v>1561.576</v>
      </c>
      <c r="Q30" s="3"/>
      <c r="R30" s="3"/>
    </row>
    <row r="31" spans="1:18">
      <c r="A31" s="9">
        <v>16.25</v>
      </c>
      <c r="B31" s="10"/>
      <c r="C31" s="13">
        <v>0</v>
      </c>
      <c r="D31" s="13">
        <v>29</v>
      </c>
      <c r="E31" s="14"/>
      <c r="F31" s="11">
        <f t="shared" si="0"/>
        <v>29</v>
      </c>
      <c r="G31" s="1"/>
      <c r="H31" s="9">
        <v>16.25</v>
      </c>
      <c r="I31" s="33">
        <v>1267380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1267.3800000000001</v>
      </c>
      <c r="O31" s="1">
        <f t="shared" si="4"/>
        <v>0</v>
      </c>
      <c r="P31" s="12">
        <f t="shared" si="5"/>
        <v>1267.3800000000001</v>
      </c>
      <c r="Q31" s="3"/>
      <c r="R31" s="3"/>
    </row>
    <row r="32" spans="1:18">
      <c r="A32" s="9">
        <v>16.75</v>
      </c>
      <c r="B32" s="10"/>
      <c r="C32">
        <v>1</v>
      </c>
      <c r="D32" s="37">
        <v>2</v>
      </c>
      <c r="E32" s="14"/>
      <c r="F32" s="11">
        <f t="shared" si="0"/>
        <v>3</v>
      </c>
      <c r="G32" s="1"/>
      <c r="H32" s="9">
        <v>16.75</v>
      </c>
      <c r="I32" s="33">
        <v>361533</v>
      </c>
      <c r="J32" s="15"/>
      <c r="K32" s="9">
        <v>16.75</v>
      </c>
      <c r="L32" s="1">
        <f t="shared" si="1"/>
        <v>0</v>
      </c>
      <c r="M32" s="1">
        <f t="shared" si="2"/>
        <v>120.511</v>
      </c>
      <c r="N32" s="1">
        <f t="shared" si="3"/>
        <v>241.02199999999999</v>
      </c>
      <c r="O32" s="1">
        <f t="shared" si="4"/>
        <v>0</v>
      </c>
      <c r="P32" s="12">
        <f t="shared" si="5"/>
        <v>361.53300000000002</v>
      </c>
      <c r="Q32" s="3"/>
      <c r="R32" s="3"/>
    </row>
    <row r="33" spans="1:18">
      <c r="A33" s="9">
        <v>17.25</v>
      </c>
      <c r="B33" s="10"/>
      <c r="C33" s="14"/>
      <c r="D33" s="37">
        <v>1</v>
      </c>
      <c r="E33" s="14"/>
      <c r="F33" s="11">
        <f t="shared" si="0"/>
        <v>1</v>
      </c>
      <c r="G33" s="1"/>
      <c r="H33" s="9">
        <v>17.25</v>
      </c>
      <c r="I33" s="33">
        <v>124730</v>
      </c>
      <c r="J33" s="15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124.73</v>
      </c>
      <c r="O33" s="1">
        <f t="shared" si="4"/>
        <v>0</v>
      </c>
      <c r="P33" s="12">
        <f t="shared" si="5"/>
        <v>124.73</v>
      </c>
      <c r="Q33" s="3"/>
      <c r="R33" s="3"/>
    </row>
    <row r="34" spans="1:18">
      <c r="A34" s="9">
        <v>17.75</v>
      </c>
      <c r="B34" s="10"/>
      <c r="C34" s="14"/>
      <c r="D34" s="37"/>
      <c r="E34" s="14"/>
      <c r="F34" s="11">
        <f t="shared" si="0"/>
        <v>0</v>
      </c>
      <c r="G34" s="1"/>
      <c r="H34" s="9">
        <v>17.75</v>
      </c>
      <c r="I34" s="33"/>
      <c r="J34" s="15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14"/>
      <c r="D35" s="38"/>
      <c r="E35" s="14"/>
      <c r="F35" s="11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14"/>
      <c r="D36" s="38"/>
      <c r="E36" s="14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31"/>
      <c r="C37" s="32"/>
      <c r="D37" s="32"/>
      <c r="E37" s="32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6">
        <f>SUM(B6:B37)</f>
        <v>0</v>
      </c>
      <c r="C38" s="16">
        <f>SUM(C6:C37)</f>
        <v>843</v>
      </c>
      <c r="D38" s="16">
        <f>SUM(D6:D37)</f>
        <v>356</v>
      </c>
      <c r="E38" s="16">
        <f>SUM(E6:E37)</f>
        <v>5</v>
      </c>
      <c r="F38" s="17">
        <f>SUM(F6:F37)</f>
        <v>1204</v>
      </c>
      <c r="G38" s="18"/>
      <c r="H38" s="7" t="s">
        <v>7</v>
      </c>
      <c r="I38" s="4">
        <f>SUM(I6:I37)</f>
        <v>65059241</v>
      </c>
      <c r="J38" s="1"/>
      <c r="K38" s="7" t="s">
        <v>7</v>
      </c>
      <c r="L38" s="16">
        <f>SUM(L6:L37)</f>
        <v>0</v>
      </c>
      <c r="M38" s="16">
        <f>SUM(M6:M37)</f>
        <v>51509.873170211802</v>
      </c>
      <c r="N38" s="16">
        <f>SUM(N6:N37)</f>
        <v>13400.140417460399</v>
      </c>
      <c r="O38" s="16">
        <f>SUM(O6:O37)</f>
        <v>149.22741232790199</v>
      </c>
      <c r="P38" s="19">
        <f>SUM(P6:P37)</f>
        <v>65059.241000000002</v>
      </c>
      <c r="Q38" s="20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1"/>
      <c r="B41" s="1"/>
      <c r="C41" s="1"/>
      <c r="D41" s="1"/>
      <c r="E41" s="1"/>
      <c r="F41" s="21"/>
      <c r="G41" s="1"/>
      <c r="H41" s="1"/>
      <c r="I41" s="1"/>
      <c r="J41" s="21"/>
      <c r="K41" s="1"/>
      <c r="L41" s="1"/>
      <c r="M41" s="1"/>
      <c r="N41" s="21"/>
      <c r="O41" s="1"/>
      <c r="P41" s="3"/>
      <c r="Q41" s="3"/>
      <c r="R41" s="3"/>
    </row>
    <row r="42" spans="1:18">
      <c r="A42" s="1"/>
      <c r="B42" s="44" t="s">
        <v>9</v>
      </c>
      <c r="C42" s="44"/>
      <c r="D42" s="44"/>
      <c r="E42" s="1"/>
      <c r="F42" s="1"/>
      <c r="G42" s="4"/>
      <c r="H42" s="1"/>
      <c r="I42" s="44" t="s">
        <v>10</v>
      </c>
      <c r="J42" s="44"/>
      <c r="K42" s="4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6.0277555323316676E-3</v>
      </c>
      <c r="J44" s="13" t="s">
        <v>12</v>
      </c>
      <c r="K44">
        <v>3.0551148235564751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2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0.34189052532868502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3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0.50113641920541296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3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0.70393459318030505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3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0.95570749843789604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3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1.26190924940822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3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1">
        <f t="shared" si="10"/>
        <v>0</v>
      </c>
      <c r="G52" s="1"/>
      <c r="H52" s="9">
        <f t="shared" si="11"/>
        <v>1.62802274868903</v>
      </c>
      <c r="I52" s="1">
        <f t="shared" si="12"/>
        <v>0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3">
        <f t="shared" si="16"/>
        <v>0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1">
        <f t="shared" si="10"/>
        <v>0</v>
      </c>
      <c r="G53" s="1"/>
      <c r="H53" s="9">
        <f t="shared" si="11"/>
        <v>2.05955730349369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3">
        <f t="shared" si="16"/>
        <v>0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1">
        <f t="shared" si="10"/>
        <v>0</v>
      </c>
      <c r="G54" s="1"/>
      <c r="H54" s="9">
        <f t="shared" si="11"/>
        <v>2.5620466164075002</v>
      </c>
      <c r="I54" s="1">
        <f t="shared" si="12"/>
        <v>0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3">
        <f t="shared" si="16"/>
        <v>0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1">
        <f t="shared" si="10"/>
        <v>0</v>
      </c>
      <c r="G55" s="1"/>
      <c r="H55" s="9">
        <f t="shared" si="11"/>
        <v>3.1410470679418898</v>
      </c>
      <c r="I55" s="1">
        <f t="shared" si="12"/>
        <v>0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23">
        <f t="shared" si="16"/>
        <v>0</v>
      </c>
      <c r="N55" s="3"/>
      <c r="O55" s="3"/>
      <c r="P55" s="3"/>
    </row>
    <row r="56" spans="1:16">
      <c r="A56" s="9">
        <v>8.25</v>
      </c>
      <c r="B56" s="1">
        <f t="shared" si="6"/>
        <v>0</v>
      </c>
      <c r="C56" s="1">
        <f t="shared" si="7"/>
        <v>384.846</v>
      </c>
      <c r="D56" s="1">
        <f t="shared" si="8"/>
        <v>0</v>
      </c>
      <c r="E56" s="1">
        <f t="shared" si="9"/>
        <v>0</v>
      </c>
      <c r="F56" s="11">
        <f t="shared" si="10"/>
        <v>384.846</v>
      </c>
      <c r="G56" s="1"/>
      <c r="H56" s="9">
        <f t="shared" si="11"/>
        <v>3.8021362310807199</v>
      </c>
      <c r="I56" s="1">
        <f t="shared" si="12"/>
        <v>0</v>
      </c>
      <c r="J56" s="1">
        <f t="shared" si="13"/>
        <v>177.36205090745301</v>
      </c>
      <c r="K56" s="1">
        <f t="shared" si="14"/>
        <v>0</v>
      </c>
      <c r="L56" s="1">
        <f t="shared" si="15"/>
        <v>0</v>
      </c>
      <c r="M56" s="23">
        <f t="shared" si="16"/>
        <v>177.36205090745301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897.12874999999997</v>
      </c>
      <c r="D57" s="1">
        <f t="shared" si="8"/>
        <v>0</v>
      </c>
      <c r="E57" s="1">
        <f t="shared" si="9"/>
        <v>0</v>
      </c>
      <c r="F57" s="11">
        <f t="shared" si="10"/>
        <v>897.12874999999997</v>
      </c>
      <c r="G57" s="1"/>
      <c r="H57" s="9">
        <f t="shared" si="11"/>
        <v>4.5509115733867302</v>
      </c>
      <c r="I57" s="1">
        <f t="shared" si="12"/>
        <v>0</v>
      </c>
      <c r="J57" s="1">
        <f t="shared" si="13"/>
        <v>466.60041270776799</v>
      </c>
      <c r="K57" s="1">
        <f t="shared" si="14"/>
        <v>0</v>
      </c>
      <c r="L57" s="1">
        <f t="shared" si="15"/>
        <v>0</v>
      </c>
      <c r="M57" s="23">
        <f t="shared" si="16"/>
        <v>466.60041270776799</v>
      </c>
      <c r="N57" s="3"/>
      <c r="O57" s="3"/>
      <c r="P57" s="3"/>
    </row>
    <row r="58" spans="1:16">
      <c r="A58" s="9">
        <v>9.25</v>
      </c>
      <c r="B58" s="1">
        <f t="shared" si="6"/>
        <v>0</v>
      </c>
      <c r="C58" s="1">
        <f t="shared" si="7"/>
        <v>3516.2579999999998</v>
      </c>
      <c r="D58" s="1">
        <f t="shared" si="8"/>
        <v>0</v>
      </c>
      <c r="E58" s="1">
        <f t="shared" si="9"/>
        <v>0</v>
      </c>
      <c r="F58" s="11">
        <f t="shared" si="10"/>
        <v>3516.2579999999998</v>
      </c>
      <c r="G58" s="1"/>
      <c r="H58" s="9">
        <f t="shared" si="11"/>
        <v>5.3929893129527402</v>
      </c>
      <c r="I58" s="1">
        <f t="shared" si="12"/>
        <v>0</v>
      </c>
      <c r="J58" s="1">
        <f t="shared" si="13"/>
        <v>2050.0693854686001</v>
      </c>
      <c r="K58" s="1">
        <f t="shared" si="14"/>
        <v>0</v>
      </c>
      <c r="L58" s="1">
        <f t="shared" si="15"/>
        <v>0</v>
      </c>
      <c r="M58" s="23">
        <f t="shared" si="16"/>
        <v>2050.0693854686001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5123.4690000000001</v>
      </c>
      <c r="D59" s="1">
        <f t="shared" si="8"/>
        <v>0</v>
      </c>
      <c r="E59" s="1">
        <f t="shared" si="9"/>
        <v>0</v>
      </c>
      <c r="F59" s="11">
        <f t="shared" si="10"/>
        <v>5123.4690000000001</v>
      </c>
      <c r="G59" s="1"/>
      <c r="H59" s="9">
        <f t="shared" si="11"/>
        <v>6.3340034021425096</v>
      </c>
      <c r="I59" s="1">
        <f t="shared" si="12"/>
        <v>0</v>
      </c>
      <c r="J59" s="1">
        <f t="shared" si="13"/>
        <v>3328.4174437714501</v>
      </c>
      <c r="K59" s="1">
        <f t="shared" si="14"/>
        <v>0</v>
      </c>
      <c r="L59" s="1">
        <f t="shared" si="15"/>
        <v>0</v>
      </c>
      <c r="M59" s="23">
        <f t="shared" si="16"/>
        <v>3328.4174437714501</v>
      </c>
      <c r="N59" s="3"/>
      <c r="O59" s="3"/>
      <c r="P59" s="3"/>
    </row>
    <row r="60" spans="1:16">
      <c r="A60" s="9">
        <v>10.25</v>
      </c>
      <c r="B60" s="1">
        <f t="shared" si="6"/>
        <v>0</v>
      </c>
      <c r="C60" s="1">
        <f t="shared" si="7"/>
        <v>8703.1725000000006</v>
      </c>
      <c r="D60" s="1">
        <f t="shared" si="8"/>
        <v>0</v>
      </c>
      <c r="E60" s="1">
        <f t="shared" si="9"/>
        <v>0</v>
      </c>
      <c r="F60" s="11">
        <f t="shared" si="10"/>
        <v>8703.1725000000006</v>
      </c>
      <c r="G60" s="1"/>
      <c r="H60" s="9">
        <f t="shared" si="11"/>
        <v>7.3796046186615802</v>
      </c>
      <c r="I60" s="1">
        <f t="shared" si="12"/>
        <v>0</v>
      </c>
      <c r="J60" s="1">
        <f t="shared" si="13"/>
        <v>6265.9484856593599</v>
      </c>
      <c r="K60" s="1">
        <f t="shared" si="14"/>
        <v>0</v>
      </c>
      <c r="L60" s="1">
        <f t="shared" si="15"/>
        <v>0</v>
      </c>
      <c r="M60" s="23">
        <f t="shared" si="16"/>
        <v>6265.9484856593599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12575.25325</v>
      </c>
      <c r="D61" s="1">
        <f t="shared" si="8"/>
        <v>0</v>
      </c>
      <c r="E61" s="1">
        <f t="shared" si="9"/>
        <v>0</v>
      </c>
      <c r="F61" s="11">
        <f t="shared" si="10"/>
        <v>12575.25325</v>
      </c>
      <c r="G61" s="1"/>
      <c r="H61" s="9">
        <f t="shared" si="11"/>
        <v>8.5354597476634204</v>
      </c>
      <c r="I61" s="1">
        <f t="shared" si="12"/>
        <v>0</v>
      </c>
      <c r="J61" s="1">
        <f t="shared" si="13"/>
        <v>9984.7039936789406</v>
      </c>
      <c r="K61" s="1">
        <f t="shared" si="14"/>
        <v>0</v>
      </c>
      <c r="L61" s="1">
        <f t="shared" si="15"/>
        <v>0</v>
      </c>
      <c r="M61" s="23">
        <f t="shared" si="16"/>
        <v>9984.7039936789406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35032.004999999997</v>
      </c>
      <c r="D62" s="1">
        <f t="shared" si="8"/>
        <v>0</v>
      </c>
      <c r="E62" s="1">
        <f t="shared" si="9"/>
        <v>0</v>
      </c>
      <c r="F62" s="11">
        <f t="shared" si="10"/>
        <v>35032.004999999997</v>
      </c>
      <c r="G62" s="1"/>
      <c r="H62" s="9">
        <f t="shared" si="11"/>
        <v>9.8072508417507898</v>
      </c>
      <c r="I62" s="1">
        <f t="shared" si="12"/>
        <v>0</v>
      </c>
      <c r="J62" s="1">
        <f t="shared" si="13"/>
        <v>30539.347602174901</v>
      </c>
      <c r="K62" s="1">
        <f t="shared" si="14"/>
        <v>0</v>
      </c>
      <c r="L62" s="1">
        <f t="shared" si="15"/>
        <v>0</v>
      </c>
      <c r="M62" s="23">
        <f t="shared" si="16"/>
        <v>30539.347602174901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45491.405749999998</v>
      </c>
      <c r="D63" s="1">
        <f t="shared" si="8"/>
        <v>0</v>
      </c>
      <c r="E63" s="1">
        <f t="shared" si="9"/>
        <v>0</v>
      </c>
      <c r="F63" s="11">
        <f t="shared" si="10"/>
        <v>45491.405749999998</v>
      </c>
      <c r="G63" s="1"/>
      <c r="H63" s="9">
        <f t="shared" si="11"/>
        <v>11.200674548155501</v>
      </c>
      <c r="I63" s="1">
        <f t="shared" si="12"/>
        <v>0</v>
      </c>
      <c r="J63" s="1">
        <f t="shared" si="13"/>
        <v>43364.632386709804</v>
      </c>
      <c r="K63" s="1">
        <f t="shared" si="14"/>
        <v>0</v>
      </c>
      <c r="L63" s="1">
        <f t="shared" si="15"/>
        <v>0</v>
      </c>
      <c r="M63" s="23">
        <f t="shared" si="16"/>
        <v>43364.632386709804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53672.836000000003</v>
      </c>
      <c r="D64" s="1">
        <f t="shared" si="8"/>
        <v>0</v>
      </c>
      <c r="E64" s="1">
        <f t="shared" si="9"/>
        <v>0</v>
      </c>
      <c r="F64" s="11">
        <f t="shared" si="10"/>
        <v>53672.836000000003</v>
      </c>
      <c r="G64" s="1"/>
      <c r="H64" s="9">
        <f t="shared" si="11"/>
        <v>12.7214414942683</v>
      </c>
      <c r="I64" s="1">
        <f t="shared" si="12"/>
        <v>0</v>
      </c>
      <c r="J64" s="1">
        <f t="shared" si="13"/>
        <v>55738.436163710801</v>
      </c>
      <c r="K64" s="1">
        <f t="shared" si="14"/>
        <v>0</v>
      </c>
      <c r="L64" s="1">
        <f t="shared" si="15"/>
        <v>0</v>
      </c>
      <c r="M64" s="23">
        <f t="shared" si="16"/>
        <v>55738.436163710801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122284.3575</v>
      </c>
      <c r="D65" s="1">
        <f t="shared" si="8"/>
        <v>0</v>
      </c>
      <c r="E65" s="1">
        <f t="shared" si="9"/>
        <v>0</v>
      </c>
      <c r="F65" s="11">
        <f t="shared" si="10"/>
        <v>122284.3575</v>
      </c>
      <c r="G65" s="1"/>
      <c r="H65" s="9">
        <f t="shared" si="11"/>
        <v>14.375275724179099</v>
      </c>
      <c r="I65" s="1">
        <f t="shared" si="12"/>
        <v>0</v>
      </c>
      <c r="J65" s="1">
        <f t="shared" si="13"/>
        <v>137872.26320130099</v>
      </c>
      <c r="K65" s="1">
        <f t="shared" si="14"/>
        <v>0</v>
      </c>
      <c r="L65" s="1">
        <f t="shared" si="15"/>
        <v>0</v>
      </c>
      <c r="M65" s="23">
        <f t="shared" si="16"/>
        <v>137872.26320130099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134210.916710527</v>
      </c>
      <c r="D66" s="1">
        <f t="shared" si="8"/>
        <v>7456.1620394736901</v>
      </c>
      <c r="E66" s="1">
        <f t="shared" si="9"/>
        <v>0</v>
      </c>
      <c r="F66" s="11">
        <f t="shared" si="10"/>
        <v>141667.078750001</v>
      </c>
      <c r="G66" s="1"/>
      <c r="H66" s="9">
        <f t="shared" si="11"/>
        <v>16.167914180074501</v>
      </c>
      <c r="I66" s="1">
        <f t="shared" si="12"/>
        <v>0</v>
      </c>
      <c r="J66" s="1">
        <f t="shared" si="13"/>
        <v>163766.83648339001</v>
      </c>
      <c r="K66" s="1">
        <f t="shared" si="14"/>
        <v>9098.1575824105494</v>
      </c>
      <c r="L66" s="1">
        <f t="shared" si="15"/>
        <v>0</v>
      </c>
      <c r="M66" s="23">
        <f t="shared" si="16"/>
        <v>172864.994065801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99983.395501543302</v>
      </c>
      <c r="D67" s="1">
        <f t="shared" si="8"/>
        <v>21800.890748456699</v>
      </c>
      <c r="E67" s="1">
        <f t="shared" si="9"/>
        <v>0</v>
      </c>
      <c r="F67" s="11">
        <f t="shared" si="10"/>
        <v>121784.28625</v>
      </c>
      <c r="G67" s="1"/>
      <c r="H67" s="9">
        <f t="shared" si="11"/>
        <v>18.105106223295699</v>
      </c>
      <c r="I67" s="1">
        <f t="shared" si="12"/>
        <v>0</v>
      </c>
      <c r="J67" s="1">
        <f t="shared" si="13"/>
        <v>131651.63608154401</v>
      </c>
      <c r="K67" s="1">
        <f t="shared" si="14"/>
        <v>28705.995837328999</v>
      </c>
      <c r="L67" s="1">
        <f t="shared" si="15"/>
        <v>0</v>
      </c>
      <c r="M67" s="23">
        <f t="shared" si="16"/>
        <v>160357.631918873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83067.402492537294</v>
      </c>
      <c r="D68" s="1">
        <f t="shared" si="8"/>
        <v>43421.596757462801</v>
      </c>
      <c r="E68" s="1">
        <f t="shared" si="9"/>
        <v>0</v>
      </c>
      <c r="F68" s="11">
        <f t="shared" si="10"/>
        <v>126488.99924999999</v>
      </c>
      <c r="G68" s="1"/>
      <c r="H68" s="9">
        <f t="shared" si="11"/>
        <v>20.192613190634699</v>
      </c>
      <c r="I68" s="1">
        <f t="shared" si="12"/>
        <v>0</v>
      </c>
      <c r="J68" s="1">
        <f t="shared" si="13"/>
        <v>117708.62647597</v>
      </c>
      <c r="K68" s="1">
        <f t="shared" si="14"/>
        <v>61529.509294257099</v>
      </c>
      <c r="L68" s="1">
        <f t="shared" si="15"/>
        <v>0</v>
      </c>
      <c r="M68" s="23">
        <f t="shared" si="16"/>
        <v>179238.135770227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34256.306192528697</v>
      </c>
      <c r="D69" s="1">
        <f t="shared" si="8"/>
        <v>46457.182370689603</v>
      </c>
      <c r="E69" s="1">
        <f t="shared" si="9"/>
        <v>938.52893678160899</v>
      </c>
      <c r="F69" s="11">
        <f t="shared" si="10"/>
        <v>81652.0174999999</v>
      </c>
      <c r="G69" s="1"/>
      <c r="H69" s="9">
        <f t="shared" si="11"/>
        <v>22.436207982086501</v>
      </c>
      <c r="I69" s="1">
        <f t="shared" si="12"/>
        <v>0</v>
      </c>
      <c r="J69" s="1">
        <f t="shared" si="13"/>
        <v>52107.227826007598</v>
      </c>
      <c r="K69" s="1">
        <f t="shared" si="14"/>
        <v>70665.966503763702</v>
      </c>
      <c r="L69" s="1">
        <f t="shared" si="15"/>
        <v>1427.5952829043199</v>
      </c>
      <c r="M69" s="23">
        <f t="shared" si="16"/>
        <v>124200.789612676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22003.0988461538</v>
      </c>
      <c r="D70" s="1">
        <f t="shared" si="8"/>
        <v>34324.834199999998</v>
      </c>
      <c r="E70" s="1">
        <f t="shared" si="9"/>
        <v>880.12395384615502</v>
      </c>
      <c r="F70" s="11">
        <f t="shared" si="10"/>
        <v>57208.056999999899</v>
      </c>
      <c r="G70" s="1"/>
      <c r="H70" s="9">
        <f t="shared" si="11"/>
        <v>24.8416746767953</v>
      </c>
      <c r="I70" s="1">
        <f t="shared" si="12"/>
        <v>0</v>
      </c>
      <c r="J70" s="1">
        <f t="shared" si="13"/>
        <v>35842.217929017897</v>
      </c>
      <c r="K70" s="1">
        <f t="shared" si="14"/>
        <v>55913.859969268</v>
      </c>
      <c r="L70" s="1">
        <f t="shared" si="15"/>
        <v>1433.68871716072</v>
      </c>
      <c r="M70" s="23">
        <f t="shared" si="16"/>
        <v>93189.766615446599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5709.5122499999998</v>
      </c>
      <c r="D71" s="1">
        <f t="shared" si="8"/>
        <v>18446.1165</v>
      </c>
      <c r="E71" s="1">
        <f t="shared" si="9"/>
        <v>439.19324999999998</v>
      </c>
      <c r="F71" s="11">
        <f t="shared" si="10"/>
        <v>24594.822</v>
      </c>
      <c r="G71" s="1"/>
      <c r="H71" s="9">
        <f t="shared" si="11"/>
        <v>27.414808174376201</v>
      </c>
      <c r="I71" s="1">
        <f t="shared" si="12"/>
        <v>0</v>
      </c>
      <c r="J71" s="1">
        <f t="shared" si="13"/>
        <v>9938.1068636826003</v>
      </c>
      <c r="K71" s="1">
        <f t="shared" si="14"/>
        <v>32107.729867282302</v>
      </c>
      <c r="L71" s="1">
        <f t="shared" si="15"/>
        <v>764.46975874481598</v>
      </c>
      <c r="M71" s="23">
        <f t="shared" si="16"/>
        <v>42810.306489709699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</v>
      </c>
      <c r="D72" s="1">
        <f t="shared" si="8"/>
        <v>20594.924999999999</v>
      </c>
      <c r="E72" s="1">
        <f t="shared" si="9"/>
        <v>0</v>
      </c>
      <c r="F72" s="11">
        <f t="shared" si="10"/>
        <v>20594.924999999999</v>
      </c>
      <c r="G72" s="1"/>
      <c r="H72" s="9">
        <f t="shared" si="11"/>
        <v>30.1614138591531</v>
      </c>
      <c r="I72" s="1">
        <f t="shared" si="12"/>
        <v>0</v>
      </c>
      <c r="J72" s="1">
        <f t="shared" si="13"/>
        <v>0</v>
      </c>
      <c r="K72" s="1">
        <f t="shared" si="14"/>
        <v>38225.9726968135</v>
      </c>
      <c r="L72" s="1">
        <f t="shared" si="15"/>
        <v>0</v>
      </c>
      <c r="M72" s="23">
        <f t="shared" si="16"/>
        <v>38225.9726968135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2018.55925</v>
      </c>
      <c r="D73" s="1">
        <f t="shared" si="8"/>
        <v>4037.1185</v>
      </c>
      <c r="E73" s="1">
        <f t="shared" si="9"/>
        <v>0</v>
      </c>
      <c r="F73" s="11">
        <f t="shared" si="10"/>
        <v>6055.6777499999998</v>
      </c>
      <c r="G73" s="1"/>
      <c r="H73" s="9">
        <f t="shared" si="11"/>
        <v>33.0873072851684</v>
      </c>
      <c r="I73" s="1">
        <f t="shared" si="12"/>
        <v>0</v>
      </c>
      <c r="J73" s="1">
        <f t="shared" si="13"/>
        <v>3987.3844882429298</v>
      </c>
      <c r="K73" s="1">
        <f t="shared" si="14"/>
        <v>7974.7689764858596</v>
      </c>
      <c r="L73" s="1">
        <f t="shared" si="15"/>
        <v>0</v>
      </c>
      <c r="M73" s="23">
        <f t="shared" si="16"/>
        <v>11962.153464728801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2151.5925000000002</v>
      </c>
      <c r="E74" s="1">
        <f t="shared" si="9"/>
        <v>0</v>
      </c>
      <c r="F74" s="11">
        <f t="shared" si="10"/>
        <v>2151.5925000000002</v>
      </c>
      <c r="G74" s="1"/>
      <c r="H74" s="9">
        <f t="shared" si="11"/>
        <v>36.198313880076299</v>
      </c>
      <c r="I74" s="1">
        <f t="shared" si="12"/>
        <v>0</v>
      </c>
      <c r="J74" s="1">
        <f t="shared" si="13"/>
        <v>0</v>
      </c>
      <c r="K74" s="1">
        <f t="shared" si="14"/>
        <v>4515.0156902619201</v>
      </c>
      <c r="L74" s="1">
        <f t="shared" si="15"/>
        <v>0</v>
      </c>
      <c r="M74" s="23">
        <f t="shared" si="16"/>
        <v>4515.0156902619201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39.500268666256702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3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42.9990159976781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3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46.700409311197497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3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50.6103108911352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3">
        <f t="shared" si="16"/>
        <v>0</v>
      </c>
      <c r="N78" s="3"/>
      <c r="O78" s="3"/>
      <c r="P78" s="3"/>
    </row>
    <row r="79" spans="1:16">
      <c r="A79" s="7" t="s">
        <v>7</v>
      </c>
      <c r="B79" s="16">
        <f>SUM(B47:B78)</f>
        <v>0</v>
      </c>
      <c r="C79" s="16">
        <f>SUM(C47:C78)</f>
        <v>668929.92299329001</v>
      </c>
      <c r="D79" s="16">
        <f>SUM(D47:D78)</f>
        <v>198690.41861608301</v>
      </c>
      <c r="E79" s="16">
        <f>SUM(E47:E78)</f>
        <v>2257.8461406277602</v>
      </c>
      <c r="F79" s="16">
        <f>SUM(F47:F78)</f>
        <v>869878.18775000097</v>
      </c>
      <c r="G79" s="11"/>
      <c r="H79" s="7" t="s">
        <v>7</v>
      </c>
      <c r="I79" s="16">
        <f>SUM(I47:I78)</f>
        <v>0</v>
      </c>
      <c r="J79" s="16">
        <f>SUM(J47:J78)</f>
        <v>804789.81727394497</v>
      </c>
      <c r="K79" s="16">
        <f>SUM(K47:K78)</f>
        <v>308736.97641787201</v>
      </c>
      <c r="L79" s="16">
        <f>SUM(L47:L78)</f>
        <v>3625.7537588098598</v>
      </c>
      <c r="M79" s="16">
        <f>SUM(M47:M78)</f>
        <v>1117152.54745063</v>
      </c>
      <c r="N79" s="3"/>
      <c r="O79" s="3"/>
      <c r="P79" s="3"/>
    </row>
    <row r="80" spans="1:16">
      <c r="A80" s="5" t="s">
        <v>13</v>
      </c>
      <c r="B80" s="17">
        <f>IF(L38&gt;0,B79/L38,0)</f>
        <v>0</v>
      </c>
      <c r="C80" s="17">
        <f>IF(M38&gt;0,C79/M38,0)</f>
        <v>12.986440886446101</v>
      </c>
      <c r="D80" s="17">
        <f>IF(N38&gt;0,D79/N38,0)</f>
        <v>14.827487804321001</v>
      </c>
      <c r="E80" s="17">
        <f>IF(O38&gt;0,E79/O38,0)</f>
        <v>15.130237168936</v>
      </c>
      <c r="F80" s="17">
        <f>IF(P38&gt;0,F79/P38,0)</f>
        <v>13.370555425785</v>
      </c>
      <c r="G80" s="11"/>
      <c r="H80" s="5" t="s">
        <v>13</v>
      </c>
      <c r="I80" s="17">
        <f>IF(L38&gt;0,I79/L38,0)</f>
        <v>0</v>
      </c>
      <c r="J80" s="17">
        <f>IF(M38&gt;0,J79/M38,0)</f>
        <v>15.6239914358662</v>
      </c>
      <c r="K80" s="17">
        <f>IF(N38&gt;0,K79/N38,0)</f>
        <v>23.039831434571202</v>
      </c>
      <c r="L80" s="17">
        <f>IF(O38&gt;0,L79/O38,0)</f>
        <v>24.2968346247463</v>
      </c>
      <c r="M80" s="17">
        <f>IF(P38&gt;0,M79/P38,0)</f>
        <v>17.171312334409599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6" t="s">
        <v>14</v>
      </c>
      <c r="B85" s="46"/>
      <c r="C85" s="46"/>
      <c r="D85" s="46"/>
      <c r="E85" s="46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46"/>
      <c r="B86" s="46"/>
      <c r="C86" s="46"/>
      <c r="D86" s="46"/>
      <c r="E86" s="46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4"/>
      <c r="B87" s="2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7" t="s">
        <v>15</v>
      </c>
      <c r="B89" s="48" t="s">
        <v>16</v>
      </c>
      <c r="C89" s="48" t="s">
        <v>17</v>
      </c>
      <c r="D89" s="48" t="s">
        <v>18</v>
      </c>
      <c r="E89" s="48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7"/>
      <c r="B90" s="47"/>
      <c r="C90" s="47"/>
      <c r="D90" s="47"/>
      <c r="E90" s="48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5">
        <v>0</v>
      </c>
      <c r="B92" s="26">
        <f>L$38</f>
        <v>0</v>
      </c>
      <c r="C92" s="27">
        <f>$B$80</f>
        <v>0</v>
      </c>
      <c r="D92" s="27">
        <f>$I$80</f>
        <v>0</v>
      </c>
      <c r="E92" s="26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5">
        <v>1</v>
      </c>
      <c r="B93" s="26">
        <f>M$38</f>
        <v>51509.873169999999</v>
      </c>
      <c r="C93" s="27">
        <f>$C$80</f>
        <v>13</v>
      </c>
      <c r="D93" s="27">
        <f>$J$80</f>
        <v>15.6</v>
      </c>
      <c r="E93" s="26">
        <f>B93*D93</f>
        <v>803554.02145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5">
        <v>2</v>
      </c>
      <c r="B94" s="26">
        <f>N$38</f>
        <v>13400.14042</v>
      </c>
      <c r="C94" s="27">
        <f>$D$80</f>
        <v>14.8</v>
      </c>
      <c r="D94" s="27">
        <f>$K$80</f>
        <v>23</v>
      </c>
      <c r="E94" s="26">
        <f>B94*D94</f>
        <v>308203.22966000001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5">
        <v>3</v>
      </c>
      <c r="B95" s="26">
        <f>O$38</f>
        <v>149.22740999999999</v>
      </c>
      <c r="C95" s="27">
        <f>$E$80</f>
        <v>15.1</v>
      </c>
      <c r="D95" s="27">
        <f>$L$80</f>
        <v>24.3</v>
      </c>
      <c r="E95" s="26">
        <f>B95*D95</f>
        <v>3626.22606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5" t="s">
        <v>7</v>
      </c>
      <c r="B96" s="26">
        <f>SUM(B92:B95)</f>
        <v>65059.241000000002</v>
      </c>
      <c r="C96" s="27">
        <f>$F$80</f>
        <v>13.4</v>
      </c>
      <c r="D96" s="27">
        <f>$M$80</f>
        <v>17.2</v>
      </c>
      <c r="E96" s="26">
        <f>SUM(E92:E95)</f>
        <v>1115383.4771700001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 t="s">
        <v>2</v>
      </c>
      <c r="B97" s="28">
        <f>$I$2</f>
        <v>1117243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29" t="s">
        <v>20</v>
      </c>
      <c r="B98" s="26">
        <f>IF(E96&gt;0,$I$2/E96,"")</f>
        <v>1.0016700000000001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"/>
  <sheetViews>
    <sheetView topLeftCell="A52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3" t="s">
        <v>22</v>
      </c>
      <c r="B1" s="43"/>
      <c r="C1" s="43"/>
      <c r="D1" s="43"/>
      <c r="E1" s="43"/>
      <c r="F1" s="43"/>
      <c r="G1" s="1"/>
      <c r="H1" s="44" t="s">
        <v>1</v>
      </c>
      <c r="I1" s="4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908582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5" t="s">
        <v>4</v>
      </c>
      <c r="C4" s="45"/>
      <c r="D4" s="45"/>
      <c r="E4" s="45"/>
      <c r="F4" s="45"/>
      <c r="G4" s="1"/>
      <c r="H4" s="2" t="s">
        <v>3</v>
      </c>
      <c r="J4" s="1"/>
      <c r="K4" s="2" t="s">
        <v>3</v>
      </c>
      <c r="L4" s="44" t="s">
        <v>5</v>
      </c>
      <c r="M4" s="44"/>
      <c r="N4" s="44"/>
      <c r="O4" s="44"/>
      <c r="P4" s="44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3"/>
      <c r="C6" s="10"/>
      <c r="D6" s="10"/>
      <c r="E6" s="31"/>
      <c r="F6" s="11">
        <f t="shared" ref="F6:F37" si="0">SUM(B6:E6)</f>
        <v>0</v>
      </c>
      <c r="G6" s="1"/>
      <c r="H6" s="9">
        <v>3.75</v>
      </c>
      <c r="J6" s="1"/>
      <c r="K6" s="9">
        <v>3.75</v>
      </c>
      <c r="L6" s="1">
        <f t="shared" ref="L6:O10" si="1">IF($F6&gt;0,($I6/1000)*(B6/$F6),0)</f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2">
        <f t="shared" ref="P6:P37" si="2">SUM(L6:O6)</f>
        <v>0</v>
      </c>
      <c r="Q6" s="3"/>
      <c r="R6" s="3"/>
    </row>
    <row r="7" spans="1:18">
      <c r="A7" s="9">
        <v>4.25</v>
      </c>
      <c r="B7" s="13"/>
      <c r="C7" s="10"/>
      <c r="D7" s="10"/>
      <c r="E7" s="31"/>
      <c r="F7" s="11">
        <f t="shared" si="0"/>
        <v>0</v>
      </c>
      <c r="G7" s="1"/>
      <c r="H7" s="9">
        <v>4.25</v>
      </c>
      <c r="J7" s="1"/>
      <c r="K7" s="9">
        <v>4.25</v>
      </c>
      <c r="L7" s="1">
        <f t="shared" si="1"/>
        <v>0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2">
        <f t="shared" si="2"/>
        <v>0</v>
      </c>
      <c r="Q7" s="3"/>
      <c r="R7" s="3"/>
    </row>
    <row r="8" spans="1:18">
      <c r="A8" s="9">
        <v>4.75</v>
      </c>
      <c r="B8" s="13"/>
      <c r="C8" s="10"/>
      <c r="D8" s="10"/>
      <c r="E8" s="31"/>
      <c r="F8" s="11">
        <f t="shared" si="0"/>
        <v>0</v>
      </c>
      <c r="G8" s="1"/>
      <c r="H8" s="9">
        <v>4.75</v>
      </c>
      <c r="J8" s="1"/>
      <c r="K8" s="9">
        <v>4.75</v>
      </c>
      <c r="L8" s="1">
        <f t="shared" si="1"/>
        <v>0</v>
      </c>
      <c r="M8" s="1">
        <f t="shared" si="1"/>
        <v>0</v>
      </c>
      <c r="N8" s="1">
        <f t="shared" si="1"/>
        <v>0</v>
      </c>
      <c r="O8" s="1">
        <f t="shared" si="1"/>
        <v>0</v>
      </c>
      <c r="P8" s="12">
        <f t="shared" si="2"/>
        <v>0</v>
      </c>
      <c r="Q8" s="3"/>
      <c r="R8" s="3"/>
    </row>
    <row r="9" spans="1:18">
      <c r="A9" s="9">
        <v>5.25</v>
      </c>
      <c r="B9" s="13"/>
      <c r="C9" s="10"/>
      <c r="D9" s="10"/>
      <c r="E9" s="31"/>
      <c r="F9" s="11">
        <f t="shared" si="0"/>
        <v>0</v>
      </c>
      <c r="G9" s="1"/>
      <c r="H9" s="9">
        <v>5.25</v>
      </c>
      <c r="J9" s="1"/>
      <c r="K9" s="9">
        <v>5.25</v>
      </c>
      <c r="L9" s="1">
        <f t="shared" si="1"/>
        <v>0</v>
      </c>
      <c r="M9" s="1">
        <f t="shared" si="1"/>
        <v>0</v>
      </c>
      <c r="N9" s="1">
        <f t="shared" si="1"/>
        <v>0</v>
      </c>
      <c r="O9" s="1">
        <f t="shared" si="1"/>
        <v>0</v>
      </c>
      <c r="P9" s="12">
        <f t="shared" si="2"/>
        <v>0</v>
      </c>
      <c r="Q9" s="3"/>
      <c r="R9" s="3"/>
    </row>
    <row r="10" spans="1:18">
      <c r="A10" s="9">
        <v>5.75</v>
      </c>
      <c r="B10" s="13"/>
      <c r="C10" s="10"/>
      <c r="D10" s="10"/>
      <c r="E10" s="31"/>
      <c r="F10" s="11">
        <f t="shared" si="0"/>
        <v>0</v>
      </c>
      <c r="G10" s="1"/>
      <c r="H10" s="9">
        <v>5.75</v>
      </c>
      <c r="J10" s="1"/>
      <c r="K10" s="9">
        <v>5.75</v>
      </c>
      <c r="L10" s="1">
        <f t="shared" si="1"/>
        <v>0</v>
      </c>
      <c r="M10" s="1">
        <f t="shared" si="1"/>
        <v>0</v>
      </c>
      <c r="N10" s="1">
        <f t="shared" si="1"/>
        <v>0</v>
      </c>
      <c r="O10" s="1">
        <f t="shared" si="1"/>
        <v>0</v>
      </c>
      <c r="P10" s="12">
        <f t="shared" si="2"/>
        <v>0</v>
      </c>
      <c r="Q10" s="3"/>
      <c r="R10" s="3"/>
    </row>
    <row r="11" spans="1:18">
      <c r="A11" s="9">
        <v>6.25</v>
      </c>
      <c r="B11" s="38"/>
      <c r="C11" s="10"/>
      <c r="D11" s="10"/>
      <c r="E11" s="31"/>
      <c r="F11" s="11">
        <f t="shared" si="0"/>
        <v>0</v>
      </c>
      <c r="G11" s="1"/>
      <c r="H11" s="9">
        <v>6.25</v>
      </c>
      <c r="J11" s="1"/>
      <c r="K11" s="9">
        <v>6.25</v>
      </c>
      <c r="L11" s="1">
        <f t="shared" ref="L11:L32" si="3">IF($F11&gt;0,($I12/1000)*(B11/$F11),0)</f>
        <v>0</v>
      </c>
      <c r="M11" s="1">
        <f t="shared" ref="M11:M32" si="4">IF($F11&gt;0,($I12/1000)*(C11/$F11),0)</f>
        <v>0</v>
      </c>
      <c r="N11" s="1">
        <f t="shared" ref="N11:N32" si="5">IF($F11&gt;0,($I12/1000)*(D11/$F11),0)</f>
        <v>0</v>
      </c>
      <c r="O11" s="1">
        <f t="shared" ref="O11:O32" si="6">IF($F11&gt;0,($I12/1000)*(E11/$F11),0)</f>
        <v>0</v>
      </c>
      <c r="P11" s="12">
        <f t="shared" si="2"/>
        <v>0</v>
      </c>
      <c r="Q11" s="3"/>
      <c r="R11" s="3"/>
    </row>
    <row r="12" spans="1:18">
      <c r="A12" s="9">
        <v>6.75</v>
      </c>
      <c r="B12" s="38"/>
      <c r="C12" s="10"/>
      <c r="D12" s="10"/>
      <c r="E12" s="32"/>
      <c r="F12" s="11">
        <f t="shared" si="0"/>
        <v>0</v>
      </c>
      <c r="G12" s="1"/>
      <c r="H12" s="9">
        <v>6.75</v>
      </c>
      <c r="J12" s="1"/>
      <c r="K12" s="9">
        <v>6.75</v>
      </c>
      <c r="L12" s="1">
        <f t="shared" si="3"/>
        <v>0</v>
      </c>
      <c r="M12" s="1">
        <f t="shared" si="4"/>
        <v>0</v>
      </c>
      <c r="N12" s="1">
        <f t="shared" si="5"/>
        <v>0</v>
      </c>
      <c r="O12" s="1">
        <f t="shared" si="6"/>
        <v>0</v>
      </c>
      <c r="P12" s="12">
        <f t="shared" si="2"/>
        <v>0</v>
      </c>
      <c r="Q12" s="3"/>
      <c r="R12" s="3"/>
    </row>
    <row r="13" spans="1:18">
      <c r="A13" s="9">
        <v>7.25</v>
      </c>
      <c r="B13" s="38"/>
      <c r="C13" s="10"/>
      <c r="D13" s="10"/>
      <c r="E13" s="32"/>
      <c r="F13" s="11">
        <f t="shared" si="0"/>
        <v>0</v>
      </c>
      <c r="G13" s="1"/>
      <c r="H13" s="9">
        <v>7.25</v>
      </c>
      <c r="J13" s="1"/>
      <c r="K13" s="9">
        <v>7.25</v>
      </c>
      <c r="L13" s="1">
        <f t="shared" si="3"/>
        <v>0</v>
      </c>
      <c r="M13" s="1">
        <f t="shared" si="4"/>
        <v>0</v>
      </c>
      <c r="N13" s="1">
        <f t="shared" si="5"/>
        <v>0</v>
      </c>
      <c r="O13" s="1">
        <f t="shared" si="6"/>
        <v>0</v>
      </c>
      <c r="P13" s="12">
        <f t="shared" si="2"/>
        <v>0</v>
      </c>
      <c r="Q13" s="3"/>
      <c r="R13" s="3"/>
    </row>
    <row r="14" spans="1:18">
      <c r="A14" s="9">
        <v>7.75</v>
      </c>
      <c r="B14" s="41">
        <v>1</v>
      </c>
      <c r="D14" s="10"/>
      <c r="E14" s="32"/>
      <c r="F14" s="11">
        <f t="shared" si="0"/>
        <v>1</v>
      </c>
      <c r="G14" s="1"/>
      <c r="H14" s="9">
        <v>7.75</v>
      </c>
      <c r="I14">
        <v>221558</v>
      </c>
      <c r="J14" s="4"/>
      <c r="K14" s="9">
        <v>7.75</v>
      </c>
      <c r="L14" s="1">
        <f t="shared" si="3"/>
        <v>598.65300000000002</v>
      </c>
      <c r="M14" s="1">
        <f t="shared" si="4"/>
        <v>0</v>
      </c>
      <c r="N14" s="1">
        <f t="shared" si="5"/>
        <v>0</v>
      </c>
      <c r="O14" s="1">
        <f t="shared" si="6"/>
        <v>0</v>
      </c>
      <c r="P14" s="12">
        <f t="shared" si="2"/>
        <v>598.65300000000002</v>
      </c>
      <c r="Q14" s="3"/>
      <c r="R14" s="3"/>
    </row>
    <row r="15" spans="1:18">
      <c r="A15" s="9">
        <v>8.25</v>
      </c>
      <c r="B15" s="39">
        <v>3</v>
      </c>
      <c r="D15" s="33"/>
      <c r="E15" s="32"/>
      <c r="F15" s="11">
        <f t="shared" si="0"/>
        <v>3</v>
      </c>
      <c r="G15" s="1"/>
      <c r="H15" s="9">
        <v>8.25</v>
      </c>
      <c r="I15">
        <v>598653</v>
      </c>
      <c r="J15" s="4"/>
      <c r="K15" s="9">
        <v>8.25</v>
      </c>
      <c r="L15" s="1">
        <f t="shared" si="3"/>
        <v>805.82100000000003</v>
      </c>
      <c r="M15" s="1">
        <f t="shared" si="4"/>
        <v>0</v>
      </c>
      <c r="N15" s="1">
        <f t="shared" si="5"/>
        <v>0</v>
      </c>
      <c r="O15" s="1">
        <f t="shared" si="6"/>
        <v>0</v>
      </c>
      <c r="P15" s="12">
        <f t="shared" si="2"/>
        <v>805.82100000000003</v>
      </c>
      <c r="Q15" s="3"/>
      <c r="R15" s="3"/>
    </row>
    <row r="16" spans="1:18">
      <c r="A16" s="9">
        <v>8.75</v>
      </c>
      <c r="B16" s="39">
        <v>7</v>
      </c>
      <c r="D16" s="33"/>
      <c r="E16" s="32"/>
      <c r="F16" s="11">
        <f t="shared" si="0"/>
        <v>7</v>
      </c>
      <c r="G16" s="1"/>
      <c r="H16" s="9">
        <v>8.75</v>
      </c>
      <c r="I16">
        <v>805821</v>
      </c>
      <c r="J16" s="4"/>
      <c r="K16" s="9">
        <v>8.75</v>
      </c>
      <c r="L16" s="1">
        <f t="shared" si="3"/>
        <v>3103.3969999999999</v>
      </c>
      <c r="M16" s="1">
        <f t="shared" si="4"/>
        <v>0</v>
      </c>
      <c r="N16" s="1">
        <f t="shared" si="5"/>
        <v>0</v>
      </c>
      <c r="O16" s="1">
        <f t="shared" si="6"/>
        <v>0</v>
      </c>
      <c r="P16" s="12">
        <f t="shared" si="2"/>
        <v>3103.3969999999999</v>
      </c>
      <c r="Q16" s="3"/>
      <c r="R16" s="3"/>
    </row>
    <row r="17" spans="1:18">
      <c r="A17" s="9">
        <v>9.25</v>
      </c>
      <c r="B17" s="39">
        <v>29</v>
      </c>
      <c r="D17" s="33"/>
      <c r="E17" s="32"/>
      <c r="F17" s="11">
        <f t="shared" si="0"/>
        <v>29</v>
      </c>
      <c r="G17" s="1"/>
      <c r="H17" s="9">
        <v>9.25</v>
      </c>
      <c r="I17">
        <v>3103397</v>
      </c>
      <c r="J17" s="4"/>
      <c r="K17" s="9">
        <v>9.25</v>
      </c>
      <c r="L17" s="1">
        <f t="shared" si="3"/>
        <v>8694.0010000000002</v>
      </c>
      <c r="M17" s="1">
        <f t="shared" si="4"/>
        <v>0</v>
      </c>
      <c r="N17" s="1">
        <f t="shared" si="5"/>
        <v>0</v>
      </c>
      <c r="O17" s="1">
        <f t="shared" si="6"/>
        <v>0</v>
      </c>
      <c r="P17" s="12">
        <f t="shared" si="2"/>
        <v>8694.0010000000002</v>
      </c>
      <c r="Q17" s="3"/>
      <c r="R17" s="3"/>
    </row>
    <row r="18" spans="1:18">
      <c r="A18" s="9">
        <v>9.75</v>
      </c>
      <c r="B18" s="33">
        <v>26</v>
      </c>
      <c r="D18" s="33"/>
      <c r="E18" s="32"/>
      <c r="F18" s="11">
        <f t="shared" si="0"/>
        <v>26</v>
      </c>
      <c r="G18" s="1"/>
      <c r="H18" s="9">
        <v>9.75</v>
      </c>
      <c r="I18">
        <v>8694001</v>
      </c>
      <c r="J18" s="4"/>
      <c r="K18" s="9">
        <v>9.75</v>
      </c>
      <c r="L18" s="1">
        <f t="shared" si="3"/>
        <v>8958.0210000000006</v>
      </c>
      <c r="M18" s="1">
        <f t="shared" si="4"/>
        <v>0</v>
      </c>
      <c r="N18" s="1">
        <f t="shared" si="5"/>
        <v>0</v>
      </c>
      <c r="O18" s="1">
        <f t="shared" si="6"/>
        <v>0</v>
      </c>
      <c r="P18" s="12">
        <f t="shared" si="2"/>
        <v>8958.0210000000006</v>
      </c>
      <c r="Q18" s="3"/>
      <c r="R18" s="3"/>
    </row>
    <row r="19" spans="1:18">
      <c r="A19" s="9">
        <v>10.25</v>
      </c>
      <c r="B19" s="33">
        <v>21</v>
      </c>
      <c r="D19" s="33"/>
      <c r="E19" s="32"/>
      <c r="F19" s="11">
        <f t="shared" si="0"/>
        <v>21</v>
      </c>
      <c r="G19" s="1"/>
      <c r="H19" s="9">
        <v>10.25</v>
      </c>
      <c r="I19">
        <v>8958021</v>
      </c>
      <c r="J19" s="4"/>
      <c r="K19" s="9">
        <v>10.25</v>
      </c>
      <c r="L19" s="1">
        <f t="shared" si="3"/>
        <v>5939.2039999999997</v>
      </c>
      <c r="M19" s="1">
        <f t="shared" si="4"/>
        <v>0</v>
      </c>
      <c r="N19" s="1">
        <f t="shared" si="5"/>
        <v>0</v>
      </c>
      <c r="O19" s="1">
        <f t="shared" si="6"/>
        <v>0</v>
      </c>
      <c r="P19" s="12">
        <f t="shared" si="2"/>
        <v>5939.2039999999997</v>
      </c>
      <c r="Q19" s="3"/>
      <c r="R19" s="3"/>
    </row>
    <row r="20" spans="1:18">
      <c r="A20" s="9">
        <v>10.75</v>
      </c>
      <c r="B20" s="33">
        <v>25</v>
      </c>
      <c r="C20">
        <v>4</v>
      </c>
      <c r="D20" s="33"/>
      <c r="E20" s="32"/>
      <c r="F20" s="11">
        <f t="shared" si="0"/>
        <v>29</v>
      </c>
      <c r="G20" s="1"/>
      <c r="H20" s="9">
        <v>10.75</v>
      </c>
      <c r="I20">
        <v>5939204</v>
      </c>
      <c r="J20" s="4"/>
      <c r="K20" s="9">
        <v>10.75</v>
      </c>
      <c r="L20" s="1">
        <f t="shared" si="3"/>
        <v>2993.0310344827599</v>
      </c>
      <c r="M20" s="1">
        <f t="shared" si="4"/>
        <v>478.88496551724103</v>
      </c>
      <c r="N20" s="1">
        <f t="shared" si="5"/>
        <v>0</v>
      </c>
      <c r="O20" s="1">
        <f t="shared" si="6"/>
        <v>0</v>
      </c>
      <c r="P20" s="12">
        <f t="shared" si="2"/>
        <v>3471.9160000000002</v>
      </c>
      <c r="Q20" s="3"/>
      <c r="R20" s="3"/>
    </row>
    <row r="21" spans="1:18">
      <c r="A21" s="9">
        <v>11.25</v>
      </c>
      <c r="B21" s="33">
        <v>41</v>
      </c>
      <c r="C21">
        <v>6</v>
      </c>
      <c r="D21" s="33"/>
      <c r="E21" s="32"/>
      <c r="F21" s="11">
        <f t="shared" si="0"/>
        <v>47</v>
      </c>
      <c r="G21" s="1"/>
      <c r="H21" s="9">
        <v>11.25</v>
      </c>
      <c r="I21">
        <v>3471916</v>
      </c>
      <c r="J21" s="4"/>
      <c r="K21" s="9">
        <v>11.25</v>
      </c>
      <c r="L21" s="1">
        <f t="shared" si="3"/>
        <v>3015.3868723404298</v>
      </c>
      <c r="M21" s="1">
        <f t="shared" si="4"/>
        <v>441.276127659574</v>
      </c>
      <c r="N21" s="1">
        <f t="shared" si="5"/>
        <v>0</v>
      </c>
      <c r="O21" s="1">
        <f t="shared" si="6"/>
        <v>0</v>
      </c>
      <c r="P21" s="12">
        <f t="shared" si="2"/>
        <v>3456.663</v>
      </c>
      <c r="Q21" s="3"/>
      <c r="R21" s="3"/>
    </row>
    <row r="22" spans="1:18">
      <c r="A22" s="9">
        <v>11.75</v>
      </c>
      <c r="B22" s="33">
        <v>37</v>
      </c>
      <c r="C22">
        <v>12</v>
      </c>
      <c r="D22" s="33"/>
      <c r="E22" s="32"/>
      <c r="F22" s="11">
        <f t="shared" si="0"/>
        <v>49</v>
      </c>
      <c r="G22" s="4"/>
      <c r="H22" s="9">
        <v>11.75</v>
      </c>
      <c r="I22">
        <v>3456663</v>
      </c>
      <c r="J22" s="4"/>
      <c r="K22" s="9">
        <v>11.75</v>
      </c>
      <c r="L22" s="1">
        <f t="shared" si="3"/>
        <v>3784.2829795918401</v>
      </c>
      <c r="M22" s="1">
        <f t="shared" si="4"/>
        <v>1227.3350204081601</v>
      </c>
      <c r="N22" s="1">
        <f t="shared" si="5"/>
        <v>0</v>
      </c>
      <c r="O22" s="1">
        <f t="shared" si="6"/>
        <v>0</v>
      </c>
      <c r="P22" s="12">
        <f t="shared" si="2"/>
        <v>5011.6180000000004</v>
      </c>
      <c r="Q22" s="3"/>
      <c r="R22" s="3"/>
    </row>
    <row r="23" spans="1:18">
      <c r="A23" s="9">
        <v>12.25</v>
      </c>
      <c r="B23" s="33">
        <v>54</v>
      </c>
      <c r="C23">
        <v>45</v>
      </c>
      <c r="D23" s="33"/>
      <c r="E23" s="32"/>
      <c r="F23" s="11">
        <f t="shared" si="0"/>
        <v>99</v>
      </c>
      <c r="G23" s="4"/>
      <c r="H23" s="9">
        <v>12.25</v>
      </c>
      <c r="I23">
        <v>5011618</v>
      </c>
      <c r="J23" s="4"/>
      <c r="K23" s="9">
        <v>12.25</v>
      </c>
      <c r="L23" s="1">
        <f t="shared" si="3"/>
        <v>4358.9187272727304</v>
      </c>
      <c r="M23" s="1">
        <f t="shared" si="4"/>
        <v>3632.4322727272702</v>
      </c>
      <c r="N23" s="1">
        <f t="shared" si="5"/>
        <v>0</v>
      </c>
      <c r="O23" s="1">
        <f t="shared" si="6"/>
        <v>0</v>
      </c>
      <c r="P23" s="12">
        <f t="shared" si="2"/>
        <v>7991.3509999999997</v>
      </c>
      <c r="Q23" s="3"/>
      <c r="R23" s="3"/>
    </row>
    <row r="24" spans="1:18">
      <c r="A24" s="9">
        <v>12.75</v>
      </c>
      <c r="B24" s="33">
        <v>18</v>
      </c>
      <c r="C24">
        <v>78</v>
      </c>
      <c r="D24" s="33">
        <v>2</v>
      </c>
      <c r="E24" s="31"/>
      <c r="F24" s="11">
        <f t="shared" si="0"/>
        <v>98</v>
      </c>
      <c r="G24" s="4"/>
      <c r="H24" s="9">
        <v>12.75</v>
      </c>
      <c r="I24">
        <v>7991351</v>
      </c>
      <c r="J24" s="4"/>
      <c r="K24" s="9">
        <v>12.75</v>
      </c>
      <c r="L24" s="1">
        <f t="shared" si="3"/>
        <v>1725.35602040816</v>
      </c>
      <c r="M24" s="1">
        <f t="shared" si="4"/>
        <v>7476.5427551020402</v>
      </c>
      <c r="N24" s="1">
        <f t="shared" si="5"/>
        <v>191.706224489796</v>
      </c>
      <c r="O24" s="1">
        <f t="shared" si="6"/>
        <v>0</v>
      </c>
      <c r="P24" s="12">
        <f t="shared" si="2"/>
        <v>9393.6049999999996</v>
      </c>
      <c r="Q24" s="3"/>
      <c r="R24" s="3"/>
    </row>
    <row r="25" spans="1:18">
      <c r="A25" s="9">
        <v>13.25</v>
      </c>
      <c r="B25">
        <v>10</v>
      </c>
      <c r="C25">
        <v>107</v>
      </c>
      <c r="D25" s="33">
        <v>6</v>
      </c>
      <c r="E25" s="31"/>
      <c r="F25" s="11">
        <f t="shared" si="0"/>
        <v>123</v>
      </c>
      <c r="G25" s="4"/>
      <c r="H25" s="9">
        <v>13.25</v>
      </c>
      <c r="I25">
        <v>9393605</v>
      </c>
      <c r="J25" s="4"/>
      <c r="K25" s="9">
        <v>13.25</v>
      </c>
      <c r="L25" s="1">
        <f t="shared" si="3"/>
        <v>508.110406504065</v>
      </c>
      <c r="M25" s="1">
        <f t="shared" si="4"/>
        <v>5436.7813495934997</v>
      </c>
      <c r="N25" s="1">
        <f t="shared" si="5"/>
        <v>304.86624390243901</v>
      </c>
      <c r="O25" s="1">
        <f t="shared" si="6"/>
        <v>0</v>
      </c>
      <c r="P25" s="12">
        <f t="shared" si="2"/>
        <v>6249.7579999999998</v>
      </c>
      <c r="Q25" s="3"/>
      <c r="R25" s="3"/>
    </row>
    <row r="26" spans="1:18">
      <c r="A26" s="9">
        <v>13.75</v>
      </c>
      <c r="B26">
        <v>1</v>
      </c>
      <c r="C26">
        <v>84</v>
      </c>
      <c r="D26" s="33">
        <v>8</v>
      </c>
      <c r="E26" s="31"/>
      <c r="F26" s="11">
        <f t="shared" si="0"/>
        <v>93</v>
      </c>
      <c r="G26" s="4"/>
      <c r="H26" s="9">
        <v>13.75</v>
      </c>
      <c r="I26">
        <v>6249758</v>
      </c>
      <c r="J26" s="4"/>
      <c r="K26" s="9">
        <v>13.75</v>
      </c>
      <c r="L26" s="1">
        <f t="shared" si="3"/>
        <v>43.922311827957003</v>
      </c>
      <c r="M26" s="1">
        <f t="shared" si="4"/>
        <v>3689.4741935483898</v>
      </c>
      <c r="N26" s="1">
        <f t="shared" si="5"/>
        <v>351.37849462365602</v>
      </c>
      <c r="O26" s="1">
        <f t="shared" si="6"/>
        <v>0</v>
      </c>
      <c r="P26" s="12">
        <f t="shared" si="2"/>
        <v>4084.7750000000001</v>
      </c>
      <c r="Q26" s="3"/>
      <c r="R26" s="3"/>
    </row>
    <row r="27" spans="1:18">
      <c r="A27" s="9">
        <v>14.25</v>
      </c>
      <c r="C27">
        <v>66</v>
      </c>
      <c r="D27" s="33">
        <v>16</v>
      </c>
      <c r="E27" s="31"/>
      <c r="F27" s="11">
        <f t="shared" si="0"/>
        <v>82</v>
      </c>
      <c r="G27" s="4"/>
      <c r="H27" s="9">
        <v>14.25</v>
      </c>
      <c r="I27">
        <v>4084775</v>
      </c>
      <c r="J27" s="4"/>
      <c r="K27" s="9">
        <v>14.25</v>
      </c>
      <c r="L27" s="1">
        <f t="shared" si="3"/>
        <v>0</v>
      </c>
      <c r="M27" s="1">
        <f t="shared" si="4"/>
        <v>2120.1807804878099</v>
      </c>
      <c r="N27" s="1">
        <f t="shared" si="5"/>
        <v>513.98321951219498</v>
      </c>
      <c r="O27" s="1">
        <f t="shared" si="6"/>
        <v>0</v>
      </c>
      <c r="P27" s="12">
        <f t="shared" si="2"/>
        <v>2634.1640000000002</v>
      </c>
      <c r="Q27" s="3"/>
      <c r="R27" s="3"/>
    </row>
    <row r="28" spans="1:18">
      <c r="A28" s="9">
        <v>14.75</v>
      </c>
      <c r="C28">
        <v>33</v>
      </c>
      <c r="D28" s="33">
        <v>31</v>
      </c>
      <c r="E28" s="31"/>
      <c r="F28" s="11">
        <f t="shared" si="0"/>
        <v>64</v>
      </c>
      <c r="G28" s="1"/>
      <c r="H28" s="9">
        <v>14.75</v>
      </c>
      <c r="I28">
        <v>2634164</v>
      </c>
      <c r="J28" s="4"/>
      <c r="K28" s="9">
        <v>14.75</v>
      </c>
      <c r="L28" s="1">
        <f t="shared" si="3"/>
        <v>0</v>
      </c>
      <c r="M28" s="1">
        <f t="shared" si="4"/>
        <v>955.92801562499994</v>
      </c>
      <c r="N28" s="1">
        <f t="shared" si="5"/>
        <v>897.99298437499999</v>
      </c>
      <c r="O28" s="1">
        <f t="shared" si="6"/>
        <v>0</v>
      </c>
      <c r="P28" s="12">
        <f t="shared" si="2"/>
        <v>1853.921</v>
      </c>
      <c r="Q28" s="3"/>
      <c r="R28" s="3"/>
    </row>
    <row r="29" spans="1:18">
      <c r="A29" s="9">
        <v>15.25</v>
      </c>
      <c r="C29">
        <v>23</v>
      </c>
      <c r="D29" s="33">
        <v>18</v>
      </c>
      <c r="E29" s="31"/>
      <c r="F29" s="11">
        <f t="shared" si="0"/>
        <v>41</v>
      </c>
      <c r="G29" s="1"/>
      <c r="H29" s="9">
        <v>15.25</v>
      </c>
      <c r="I29">
        <v>1853921</v>
      </c>
      <c r="J29" s="4"/>
      <c r="K29" s="9">
        <v>15.25</v>
      </c>
      <c r="L29" s="1">
        <f t="shared" si="3"/>
        <v>0</v>
      </c>
      <c r="M29" s="1">
        <f t="shared" si="4"/>
        <v>381.95314634146303</v>
      </c>
      <c r="N29" s="1">
        <f t="shared" si="5"/>
        <v>298.91985365853702</v>
      </c>
      <c r="O29" s="1">
        <f t="shared" si="6"/>
        <v>0</v>
      </c>
      <c r="P29" s="12">
        <f t="shared" si="2"/>
        <v>680.87300000000005</v>
      </c>
      <c r="Q29" s="3"/>
      <c r="R29" s="3"/>
    </row>
    <row r="30" spans="1:18">
      <c r="A30" s="9">
        <v>15.75</v>
      </c>
      <c r="C30">
        <v>5</v>
      </c>
      <c r="D30" s="33">
        <v>10</v>
      </c>
      <c r="E30" s="31"/>
      <c r="F30" s="11">
        <f t="shared" si="0"/>
        <v>15</v>
      </c>
      <c r="G30" s="1"/>
      <c r="H30" s="9">
        <v>15.75</v>
      </c>
      <c r="I30">
        <v>680873</v>
      </c>
      <c r="J30" s="4"/>
      <c r="K30" s="9">
        <v>15.75</v>
      </c>
      <c r="L30" s="1">
        <f t="shared" si="3"/>
        <v>0</v>
      </c>
      <c r="M30" s="1">
        <f t="shared" si="4"/>
        <v>204.447</v>
      </c>
      <c r="N30" s="1">
        <f t="shared" si="5"/>
        <v>408.89400000000001</v>
      </c>
      <c r="O30" s="1">
        <f t="shared" si="6"/>
        <v>0</v>
      </c>
      <c r="P30" s="12">
        <f t="shared" si="2"/>
        <v>613.34100000000001</v>
      </c>
      <c r="Q30" s="3"/>
      <c r="R30" s="3"/>
    </row>
    <row r="31" spans="1:18">
      <c r="A31" s="9">
        <v>16.25</v>
      </c>
      <c r="C31">
        <v>2</v>
      </c>
      <c r="D31">
        <v>9</v>
      </c>
      <c r="E31" s="31"/>
      <c r="F31" s="11">
        <f t="shared" si="0"/>
        <v>11</v>
      </c>
      <c r="G31" s="1"/>
      <c r="H31" s="9">
        <v>16.25</v>
      </c>
      <c r="I31">
        <v>613341</v>
      </c>
      <c r="J31" s="4"/>
      <c r="K31" s="9">
        <v>16.25</v>
      </c>
      <c r="L31" s="1">
        <f t="shared" si="3"/>
        <v>0</v>
      </c>
      <c r="M31" s="1">
        <f t="shared" si="4"/>
        <v>7.2681818181818203</v>
      </c>
      <c r="N31" s="1">
        <f t="shared" si="5"/>
        <v>32.7068181818182</v>
      </c>
      <c r="O31" s="1">
        <f t="shared" si="6"/>
        <v>0</v>
      </c>
      <c r="P31" s="12">
        <f t="shared" si="2"/>
        <v>39.975000000000001</v>
      </c>
      <c r="Q31" s="3"/>
      <c r="R31" s="3"/>
    </row>
    <row r="32" spans="1:18">
      <c r="A32" s="9">
        <v>16.75</v>
      </c>
      <c r="C32">
        <v>1</v>
      </c>
      <c r="D32">
        <v>1</v>
      </c>
      <c r="E32" s="31"/>
      <c r="F32" s="11">
        <f t="shared" si="0"/>
        <v>2</v>
      </c>
      <c r="G32" s="1"/>
      <c r="H32" s="9">
        <v>16.75</v>
      </c>
      <c r="I32">
        <v>39975</v>
      </c>
      <c r="J32" s="15"/>
      <c r="K32" s="9">
        <v>16.75</v>
      </c>
      <c r="L32" s="1">
        <f t="shared" si="3"/>
        <v>0</v>
      </c>
      <c r="M32" s="1">
        <f t="shared" si="4"/>
        <v>55.686999999999998</v>
      </c>
      <c r="N32" s="1">
        <f t="shared" si="5"/>
        <v>55.686999999999998</v>
      </c>
      <c r="O32" s="1">
        <f t="shared" si="6"/>
        <v>0</v>
      </c>
      <c r="P32" s="12">
        <f t="shared" si="2"/>
        <v>111.374</v>
      </c>
      <c r="Q32" s="3"/>
      <c r="R32" s="3"/>
    </row>
    <row r="33" spans="1:18">
      <c r="A33" s="9">
        <v>17.25</v>
      </c>
      <c r="D33" s="40">
        <v>1</v>
      </c>
      <c r="E33" s="31"/>
      <c r="F33" s="11">
        <f t="shared" si="0"/>
        <v>1</v>
      </c>
      <c r="G33" s="1"/>
      <c r="H33" s="9">
        <v>17.25</v>
      </c>
      <c r="I33">
        <v>111374</v>
      </c>
      <c r="J33" s="15"/>
      <c r="K33" s="9">
        <v>17.25</v>
      </c>
      <c r="L33" s="1">
        <f t="shared" ref="L33:O37" si="7">IF($F33&gt;0,($I33/1000)*(B33/$F33),0)</f>
        <v>0</v>
      </c>
      <c r="M33" s="1">
        <f t="shared" si="7"/>
        <v>0</v>
      </c>
      <c r="N33" s="1">
        <f t="shared" si="7"/>
        <v>111.374</v>
      </c>
      <c r="O33" s="1">
        <f t="shared" si="7"/>
        <v>0</v>
      </c>
      <c r="P33" s="12">
        <f t="shared" si="2"/>
        <v>111.374</v>
      </c>
      <c r="Q33" s="3"/>
      <c r="R33" s="3"/>
    </row>
    <row r="34" spans="1:18">
      <c r="A34" s="9">
        <v>17.75</v>
      </c>
      <c r="B34" s="10"/>
      <c r="C34" s="30"/>
      <c r="D34" s="36">
        <v>1</v>
      </c>
      <c r="E34" s="31"/>
      <c r="F34" s="11">
        <f t="shared" si="0"/>
        <v>1</v>
      </c>
      <c r="G34" s="1"/>
      <c r="H34" s="9">
        <v>17.75</v>
      </c>
      <c r="I34">
        <v>4268</v>
      </c>
      <c r="J34" s="15"/>
      <c r="K34" s="9">
        <v>17.75</v>
      </c>
      <c r="L34" s="1">
        <f t="shared" si="7"/>
        <v>0</v>
      </c>
      <c r="M34" s="1">
        <f t="shared" si="7"/>
        <v>0</v>
      </c>
      <c r="N34" s="1">
        <f t="shared" si="7"/>
        <v>4.2679999999999998</v>
      </c>
      <c r="O34" s="1">
        <f t="shared" si="7"/>
        <v>0</v>
      </c>
      <c r="P34" s="12">
        <f t="shared" si="2"/>
        <v>4.2679999999999998</v>
      </c>
      <c r="Q34" s="3"/>
      <c r="R34" s="3"/>
    </row>
    <row r="35" spans="1:18">
      <c r="A35" s="9">
        <v>18.25</v>
      </c>
      <c r="B35" s="10"/>
      <c r="C35" s="30"/>
      <c r="D35" s="30"/>
      <c r="E35" s="31"/>
      <c r="F35" s="11">
        <f t="shared" si="0"/>
        <v>0</v>
      </c>
      <c r="G35" s="1"/>
      <c r="H35" s="9">
        <v>18.25</v>
      </c>
      <c r="J35" s="1"/>
      <c r="K35" s="9">
        <v>18.25</v>
      </c>
      <c r="L35" s="1">
        <f t="shared" si="7"/>
        <v>0</v>
      </c>
      <c r="M35" s="1">
        <f t="shared" si="7"/>
        <v>0</v>
      </c>
      <c r="N35" s="1">
        <f t="shared" si="7"/>
        <v>0</v>
      </c>
      <c r="O35" s="1">
        <f t="shared" si="7"/>
        <v>0</v>
      </c>
      <c r="P35" s="12">
        <f t="shared" si="2"/>
        <v>0</v>
      </c>
      <c r="Q35" s="3"/>
      <c r="R35" s="3"/>
    </row>
    <row r="36" spans="1:18">
      <c r="A36" s="9">
        <v>18.75</v>
      </c>
      <c r="B36" s="10"/>
      <c r="C36" s="30"/>
      <c r="D36" s="30"/>
      <c r="E36" s="31"/>
      <c r="F36" s="11">
        <f t="shared" si="0"/>
        <v>0</v>
      </c>
      <c r="G36" s="1"/>
      <c r="H36" s="9">
        <v>18.75</v>
      </c>
      <c r="J36" s="1"/>
      <c r="K36" s="9">
        <v>18.75</v>
      </c>
      <c r="L36" s="1">
        <f t="shared" si="7"/>
        <v>0</v>
      </c>
      <c r="M36" s="1">
        <f t="shared" si="7"/>
        <v>0</v>
      </c>
      <c r="N36" s="1">
        <f t="shared" si="7"/>
        <v>0</v>
      </c>
      <c r="O36" s="1">
        <f t="shared" si="7"/>
        <v>0</v>
      </c>
      <c r="P36" s="12">
        <f t="shared" si="2"/>
        <v>0</v>
      </c>
      <c r="Q36" s="3"/>
      <c r="R36" s="3"/>
    </row>
    <row r="37" spans="1:18">
      <c r="A37" s="9">
        <v>19.25</v>
      </c>
      <c r="B37" s="10"/>
      <c r="C37" s="30"/>
      <c r="D37" s="30"/>
      <c r="E37" s="32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7"/>
        <v>0</v>
      </c>
      <c r="M37" s="1">
        <f t="shared" si="7"/>
        <v>0</v>
      </c>
      <c r="N37" s="1">
        <f t="shared" si="7"/>
        <v>0</v>
      </c>
      <c r="O37" s="1">
        <f t="shared" si="7"/>
        <v>0</v>
      </c>
      <c r="P37" s="12">
        <f t="shared" si="2"/>
        <v>0</v>
      </c>
      <c r="Q37" s="3"/>
      <c r="R37" s="3"/>
    </row>
    <row r="38" spans="1:18">
      <c r="A38" s="7" t="s">
        <v>7</v>
      </c>
      <c r="B38" s="16">
        <f>SUM(B6:B37)</f>
        <v>273</v>
      </c>
      <c r="C38" s="16">
        <f>SUM(C6:C37)</f>
        <v>466</v>
      </c>
      <c r="D38" s="16">
        <f>SUM(D6:D37)</f>
        <v>103</v>
      </c>
      <c r="E38" s="16">
        <f>SUM(E6:E37)</f>
        <v>0</v>
      </c>
      <c r="F38" s="17">
        <f>SUM(F6:F37)</f>
        <v>842</v>
      </c>
      <c r="G38" s="18"/>
      <c r="H38" s="7" t="s">
        <v>7</v>
      </c>
      <c r="I38" s="4">
        <f>SUM(I6:I37)</f>
        <v>73918257</v>
      </c>
      <c r="J38" s="1"/>
      <c r="K38" s="7" t="s">
        <v>7</v>
      </c>
      <c r="L38" s="16">
        <f>SUM(L6:L37)</f>
        <v>44528.105352427898</v>
      </c>
      <c r="M38" s="16">
        <f>SUM(M6:M37)</f>
        <v>26108.1908088286</v>
      </c>
      <c r="N38" s="16">
        <f>SUM(N6:N37)</f>
        <v>3171.7768387434398</v>
      </c>
      <c r="O38" s="16">
        <f>SUM(O6:O37)</f>
        <v>0</v>
      </c>
      <c r="P38" s="19">
        <f>SUM(P6:P37)</f>
        <v>73808.073000000004</v>
      </c>
      <c r="Q38" s="20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1"/>
      <c r="B41" s="1"/>
      <c r="C41" s="1"/>
      <c r="D41" s="1"/>
      <c r="E41" s="1"/>
      <c r="F41" s="21"/>
      <c r="G41" s="1"/>
      <c r="H41" s="1"/>
      <c r="I41" s="1"/>
      <c r="J41" s="21"/>
      <c r="K41" s="1"/>
      <c r="L41" s="1"/>
      <c r="M41" s="1"/>
      <c r="N41" s="21"/>
      <c r="O41" s="1"/>
      <c r="P41" s="3"/>
      <c r="Q41" s="3"/>
      <c r="R41" s="3"/>
    </row>
    <row r="42" spans="1:18">
      <c r="A42" s="1"/>
      <c r="B42" s="44" t="s">
        <v>9</v>
      </c>
      <c r="C42" s="44"/>
      <c r="D42" s="44"/>
      <c r="E42" s="1"/>
      <c r="F42" s="1"/>
      <c r="G42" s="4"/>
      <c r="H42" s="1"/>
      <c r="I42" s="44" t="s">
        <v>10</v>
      </c>
      <c r="J42" s="44"/>
      <c r="K42" s="4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3.4642107785382561E-3</v>
      </c>
      <c r="J44" s="13" t="s">
        <v>12</v>
      </c>
      <c r="K44">
        <v>3.2590186346310976</v>
      </c>
      <c r="L44" s="1"/>
      <c r="M44" s="1"/>
      <c r="N44" s="3"/>
      <c r="O44" s="3"/>
      <c r="P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2" t="s">
        <v>7</v>
      </c>
      <c r="N46" s="3"/>
      <c r="O46" s="3"/>
      <c r="P46" s="3"/>
    </row>
    <row r="47" spans="1:18">
      <c r="A47" s="9">
        <v>3.75</v>
      </c>
      <c r="B47" s="1">
        <f t="shared" ref="B47:B78" si="8">L6*($A47)</f>
        <v>0</v>
      </c>
      <c r="C47" s="1">
        <f t="shared" ref="C47:C78" si="9">M6*($A47)</f>
        <v>0</v>
      </c>
      <c r="D47" s="1">
        <f t="shared" ref="D47:D78" si="10">N6*($A47)</f>
        <v>0</v>
      </c>
      <c r="E47" s="1">
        <f t="shared" ref="E47:E78" si="11">O6*($A47)</f>
        <v>0</v>
      </c>
      <c r="F47" s="11">
        <f t="shared" ref="F47:F78" si="12">SUM(B47:E47)</f>
        <v>0</v>
      </c>
      <c r="G47" s="1"/>
      <c r="H47" s="9">
        <f t="shared" ref="H47:H78" si="13">$I$44*((A47)^$K$44)</f>
        <v>0.25726630383249099</v>
      </c>
      <c r="I47" s="1">
        <f t="shared" ref="I47:I78" si="14">L6*$H47</f>
        <v>0</v>
      </c>
      <c r="J47" s="1">
        <f t="shared" ref="J47:J78" si="15">M6*$H47</f>
        <v>0</v>
      </c>
      <c r="K47" s="1">
        <f t="shared" ref="K47:K78" si="16">N6*$H47</f>
        <v>0</v>
      </c>
      <c r="L47" s="1">
        <f t="shared" ref="L47:L78" si="17">O6*$H47</f>
        <v>0</v>
      </c>
      <c r="M47" s="23">
        <f t="shared" ref="M47:M78" si="18">SUM(I47:L47)</f>
        <v>0</v>
      </c>
      <c r="N47" s="3"/>
      <c r="O47" s="3"/>
      <c r="P47" s="3"/>
    </row>
    <row r="48" spans="1:18">
      <c r="A48" s="9">
        <v>4.25</v>
      </c>
      <c r="B48" s="1">
        <f t="shared" si="8"/>
        <v>0</v>
      </c>
      <c r="C48" s="1">
        <f t="shared" si="9"/>
        <v>0</v>
      </c>
      <c r="D48" s="1">
        <f t="shared" si="10"/>
        <v>0</v>
      </c>
      <c r="E48" s="1">
        <f t="shared" si="11"/>
        <v>0</v>
      </c>
      <c r="F48" s="11">
        <f t="shared" si="12"/>
        <v>0</v>
      </c>
      <c r="G48" s="1"/>
      <c r="H48" s="9">
        <f t="shared" si="13"/>
        <v>0.38684371155380398</v>
      </c>
      <c r="I48" s="1">
        <f t="shared" si="14"/>
        <v>0</v>
      </c>
      <c r="J48" s="1">
        <f t="shared" si="15"/>
        <v>0</v>
      </c>
      <c r="K48" s="1">
        <f t="shared" si="16"/>
        <v>0</v>
      </c>
      <c r="L48" s="1">
        <f t="shared" si="17"/>
        <v>0</v>
      </c>
      <c r="M48" s="23">
        <f t="shared" si="18"/>
        <v>0</v>
      </c>
      <c r="N48" s="3"/>
      <c r="O48" s="3"/>
      <c r="P48" s="3"/>
    </row>
    <row r="49" spans="1:16">
      <c r="A49" s="9">
        <v>4.75</v>
      </c>
      <c r="B49" s="1">
        <f t="shared" si="8"/>
        <v>0</v>
      </c>
      <c r="C49" s="1">
        <f t="shared" si="9"/>
        <v>0</v>
      </c>
      <c r="D49" s="1">
        <f t="shared" si="10"/>
        <v>0</v>
      </c>
      <c r="E49" s="1">
        <f t="shared" si="11"/>
        <v>0</v>
      </c>
      <c r="F49" s="11">
        <f t="shared" si="12"/>
        <v>0</v>
      </c>
      <c r="G49" s="1"/>
      <c r="H49" s="9">
        <f t="shared" si="13"/>
        <v>0.555854840997134</v>
      </c>
      <c r="I49" s="1">
        <f t="shared" si="14"/>
        <v>0</v>
      </c>
      <c r="J49" s="1">
        <f t="shared" si="15"/>
        <v>0</v>
      </c>
      <c r="K49" s="1">
        <f t="shared" si="16"/>
        <v>0</v>
      </c>
      <c r="L49" s="1">
        <f t="shared" si="17"/>
        <v>0</v>
      </c>
      <c r="M49" s="23">
        <f t="shared" si="18"/>
        <v>0</v>
      </c>
      <c r="N49" s="3"/>
      <c r="O49" s="3"/>
      <c r="P49" s="3"/>
    </row>
    <row r="50" spans="1:16">
      <c r="A50" s="9">
        <v>5.25</v>
      </c>
      <c r="B50" s="1">
        <f t="shared" si="8"/>
        <v>0</v>
      </c>
      <c r="C50" s="1">
        <f t="shared" si="9"/>
        <v>0</v>
      </c>
      <c r="D50" s="1">
        <f t="shared" si="10"/>
        <v>0</v>
      </c>
      <c r="E50" s="1">
        <f t="shared" si="11"/>
        <v>0</v>
      </c>
      <c r="F50" s="11">
        <f t="shared" si="12"/>
        <v>0</v>
      </c>
      <c r="G50" s="1"/>
      <c r="H50" s="9">
        <f t="shared" si="13"/>
        <v>0.77022373630878904</v>
      </c>
      <c r="I50" s="1">
        <f t="shared" si="14"/>
        <v>0</v>
      </c>
      <c r="J50" s="1">
        <f t="shared" si="15"/>
        <v>0</v>
      </c>
      <c r="K50" s="1">
        <f t="shared" si="16"/>
        <v>0</v>
      </c>
      <c r="L50" s="1">
        <f t="shared" si="17"/>
        <v>0</v>
      </c>
      <c r="M50" s="23">
        <f t="shared" si="18"/>
        <v>0</v>
      </c>
      <c r="N50" s="3"/>
      <c r="O50" s="3"/>
      <c r="P50" s="3"/>
    </row>
    <row r="51" spans="1:16">
      <c r="A51" s="9">
        <v>5.75</v>
      </c>
      <c r="B51" s="1">
        <f t="shared" si="8"/>
        <v>0</v>
      </c>
      <c r="C51" s="1">
        <f t="shared" si="9"/>
        <v>0</v>
      </c>
      <c r="D51" s="1">
        <f t="shared" si="10"/>
        <v>0</v>
      </c>
      <c r="E51" s="1">
        <f t="shared" si="11"/>
        <v>0</v>
      </c>
      <c r="F51" s="11">
        <f t="shared" si="12"/>
        <v>0</v>
      </c>
      <c r="G51" s="1"/>
      <c r="H51" s="9">
        <f t="shared" si="13"/>
        <v>1.03603868170367</v>
      </c>
      <c r="I51" s="1">
        <f t="shared" si="14"/>
        <v>0</v>
      </c>
      <c r="J51" s="1">
        <f t="shared" si="15"/>
        <v>0</v>
      </c>
      <c r="K51" s="1">
        <f t="shared" si="16"/>
        <v>0</v>
      </c>
      <c r="L51" s="1">
        <f t="shared" si="17"/>
        <v>0</v>
      </c>
      <c r="M51" s="23">
        <f t="shared" si="18"/>
        <v>0</v>
      </c>
      <c r="N51" s="3"/>
      <c r="O51" s="3"/>
      <c r="P51" s="3"/>
    </row>
    <row r="52" spans="1:16">
      <c r="A52" s="9">
        <v>6.25</v>
      </c>
      <c r="B52" s="1">
        <f t="shared" si="8"/>
        <v>0</v>
      </c>
      <c r="C52" s="1">
        <f t="shared" si="9"/>
        <v>0</v>
      </c>
      <c r="D52" s="1">
        <f t="shared" si="10"/>
        <v>0</v>
      </c>
      <c r="E52" s="1">
        <f t="shared" si="11"/>
        <v>0</v>
      </c>
      <c r="F52" s="11">
        <f t="shared" si="12"/>
        <v>0</v>
      </c>
      <c r="G52" s="1"/>
      <c r="H52" s="9">
        <f t="shared" si="13"/>
        <v>1.3595403953142799</v>
      </c>
      <c r="I52" s="1">
        <f t="shared" si="14"/>
        <v>0</v>
      </c>
      <c r="J52" s="1">
        <f t="shared" si="15"/>
        <v>0</v>
      </c>
      <c r="K52" s="1">
        <f t="shared" si="16"/>
        <v>0</v>
      </c>
      <c r="L52" s="1">
        <f t="shared" si="17"/>
        <v>0</v>
      </c>
      <c r="M52" s="23">
        <f t="shared" si="18"/>
        <v>0</v>
      </c>
      <c r="N52" s="3"/>
      <c r="O52" s="3"/>
      <c r="P52" s="3"/>
    </row>
    <row r="53" spans="1:16">
      <c r="A53" s="9">
        <v>6.75</v>
      </c>
      <c r="B53" s="1">
        <f t="shared" si="8"/>
        <v>0</v>
      </c>
      <c r="C53" s="1">
        <f t="shared" si="9"/>
        <v>0</v>
      </c>
      <c r="D53" s="1">
        <f t="shared" si="10"/>
        <v>0</v>
      </c>
      <c r="E53" s="1">
        <f t="shared" si="11"/>
        <v>0</v>
      </c>
      <c r="F53" s="11">
        <f t="shared" si="12"/>
        <v>0</v>
      </c>
      <c r="G53" s="1"/>
      <c r="H53" s="9">
        <f t="shared" si="13"/>
        <v>1.74711204579801</v>
      </c>
      <c r="I53" s="1">
        <f t="shared" si="14"/>
        <v>0</v>
      </c>
      <c r="J53" s="1">
        <f t="shared" si="15"/>
        <v>0</v>
      </c>
      <c r="K53" s="1">
        <f t="shared" si="16"/>
        <v>0</v>
      </c>
      <c r="L53" s="1">
        <f t="shared" si="17"/>
        <v>0</v>
      </c>
      <c r="M53" s="23">
        <f t="shared" si="18"/>
        <v>0</v>
      </c>
      <c r="N53" s="3"/>
      <c r="O53" s="3"/>
      <c r="P53" s="3"/>
    </row>
    <row r="54" spans="1:16">
      <c r="A54" s="9">
        <v>7.25</v>
      </c>
      <c r="B54" s="1">
        <f t="shared" si="8"/>
        <v>0</v>
      </c>
      <c r="C54" s="1">
        <f t="shared" si="9"/>
        <v>0</v>
      </c>
      <c r="D54" s="1">
        <f t="shared" si="10"/>
        <v>0</v>
      </c>
      <c r="E54" s="1">
        <f t="shared" si="11"/>
        <v>0</v>
      </c>
      <c r="F54" s="11">
        <f t="shared" si="12"/>
        <v>0</v>
      </c>
      <c r="G54" s="1"/>
      <c r="H54" s="9">
        <f t="shared" si="13"/>
        <v>2.2052706837668099</v>
      </c>
      <c r="I54" s="1">
        <f t="shared" si="14"/>
        <v>0</v>
      </c>
      <c r="J54" s="1">
        <f t="shared" si="15"/>
        <v>0</v>
      </c>
      <c r="K54" s="1">
        <f t="shared" si="16"/>
        <v>0</v>
      </c>
      <c r="L54" s="1">
        <f t="shared" si="17"/>
        <v>0</v>
      </c>
      <c r="M54" s="23">
        <f t="shared" si="18"/>
        <v>0</v>
      </c>
      <c r="N54" s="3"/>
      <c r="O54" s="3"/>
      <c r="P54" s="3"/>
    </row>
    <row r="55" spans="1:16">
      <c r="A55" s="9">
        <v>7.75</v>
      </c>
      <c r="B55" s="1">
        <f t="shared" si="8"/>
        <v>4639.5607499999996</v>
      </c>
      <c r="C55" s="1">
        <f t="shared" si="9"/>
        <v>0</v>
      </c>
      <c r="D55" s="1">
        <f t="shared" si="10"/>
        <v>0</v>
      </c>
      <c r="E55" s="1">
        <f t="shared" si="11"/>
        <v>0</v>
      </c>
      <c r="F55" s="11">
        <f t="shared" si="12"/>
        <v>4639.5607499999996</v>
      </c>
      <c r="G55" s="1"/>
      <c r="H55" s="9">
        <f t="shared" si="13"/>
        <v>2.74065979553674</v>
      </c>
      <c r="I55" s="1">
        <f t="shared" si="14"/>
        <v>1640.7042085774599</v>
      </c>
      <c r="J55" s="1">
        <f t="shared" si="15"/>
        <v>0</v>
      </c>
      <c r="K55" s="1">
        <f t="shared" si="16"/>
        <v>0</v>
      </c>
      <c r="L55" s="1">
        <f t="shared" si="17"/>
        <v>0</v>
      </c>
      <c r="M55" s="23">
        <f t="shared" si="18"/>
        <v>1640.7042085774599</v>
      </c>
      <c r="N55" s="3"/>
      <c r="O55" s="3"/>
      <c r="P55" s="3"/>
    </row>
    <row r="56" spans="1:16">
      <c r="A56" s="9">
        <v>8.25</v>
      </c>
      <c r="B56" s="1">
        <f t="shared" si="8"/>
        <v>6648.0232500000002</v>
      </c>
      <c r="C56" s="1">
        <f t="shared" si="9"/>
        <v>0</v>
      </c>
      <c r="D56" s="1">
        <f t="shared" si="10"/>
        <v>0</v>
      </c>
      <c r="E56" s="1">
        <f t="shared" si="11"/>
        <v>0</v>
      </c>
      <c r="F56" s="11">
        <f t="shared" si="12"/>
        <v>6648.0232500000002</v>
      </c>
      <c r="G56" s="1"/>
      <c r="H56" s="9">
        <f t="shared" si="13"/>
        <v>3.3600427635755201</v>
      </c>
      <c r="I56" s="1">
        <f t="shared" si="14"/>
        <v>2707.5930197871899</v>
      </c>
      <c r="J56" s="1">
        <f t="shared" si="15"/>
        <v>0</v>
      </c>
      <c r="K56" s="1">
        <f t="shared" si="16"/>
        <v>0</v>
      </c>
      <c r="L56" s="1">
        <f t="shared" si="17"/>
        <v>0</v>
      </c>
      <c r="M56" s="23">
        <f t="shared" si="18"/>
        <v>2707.5930197871899</v>
      </c>
      <c r="N56" s="3"/>
      <c r="O56" s="3"/>
      <c r="P56" s="3"/>
    </row>
    <row r="57" spans="1:16">
      <c r="A57" s="9">
        <v>8.75</v>
      </c>
      <c r="B57" s="1">
        <f t="shared" si="8"/>
        <v>27154.723750000001</v>
      </c>
      <c r="C57" s="1">
        <f t="shared" si="9"/>
        <v>0</v>
      </c>
      <c r="D57" s="1">
        <f t="shared" si="10"/>
        <v>0</v>
      </c>
      <c r="E57" s="1">
        <f t="shared" si="11"/>
        <v>0</v>
      </c>
      <c r="F57" s="11">
        <f t="shared" si="12"/>
        <v>27154.723750000001</v>
      </c>
      <c r="G57" s="1"/>
      <c r="H57" s="9">
        <f t="shared" si="13"/>
        <v>4.0702970709428898</v>
      </c>
      <c r="I57" s="1">
        <f t="shared" si="14"/>
        <v>12631.747719073001</v>
      </c>
      <c r="J57" s="1">
        <f t="shared" si="15"/>
        <v>0</v>
      </c>
      <c r="K57" s="1">
        <f t="shared" si="16"/>
        <v>0</v>
      </c>
      <c r="L57" s="1">
        <f t="shared" si="17"/>
        <v>0</v>
      </c>
      <c r="M57" s="23">
        <f t="shared" si="18"/>
        <v>12631.747719073001</v>
      </c>
      <c r="N57" s="3"/>
      <c r="O57" s="3"/>
      <c r="P57" s="3"/>
    </row>
    <row r="58" spans="1:16">
      <c r="A58" s="9">
        <v>9.25</v>
      </c>
      <c r="B58" s="1">
        <f t="shared" si="8"/>
        <v>80419.509250000003</v>
      </c>
      <c r="C58" s="1">
        <f t="shared" si="9"/>
        <v>0</v>
      </c>
      <c r="D58" s="1">
        <f t="shared" si="10"/>
        <v>0</v>
      </c>
      <c r="E58" s="1">
        <f t="shared" si="11"/>
        <v>0</v>
      </c>
      <c r="F58" s="11">
        <f t="shared" si="12"/>
        <v>80419.509250000003</v>
      </c>
      <c r="G58" s="1"/>
      <c r="H58" s="9">
        <f t="shared" si="13"/>
        <v>4.8784091244695604</v>
      </c>
      <c r="I58" s="1">
        <f t="shared" si="14"/>
        <v>42412.893806547501</v>
      </c>
      <c r="J58" s="1">
        <f t="shared" si="15"/>
        <v>0</v>
      </c>
      <c r="K58" s="1">
        <f t="shared" si="16"/>
        <v>0</v>
      </c>
      <c r="L58" s="1">
        <f t="shared" si="17"/>
        <v>0</v>
      </c>
      <c r="M58" s="23">
        <f t="shared" si="18"/>
        <v>42412.893806547501</v>
      </c>
      <c r="N58" s="3"/>
      <c r="O58" s="3"/>
      <c r="P58" s="3"/>
    </row>
    <row r="59" spans="1:16">
      <c r="A59" s="9">
        <v>9.75</v>
      </c>
      <c r="B59" s="1">
        <f t="shared" si="8"/>
        <v>87340.704750000004</v>
      </c>
      <c r="C59" s="1">
        <f t="shared" si="9"/>
        <v>0</v>
      </c>
      <c r="D59" s="1">
        <f t="shared" si="10"/>
        <v>0</v>
      </c>
      <c r="E59" s="1">
        <f t="shared" si="11"/>
        <v>0</v>
      </c>
      <c r="F59" s="11">
        <f t="shared" si="12"/>
        <v>87340.704750000004</v>
      </c>
      <c r="G59" s="1"/>
      <c r="H59" s="9">
        <f t="shared" si="13"/>
        <v>5.7914695985675904</v>
      </c>
      <c r="I59" s="1">
        <f t="shared" si="14"/>
        <v>51880.106284829999</v>
      </c>
      <c r="J59" s="1">
        <f t="shared" si="15"/>
        <v>0</v>
      </c>
      <c r="K59" s="1">
        <f t="shared" si="16"/>
        <v>0</v>
      </c>
      <c r="L59" s="1">
        <f t="shared" si="17"/>
        <v>0</v>
      </c>
      <c r="M59" s="23">
        <f t="shared" si="18"/>
        <v>51880.106284829999</v>
      </c>
      <c r="N59" s="3"/>
      <c r="O59" s="3"/>
      <c r="P59" s="3"/>
    </row>
    <row r="60" spans="1:16">
      <c r="A60" s="9">
        <v>10.25</v>
      </c>
      <c r="B60" s="1">
        <f t="shared" si="8"/>
        <v>60876.841</v>
      </c>
      <c r="C60" s="1">
        <f t="shared" si="9"/>
        <v>0</v>
      </c>
      <c r="D60" s="1">
        <f t="shared" si="10"/>
        <v>0</v>
      </c>
      <c r="E60" s="1">
        <f t="shared" si="11"/>
        <v>0</v>
      </c>
      <c r="F60" s="11">
        <f t="shared" si="12"/>
        <v>60876.841</v>
      </c>
      <c r="G60" s="1"/>
      <c r="H60" s="9">
        <f t="shared" si="13"/>
        <v>6.8166692216567304</v>
      </c>
      <c r="I60" s="1">
        <f t="shared" si="14"/>
        <v>40485.589107940497</v>
      </c>
      <c r="J60" s="1">
        <f t="shared" si="15"/>
        <v>0</v>
      </c>
      <c r="K60" s="1">
        <f t="shared" si="16"/>
        <v>0</v>
      </c>
      <c r="L60" s="1">
        <f t="shared" si="17"/>
        <v>0</v>
      </c>
      <c r="M60" s="23">
        <f t="shared" si="18"/>
        <v>40485.589107940497</v>
      </c>
      <c r="N60" s="3"/>
      <c r="O60" s="3"/>
      <c r="P60" s="3"/>
    </row>
    <row r="61" spans="1:16">
      <c r="A61" s="9">
        <v>10.75</v>
      </c>
      <c r="B61" s="1">
        <f t="shared" si="8"/>
        <v>32175.0836206897</v>
      </c>
      <c r="C61" s="1">
        <f t="shared" si="9"/>
        <v>5148.0133793103396</v>
      </c>
      <c r="D61" s="1">
        <f t="shared" si="10"/>
        <v>0</v>
      </c>
      <c r="E61" s="1">
        <f t="shared" si="11"/>
        <v>0</v>
      </c>
      <c r="F61" s="11">
        <f t="shared" si="12"/>
        <v>37323.097000000002</v>
      </c>
      <c r="G61" s="1"/>
      <c r="H61" s="9">
        <f t="shared" si="13"/>
        <v>7.9612949423341899</v>
      </c>
      <c r="I61" s="1">
        <f t="shared" si="14"/>
        <v>23828.402837076901</v>
      </c>
      <c r="J61" s="1">
        <f t="shared" si="15"/>
        <v>3812.5444539322898</v>
      </c>
      <c r="K61" s="1">
        <f t="shared" si="16"/>
        <v>0</v>
      </c>
      <c r="L61" s="1">
        <f t="shared" si="17"/>
        <v>0</v>
      </c>
      <c r="M61" s="23">
        <f t="shared" si="18"/>
        <v>27640.947291009201</v>
      </c>
      <c r="N61" s="3"/>
      <c r="O61" s="3"/>
      <c r="P61" s="3"/>
    </row>
    <row r="62" spans="1:16">
      <c r="A62" s="9">
        <v>11.25</v>
      </c>
      <c r="B62" s="1">
        <f t="shared" si="8"/>
        <v>33923.102313829797</v>
      </c>
      <c r="C62" s="1">
        <f t="shared" si="9"/>
        <v>4964.3564361702101</v>
      </c>
      <c r="D62" s="1">
        <f t="shared" si="10"/>
        <v>0</v>
      </c>
      <c r="E62" s="1">
        <f t="shared" si="11"/>
        <v>0</v>
      </c>
      <c r="F62" s="11">
        <f t="shared" si="12"/>
        <v>38887.458749999998</v>
      </c>
      <c r="G62" s="1"/>
      <c r="H62" s="9">
        <f t="shared" si="13"/>
        <v>9.2327264240136504</v>
      </c>
      <c r="I62" s="1">
        <f t="shared" si="14"/>
        <v>27840.242054881401</v>
      </c>
      <c r="J62" s="1">
        <f t="shared" si="15"/>
        <v>4074.1817641289699</v>
      </c>
      <c r="K62" s="1">
        <f t="shared" si="16"/>
        <v>0</v>
      </c>
      <c r="L62" s="1">
        <f t="shared" si="17"/>
        <v>0</v>
      </c>
      <c r="M62" s="23">
        <f t="shared" si="18"/>
        <v>31914.423819010401</v>
      </c>
      <c r="N62" s="3"/>
      <c r="O62" s="3"/>
      <c r="P62" s="3"/>
    </row>
    <row r="63" spans="1:16">
      <c r="A63" s="9">
        <v>11.75</v>
      </c>
      <c r="B63" s="1">
        <f t="shared" si="8"/>
        <v>44465.325010204098</v>
      </c>
      <c r="C63" s="1">
        <f t="shared" si="9"/>
        <v>14421.1864897959</v>
      </c>
      <c r="D63" s="1">
        <f t="shared" si="10"/>
        <v>0</v>
      </c>
      <c r="E63" s="1">
        <f t="shared" si="11"/>
        <v>0</v>
      </c>
      <c r="F63" s="11">
        <f t="shared" si="12"/>
        <v>58886.511500000001</v>
      </c>
      <c r="G63" s="1"/>
      <c r="H63" s="9">
        <f t="shared" si="13"/>
        <v>10.638432825772201</v>
      </c>
      <c r="I63" s="1">
        <f t="shared" si="14"/>
        <v>40258.840272100897</v>
      </c>
      <c r="J63" s="1">
        <f t="shared" si="15"/>
        <v>13056.92116933</v>
      </c>
      <c r="K63" s="1">
        <f t="shared" si="16"/>
        <v>0</v>
      </c>
      <c r="L63" s="1">
        <f t="shared" si="17"/>
        <v>0</v>
      </c>
      <c r="M63" s="23">
        <f t="shared" si="18"/>
        <v>53315.761441430899</v>
      </c>
      <c r="N63" s="3"/>
      <c r="O63" s="3"/>
      <c r="P63" s="3"/>
    </row>
    <row r="64" spans="1:16">
      <c r="A64" s="9">
        <v>12.25</v>
      </c>
      <c r="B64" s="1">
        <f t="shared" si="8"/>
        <v>53396.754409091001</v>
      </c>
      <c r="C64" s="1">
        <f t="shared" si="9"/>
        <v>44497.295340909099</v>
      </c>
      <c r="D64" s="1">
        <f t="shared" si="10"/>
        <v>0</v>
      </c>
      <c r="E64" s="1">
        <f t="shared" si="11"/>
        <v>0</v>
      </c>
      <c r="F64" s="11">
        <f t="shared" si="12"/>
        <v>97894.049750000093</v>
      </c>
      <c r="G64" s="1"/>
      <c r="H64" s="9">
        <f t="shared" si="13"/>
        <v>12.1859698342369</v>
      </c>
      <c r="I64" s="1">
        <f t="shared" si="14"/>
        <v>53117.6521204358</v>
      </c>
      <c r="J64" s="1">
        <f t="shared" si="15"/>
        <v>44264.710100363103</v>
      </c>
      <c r="K64" s="1">
        <f t="shared" si="16"/>
        <v>0</v>
      </c>
      <c r="L64" s="1">
        <f t="shared" si="17"/>
        <v>0</v>
      </c>
      <c r="M64" s="23">
        <f t="shared" si="18"/>
        <v>97382.362220798896</v>
      </c>
      <c r="N64" s="3"/>
      <c r="O64" s="3"/>
      <c r="P64" s="3"/>
    </row>
    <row r="65" spans="1:16">
      <c r="A65" s="9">
        <v>12.75</v>
      </c>
      <c r="B65" s="1">
        <f t="shared" si="8"/>
        <v>21998.289260204001</v>
      </c>
      <c r="C65" s="1">
        <f t="shared" si="9"/>
        <v>95325.920127550999</v>
      </c>
      <c r="D65" s="1">
        <f t="shared" si="10"/>
        <v>2444.2543622449002</v>
      </c>
      <c r="E65" s="1">
        <f t="shared" si="11"/>
        <v>0</v>
      </c>
      <c r="F65" s="11">
        <f t="shared" si="12"/>
        <v>119768.46375</v>
      </c>
      <c r="G65" s="1"/>
      <c r="H65" s="9">
        <f t="shared" si="13"/>
        <v>13.882976916992</v>
      </c>
      <c r="I65" s="1">
        <f t="shared" si="14"/>
        <v>23953.0778049197</v>
      </c>
      <c r="J65" s="1">
        <f t="shared" si="15"/>
        <v>103796.670487985</v>
      </c>
      <c r="K65" s="1">
        <f t="shared" si="16"/>
        <v>2661.4530894355198</v>
      </c>
      <c r="L65" s="1">
        <f t="shared" si="17"/>
        <v>0</v>
      </c>
      <c r="M65" s="23">
        <f t="shared" si="18"/>
        <v>130411.20138234</v>
      </c>
      <c r="N65" s="3"/>
      <c r="O65" s="3"/>
      <c r="P65" s="3"/>
    </row>
    <row r="66" spans="1:16">
      <c r="A66" s="9">
        <v>13.25</v>
      </c>
      <c r="B66" s="1">
        <f t="shared" si="8"/>
        <v>6732.4628861788597</v>
      </c>
      <c r="C66" s="1">
        <f t="shared" si="9"/>
        <v>72037.352882113904</v>
      </c>
      <c r="D66" s="1">
        <f t="shared" si="10"/>
        <v>4039.4777317073199</v>
      </c>
      <c r="E66" s="1">
        <f t="shared" si="11"/>
        <v>0</v>
      </c>
      <c r="F66" s="11">
        <f t="shared" si="12"/>
        <v>82809.293500000102</v>
      </c>
      <c r="G66" s="1"/>
      <c r="H66" s="9">
        <f t="shared" si="13"/>
        <v>15.7371747725318</v>
      </c>
      <c r="I66" s="1">
        <f t="shared" si="14"/>
        <v>7996.2222708966501</v>
      </c>
      <c r="J66" s="1">
        <f t="shared" si="15"/>
        <v>85559.578298594206</v>
      </c>
      <c r="K66" s="1">
        <f t="shared" si="16"/>
        <v>4797.7333625379897</v>
      </c>
      <c r="L66" s="1">
        <f t="shared" si="17"/>
        <v>0</v>
      </c>
      <c r="M66" s="23">
        <f t="shared" si="18"/>
        <v>98353.533932028804</v>
      </c>
      <c r="N66" s="3"/>
      <c r="O66" s="3"/>
      <c r="P66" s="3"/>
    </row>
    <row r="67" spans="1:16">
      <c r="A67" s="9">
        <v>13.75</v>
      </c>
      <c r="B67" s="1">
        <f t="shared" si="8"/>
        <v>603.93178763440903</v>
      </c>
      <c r="C67" s="1">
        <f t="shared" si="9"/>
        <v>50730.270161290398</v>
      </c>
      <c r="D67" s="1">
        <f t="shared" si="10"/>
        <v>4831.4543010752705</v>
      </c>
      <c r="E67" s="1">
        <f t="shared" si="11"/>
        <v>0</v>
      </c>
      <c r="F67" s="11">
        <f t="shared" si="12"/>
        <v>56165.656250000102</v>
      </c>
      <c r="G67" s="1"/>
      <c r="H67" s="9">
        <f t="shared" si="13"/>
        <v>17.7563629554794</v>
      </c>
      <c r="I67" s="1">
        <f t="shared" si="14"/>
        <v>779.90051066094998</v>
      </c>
      <c r="J67" s="1">
        <f t="shared" si="15"/>
        <v>65511.642895519901</v>
      </c>
      <c r="K67" s="1">
        <f t="shared" si="16"/>
        <v>6239.2040852875998</v>
      </c>
      <c r="L67" s="1">
        <f t="shared" si="17"/>
        <v>0</v>
      </c>
      <c r="M67" s="23">
        <f t="shared" si="18"/>
        <v>72530.747491468399</v>
      </c>
      <c r="N67" s="3"/>
      <c r="O67" s="3"/>
      <c r="P67" s="3"/>
    </row>
    <row r="68" spans="1:16">
      <c r="A68" s="9">
        <v>14.25</v>
      </c>
      <c r="B68" s="1">
        <f t="shared" si="8"/>
        <v>0</v>
      </c>
      <c r="C68" s="1">
        <f t="shared" si="9"/>
        <v>30212.576121951301</v>
      </c>
      <c r="D68" s="1">
        <f t="shared" si="10"/>
        <v>7324.2608780487799</v>
      </c>
      <c r="E68" s="1">
        <f t="shared" si="11"/>
        <v>0</v>
      </c>
      <c r="F68" s="11">
        <f t="shared" si="12"/>
        <v>37536.837000000101</v>
      </c>
      <c r="G68" s="1"/>
      <c r="H68" s="9">
        <f t="shared" si="13"/>
        <v>19.948417658815</v>
      </c>
      <c r="I68" s="1">
        <f t="shared" si="14"/>
        <v>0</v>
      </c>
      <c r="J68" s="1">
        <f t="shared" si="15"/>
        <v>42294.251721363202</v>
      </c>
      <c r="K68" s="1">
        <f t="shared" si="16"/>
        <v>10253.151932451699</v>
      </c>
      <c r="L68" s="1">
        <f t="shared" si="17"/>
        <v>0</v>
      </c>
      <c r="M68" s="23">
        <f t="shared" si="18"/>
        <v>52547.403653814901</v>
      </c>
      <c r="N68" s="3"/>
      <c r="O68" s="3"/>
      <c r="P68" s="3"/>
    </row>
    <row r="69" spans="1:16">
      <c r="A69" s="9">
        <v>14.75</v>
      </c>
      <c r="B69" s="1">
        <f t="shared" si="8"/>
        <v>0</v>
      </c>
      <c r="C69" s="1">
        <f t="shared" si="9"/>
        <v>14099.938230468701</v>
      </c>
      <c r="D69" s="1">
        <f t="shared" si="10"/>
        <v>13245.396519531299</v>
      </c>
      <c r="E69" s="1">
        <f t="shared" si="11"/>
        <v>0</v>
      </c>
      <c r="F69" s="11">
        <f t="shared" si="12"/>
        <v>27345.334750000002</v>
      </c>
      <c r="G69" s="1"/>
      <c r="H69" s="9">
        <f t="shared" si="13"/>
        <v>22.321289637364099</v>
      </c>
      <c r="I69" s="1">
        <f t="shared" si="14"/>
        <v>0</v>
      </c>
      <c r="J69" s="1">
        <f t="shared" si="15"/>
        <v>21337.5461092363</v>
      </c>
      <c r="K69" s="1">
        <f t="shared" si="16"/>
        <v>20044.361496555299</v>
      </c>
      <c r="L69" s="1">
        <f t="shared" si="17"/>
        <v>0</v>
      </c>
      <c r="M69" s="23">
        <f t="shared" si="18"/>
        <v>41381.907605791603</v>
      </c>
      <c r="N69" s="3"/>
      <c r="O69" s="3"/>
      <c r="P69" s="3"/>
    </row>
    <row r="70" spans="1:16">
      <c r="A70" s="9">
        <v>15.25</v>
      </c>
      <c r="B70" s="1">
        <f t="shared" si="8"/>
        <v>0</v>
      </c>
      <c r="C70" s="1">
        <f t="shared" si="9"/>
        <v>5824.7854817073103</v>
      </c>
      <c r="D70" s="1">
        <f t="shared" si="10"/>
        <v>4558.5277682926899</v>
      </c>
      <c r="E70" s="1">
        <f t="shared" si="11"/>
        <v>0</v>
      </c>
      <c r="F70" s="11">
        <f t="shared" si="12"/>
        <v>10383.313249999999</v>
      </c>
      <c r="G70" s="1"/>
      <c r="H70" s="9">
        <f t="shared" si="13"/>
        <v>24.883002258869801</v>
      </c>
      <c r="I70" s="1">
        <f t="shared" si="14"/>
        <v>0</v>
      </c>
      <c r="J70" s="1">
        <f t="shared" si="15"/>
        <v>9504.1410031970499</v>
      </c>
      <c r="K70" s="1">
        <f t="shared" si="16"/>
        <v>7438.0233938064102</v>
      </c>
      <c r="L70" s="1">
        <f t="shared" si="17"/>
        <v>0</v>
      </c>
      <c r="M70" s="23">
        <f t="shared" si="18"/>
        <v>16942.1643970035</v>
      </c>
      <c r="N70" s="3"/>
      <c r="O70" s="3"/>
      <c r="P70" s="3"/>
    </row>
    <row r="71" spans="1:16">
      <c r="A71" s="9">
        <v>15.75</v>
      </c>
      <c r="B71" s="1">
        <f t="shared" si="8"/>
        <v>0</v>
      </c>
      <c r="C71" s="1">
        <f t="shared" si="9"/>
        <v>3220.04025</v>
      </c>
      <c r="D71" s="1">
        <f t="shared" si="10"/>
        <v>6440.0805</v>
      </c>
      <c r="E71" s="1">
        <f t="shared" si="11"/>
        <v>0</v>
      </c>
      <c r="F71" s="11">
        <f t="shared" si="12"/>
        <v>9660.12075</v>
      </c>
      <c r="G71" s="1"/>
      <c r="H71" s="9">
        <f t="shared" si="13"/>
        <v>27.641649670727599</v>
      </c>
      <c r="I71" s="1">
        <f t="shared" si="14"/>
        <v>0</v>
      </c>
      <c r="J71" s="1">
        <f t="shared" si="15"/>
        <v>5651.2523502312497</v>
      </c>
      <c r="K71" s="1">
        <f t="shared" si="16"/>
        <v>11302.504700462499</v>
      </c>
      <c r="L71" s="1">
        <f t="shared" si="17"/>
        <v>0</v>
      </c>
      <c r="M71" s="23">
        <f t="shared" si="18"/>
        <v>16953.757050693701</v>
      </c>
      <c r="N71" s="3"/>
      <c r="O71" s="3"/>
      <c r="P71" s="3"/>
    </row>
    <row r="72" spans="1:16">
      <c r="A72" s="9">
        <v>16.25</v>
      </c>
      <c r="B72" s="1">
        <f t="shared" si="8"/>
        <v>0</v>
      </c>
      <c r="C72" s="1">
        <f t="shared" si="9"/>
        <v>118.107954545455</v>
      </c>
      <c r="D72" s="1">
        <f t="shared" si="10"/>
        <v>531.48579545454595</v>
      </c>
      <c r="E72" s="1">
        <f t="shared" si="11"/>
        <v>0</v>
      </c>
      <c r="F72" s="11">
        <f t="shared" si="12"/>
        <v>649.59375000000102</v>
      </c>
      <c r="G72" s="1"/>
      <c r="H72" s="9">
        <f t="shared" si="13"/>
        <v>30.605395071924701</v>
      </c>
      <c r="I72" s="1">
        <f t="shared" si="14"/>
        <v>0</v>
      </c>
      <c r="J72" s="1">
        <f t="shared" si="15"/>
        <v>222.445576000035</v>
      </c>
      <c r="K72" s="1">
        <f t="shared" si="16"/>
        <v>1001.0050920001599</v>
      </c>
      <c r="L72" s="1">
        <f t="shared" si="17"/>
        <v>0</v>
      </c>
      <c r="M72" s="23">
        <f t="shared" si="18"/>
        <v>1223.4506680002</v>
      </c>
      <c r="N72" s="3"/>
      <c r="O72" s="3"/>
      <c r="P72" s="3"/>
    </row>
    <row r="73" spans="1:16">
      <c r="A73" s="9">
        <v>16.75</v>
      </c>
      <c r="B73" s="1">
        <f t="shared" si="8"/>
        <v>0</v>
      </c>
      <c r="C73" s="1">
        <f t="shared" si="9"/>
        <v>932.75725</v>
      </c>
      <c r="D73" s="1">
        <f t="shared" si="10"/>
        <v>932.75725</v>
      </c>
      <c r="E73" s="1">
        <f t="shared" si="11"/>
        <v>0</v>
      </c>
      <c r="F73" s="11">
        <f t="shared" si="12"/>
        <v>1865.5145</v>
      </c>
      <c r="G73" s="1"/>
      <c r="H73" s="9">
        <f t="shared" si="13"/>
        <v>33.782469080981002</v>
      </c>
      <c r="I73" s="1">
        <f t="shared" si="14"/>
        <v>0</v>
      </c>
      <c r="J73" s="1">
        <f t="shared" si="15"/>
        <v>1881.24435571259</v>
      </c>
      <c r="K73" s="1">
        <f t="shared" si="16"/>
        <v>1881.24435571259</v>
      </c>
      <c r="L73" s="1">
        <f t="shared" si="17"/>
        <v>0</v>
      </c>
      <c r="M73" s="23">
        <f t="shared" si="18"/>
        <v>3762.4887114251801</v>
      </c>
      <c r="N73" s="3"/>
      <c r="O73" s="3"/>
      <c r="P73" s="3"/>
    </row>
    <row r="74" spans="1:16">
      <c r="A74" s="9">
        <v>17.25</v>
      </c>
      <c r="B74" s="1">
        <f t="shared" si="8"/>
        <v>0</v>
      </c>
      <c r="C74" s="1">
        <f t="shared" si="9"/>
        <v>0</v>
      </c>
      <c r="D74" s="1">
        <f t="shared" si="10"/>
        <v>1921.2014999999999</v>
      </c>
      <c r="E74" s="1">
        <f t="shared" si="11"/>
        <v>0</v>
      </c>
      <c r="F74" s="11">
        <f t="shared" si="12"/>
        <v>1921.2014999999999</v>
      </c>
      <c r="G74" s="1"/>
      <c r="H74" s="9">
        <f t="shared" si="13"/>
        <v>37.181168191749997</v>
      </c>
      <c r="I74" s="1">
        <f t="shared" si="14"/>
        <v>0</v>
      </c>
      <c r="J74" s="1">
        <f t="shared" si="15"/>
        <v>0</v>
      </c>
      <c r="K74" s="1">
        <f t="shared" si="16"/>
        <v>4141.0154261879597</v>
      </c>
      <c r="L74" s="1">
        <f t="shared" si="17"/>
        <v>0</v>
      </c>
      <c r="M74" s="23">
        <f t="shared" si="18"/>
        <v>4141.0154261879597</v>
      </c>
      <c r="N74" s="3"/>
      <c r="O74" s="3"/>
      <c r="P74" s="3"/>
    </row>
    <row r="75" spans="1:16">
      <c r="A75" s="9">
        <v>17.75</v>
      </c>
      <c r="B75" s="1">
        <f t="shared" si="8"/>
        <v>0</v>
      </c>
      <c r="C75" s="1">
        <f t="shared" si="9"/>
        <v>0</v>
      </c>
      <c r="D75" s="1">
        <f t="shared" si="10"/>
        <v>75.757000000000005</v>
      </c>
      <c r="E75" s="1">
        <f t="shared" si="11"/>
        <v>0</v>
      </c>
      <c r="F75" s="11">
        <f t="shared" si="12"/>
        <v>75.757000000000005</v>
      </c>
      <c r="G75" s="1"/>
      <c r="H75" s="9">
        <f t="shared" si="13"/>
        <v>40.809853309856102</v>
      </c>
      <c r="I75" s="1">
        <f t="shared" si="14"/>
        <v>0</v>
      </c>
      <c r="J75" s="1">
        <f t="shared" si="15"/>
        <v>0</v>
      </c>
      <c r="K75" s="1">
        <f t="shared" si="16"/>
        <v>174.176453926466</v>
      </c>
      <c r="L75" s="1">
        <f t="shared" si="17"/>
        <v>0</v>
      </c>
      <c r="M75" s="23">
        <f t="shared" si="18"/>
        <v>174.176453926466</v>
      </c>
      <c r="N75" s="3"/>
      <c r="O75" s="3"/>
      <c r="P75" s="3"/>
    </row>
    <row r="76" spans="1:16">
      <c r="A76" s="9">
        <v>18.25</v>
      </c>
      <c r="B76" s="1">
        <f t="shared" si="8"/>
        <v>0</v>
      </c>
      <c r="C76" s="1">
        <f t="shared" si="9"/>
        <v>0</v>
      </c>
      <c r="D76" s="1">
        <f t="shared" si="10"/>
        <v>0</v>
      </c>
      <c r="E76" s="1">
        <f t="shared" si="11"/>
        <v>0</v>
      </c>
      <c r="F76" s="11">
        <f t="shared" si="12"/>
        <v>0</v>
      </c>
      <c r="G76" s="1"/>
      <c r="H76" s="9">
        <f t="shared" si="13"/>
        <v>44.676948363328201</v>
      </c>
      <c r="I76" s="1">
        <f t="shared" si="14"/>
        <v>0</v>
      </c>
      <c r="J76" s="1">
        <f t="shared" si="15"/>
        <v>0</v>
      </c>
      <c r="K76" s="1">
        <f t="shared" si="16"/>
        <v>0</v>
      </c>
      <c r="L76" s="1">
        <f t="shared" si="17"/>
        <v>0</v>
      </c>
      <c r="M76" s="23">
        <f t="shared" si="18"/>
        <v>0</v>
      </c>
      <c r="N76" s="3"/>
      <c r="O76" s="3"/>
      <c r="P76" s="3"/>
    </row>
    <row r="77" spans="1:16">
      <c r="A77" s="9">
        <v>18.75</v>
      </c>
      <c r="B77" s="1">
        <f t="shared" si="8"/>
        <v>0</v>
      </c>
      <c r="C77" s="1">
        <f t="shared" si="9"/>
        <v>0</v>
      </c>
      <c r="D77" s="1">
        <f t="shared" si="10"/>
        <v>0</v>
      </c>
      <c r="E77" s="1">
        <f t="shared" si="11"/>
        <v>0</v>
      </c>
      <c r="F77" s="11">
        <f t="shared" si="12"/>
        <v>0</v>
      </c>
      <c r="G77" s="1"/>
      <c r="H77" s="9">
        <f t="shared" si="13"/>
        <v>48.790938981674898</v>
      </c>
      <c r="I77" s="1">
        <f t="shared" si="14"/>
        <v>0</v>
      </c>
      <c r="J77" s="1">
        <f t="shared" si="15"/>
        <v>0</v>
      </c>
      <c r="K77" s="1">
        <f t="shared" si="16"/>
        <v>0</v>
      </c>
      <c r="L77" s="1">
        <f t="shared" si="17"/>
        <v>0</v>
      </c>
      <c r="M77" s="23">
        <f t="shared" si="18"/>
        <v>0</v>
      </c>
      <c r="N77" s="3"/>
      <c r="O77" s="3"/>
      <c r="P77" s="3"/>
    </row>
    <row r="78" spans="1:16">
      <c r="A78" s="9">
        <v>19.25</v>
      </c>
      <c r="B78" s="1">
        <f t="shared" si="8"/>
        <v>0</v>
      </c>
      <c r="C78" s="1">
        <f t="shared" si="9"/>
        <v>0</v>
      </c>
      <c r="D78" s="1">
        <f t="shared" si="10"/>
        <v>0</v>
      </c>
      <c r="E78" s="1">
        <f t="shared" si="11"/>
        <v>0</v>
      </c>
      <c r="F78" s="11">
        <f t="shared" si="12"/>
        <v>0</v>
      </c>
      <c r="G78" s="1"/>
      <c r="H78" s="9">
        <f t="shared" si="13"/>
        <v>53.160371238236898</v>
      </c>
      <c r="I78" s="1">
        <f t="shared" si="14"/>
        <v>0</v>
      </c>
      <c r="J78" s="1">
        <f t="shared" si="15"/>
        <v>0</v>
      </c>
      <c r="K78" s="1">
        <f t="shared" si="16"/>
        <v>0</v>
      </c>
      <c r="L78" s="1">
        <f t="shared" si="17"/>
        <v>0</v>
      </c>
      <c r="M78" s="23">
        <f t="shared" si="18"/>
        <v>0</v>
      </c>
      <c r="N78" s="3"/>
      <c r="O78" s="3"/>
      <c r="P78" s="3"/>
    </row>
    <row r="79" spans="1:16">
      <c r="A79" s="7" t="s">
        <v>7</v>
      </c>
      <c r="B79" s="16">
        <f>SUM(B47:B78)</f>
        <v>460374.31203783199</v>
      </c>
      <c r="C79" s="16">
        <f>SUM(C47:C78)</f>
        <v>341532.600105814</v>
      </c>
      <c r="D79" s="16">
        <f>SUM(D47:D78)</f>
        <v>46344.653606354797</v>
      </c>
      <c r="E79" s="16">
        <f>SUM(E47:E78)</f>
        <v>0</v>
      </c>
      <c r="F79" s="16">
        <f>SUM(F47:F78)</f>
        <v>848251.565750001</v>
      </c>
      <c r="G79" s="11"/>
      <c r="H79" s="7" t="s">
        <v>7</v>
      </c>
      <c r="I79" s="16">
        <f>SUM(I47:I78)</f>
        <v>329532.97201772803</v>
      </c>
      <c r="J79" s="16">
        <f>SUM(J47:J78)</f>
        <v>400967.13028559397</v>
      </c>
      <c r="K79" s="16">
        <f>SUM(K47:K78)</f>
        <v>69933.873388364198</v>
      </c>
      <c r="L79" s="16">
        <f>SUM(L47:L78)</f>
        <v>0</v>
      </c>
      <c r="M79" s="16">
        <f>SUM(M47:M78)</f>
        <v>800433.97569168604</v>
      </c>
      <c r="N79" s="3"/>
      <c r="O79" s="3"/>
      <c r="P79" s="3"/>
    </row>
    <row r="80" spans="1:16">
      <c r="A80" s="5" t="s">
        <v>13</v>
      </c>
      <c r="B80" s="17">
        <f>IF(L38&gt;0,B79/L38,0)</f>
        <v>10.3389602677701</v>
      </c>
      <c r="C80" s="17">
        <f>IF(M38&gt;0,C79/M38,0)</f>
        <v>13.081434964475701</v>
      </c>
      <c r="D80" s="17">
        <f>IF(N38&gt;0,D79/N38,0)</f>
        <v>14.6115745093577</v>
      </c>
      <c r="E80" s="17">
        <f>IF(O38&gt;0,E79/O38,0)</f>
        <v>0</v>
      </c>
      <c r="F80" s="17">
        <f>IF(P38&gt;0,F79/P38,0)</f>
        <v>11.4926664695609</v>
      </c>
      <c r="G80" s="11"/>
      <c r="H80" s="5" t="s">
        <v>13</v>
      </c>
      <c r="I80" s="17">
        <f>IF(L38&gt;0,I79/L38,0)</f>
        <v>7.4005612726965104</v>
      </c>
      <c r="J80" s="17">
        <f>IF(M38&gt;0,J79/M38,0)</f>
        <v>15.357905617497099</v>
      </c>
      <c r="K80" s="17">
        <f>IF(N38&gt;0,K79/N38,0)</f>
        <v>22.048800071340999</v>
      </c>
      <c r="L80" s="17">
        <f>IF(O38&gt;0,L79/O38,0)</f>
        <v>0</v>
      </c>
      <c r="M80" s="17">
        <f>IF(P38&gt;0,M79/P38,0)</f>
        <v>10.8448025149185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6" t="s">
        <v>14</v>
      </c>
      <c r="B85" s="46"/>
      <c r="C85" s="46"/>
      <c r="D85" s="46"/>
      <c r="E85" s="46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46"/>
      <c r="B86" s="46"/>
      <c r="C86" s="46"/>
      <c r="D86" s="46"/>
      <c r="E86" s="46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4"/>
      <c r="B87" s="2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7" t="s">
        <v>15</v>
      </c>
      <c r="B89" s="48" t="s">
        <v>16</v>
      </c>
      <c r="C89" s="48" t="s">
        <v>17</v>
      </c>
      <c r="D89" s="48" t="s">
        <v>18</v>
      </c>
      <c r="E89" s="48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7"/>
      <c r="B90" s="47"/>
      <c r="C90" s="47"/>
      <c r="D90" s="47"/>
      <c r="E90" s="48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5">
        <v>0</v>
      </c>
      <c r="B92" s="26">
        <f>L$38</f>
        <v>44528.105349999998</v>
      </c>
      <c r="C92" s="27">
        <f>$B$80</f>
        <v>10.3</v>
      </c>
      <c r="D92" s="27">
        <f>$I$80</f>
        <v>7.4</v>
      </c>
      <c r="E92" s="26">
        <f>B92*D92</f>
        <v>329507.97959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5">
        <v>1</v>
      </c>
      <c r="B93" s="26">
        <f>M$38</f>
        <v>26108.19081</v>
      </c>
      <c r="C93" s="27">
        <f>$C$80</f>
        <v>13.1</v>
      </c>
      <c r="D93" s="27">
        <f>$J$80</f>
        <v>15.4</v>
      </c>
      <c r="E93" s="26">
        <f>B93*D93</f>
        <v>402066.13847000001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5">
        <v>2</v>
      </c>
      <c r="B94" s="26">
        <f>N$38</f>
        <v>3171.77684</v>
      </c>
      <c r="C94" s="27">
        <f>$D$80</f>
        <v>14.6</v>
      </c>
      <c r="D94" s="27">
        <f>$K$80</f>
        <v>22</v>
      </c>
      <c r="E94" s="26">
        <f>B94*D94</f>
        <v>69779.090479999999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5">
        <v>3</v>
      </c>
      <c r="B95" s="26">
        <f>O$38</f>
        <v>0</v>
      </c>
      <c r="C95" s="27">
        <f>$E$80</f>
        <v>0</v>
      </c>
      <c r="D95" s="27">
        <f>$L$80</f>
        <v>0</v>
      </c>
      <c r="E95" s="26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5" t="s">
        <v>7</v>
      </c>
      <c r="B96" s="28">
        <f>SUM(B92:B95)</f>
        <v>73808.073000000004</v>
      </c>
      <c r="C96" s="27">
        <f>$F$80</f>
        <v>11.5</v>
      </c>
      <c r="D96" s="27">
        <f>$M$80</f>
        <v>10.8</v>
      </c>
      <c r="E96" s="26">
        <f>SUM(E92:E95)</f>
        <v>801353.20854000002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 t="s">
        <v>2</v>
      </c>
      <c r="B97" s="28">
        <f>$I$2</f>
        <v>908582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29" t="s">
        <v>20</v>
      </c>
      <c r="B98" s="26">
        <f>IF(E96&gt;0,$I$2/E96,"")</f>
        <v>1.13381</v>
      </c>
      <c r="C98" s="49" t="s">
        <v>23</v>
      </c>
      <c r="D98" s="49"/>
      <c r="E98" s="49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C98:E98"/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8"/>
  <sheetViews>
    <sheetView tabSelected="1" topLeftCell="A55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3" t="s">
        <v>24</v>
      </c>
      <c r="B1" s="43"/>
      <c r="C1" s="43"/>
      <c r="D1" s="43"/>
      <c r="E1" s="43"/>
      <c r="F1" s="43"/>
      <c r="G1" s="1"/>
      <c r="H1" s="44" t="s">
        <v>1</v>
      </c>
      <c r="I1" s="4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552158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5" t="s">
        <v>4</v>
      </c>
      <c r="C4" s="45"/>
      <c r="D4" s="45"/>
      <c r="E4" s="45"/>
      <c r="F4" s="45"/>
      <c r="G4" s="1"/>
      <c r="H4" s="2" t="s">
        <v>3</v>
      </c>
      <c r="J4" s="1"/>
      <c r="K4" s="2" t="s">
        <v>3</v>
      </c>
      <c r="L4" s="44" t="s">
        <v>5</v>
      </c>
      <c r="M4" s="44"/>
      <c r="N4" s="44"/>
      <c r="O4" s="44"/>
      <c r="P4" s="44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35"/>
      <c r="C6" s="10"/>
      <c r="D6" s="10"/>
      <c r="E6" s="31"/>
      <c r="F6" s="11">
        <f t="shared" ref="F6:F37" si="0">SUM(B6:E6)</f>
        <v>0</v>
      </c>
      <c r="G6" s="1"/>
      <c r="H6" s="9">
        <v>3.75</v>
      </c>
      <c r="I6" s="33"/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35"/>
      <c r="C7" s="10"/>
      <c r="D7" s="10"/>
      <c r="E7" s="31"/>
      <c r="F7" s="11">
        <f t="shared" si="0"/>
        <v>0</v>
      </c>
      <c r="G7" s="1"/>
      <c r="H7" s="9">
        <v>4.25</v>
      </c>
      <c r="I7" s="33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35"/>
      <c r="C8" s="10"/>
      <c r="D8" s="10"/>
      <c r="E8" s="31"/>
      <c r="F8" s="11">
        <f t="shared" si="0"/>
        <v>0</v>
      </c>
      <c r="G8" s="1"/>
      <c r="H8" s="9">
        <v>4.75</v>
      </c>
      <c r="I8" s="33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35"/>
      <c r="C9" s="10"/>
      <c r="D9" s="10"/>
      <c r="E9" s="31"/>
      <c r="F9" s="11">
        <f t="shared" si="0"/>
        <v>0</v>
      </c>
      <c r="G9" s="1"/>
      <c r="H9" s="9">
        <v>5.25</v>
      </c>
      <c r="I9" s="33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42"/>
      <c r="C10" s="10"/>
      <c r="D10" s="10"/>
      <c r="E10" s="31"/>
      <c r="F10" s="11">
        <f t="shared" si="0"/>
        <v>0</v>
      </c>
      <c r="G10" s="1"/>
      <c r="H10" s="9">
        <v>5.75</v>
      </c>
      <c r="I10" s="33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42"/>
      <c r="C11" s="10"/>
      <c r="D11" s="10"/>
      <c r="E11" s="31"/>
      <c r="F11" s="11">
        <f t="shared" si="0"/>
        <v>0</v>
      </c>
      <c r="G11" s="1"/>
      <c r="H11" s="9">
        <v>6.25</v>
      </c>
      <c r="I11" s="33"/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9">
        <v>6.75</v>
      </c>
      <c r="E12" s="32"/>
      <c r="F12" s="11">
        <f t="shared" si="0"/>
        <v>0</v>
      </c>
      <c r="G12" s="1"/>
      <c r="H12" s="9">
        <v>6.75</v>
      </c>
      <c r="I12" s="33"/>
      <c r="J12" s="1"/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0</v>
      </c>
      <c r="Q12" s="3"/>
      <c r="R12" s="3"/>
    </row>
    <row r="13" spans="1:18">
      <c r="A13" s="9">
        <v>7.25</v>
      </c>
      <c r="B13">
        <v>1</v>
      </c>
      <c r="E13" s="34"/>
      <c r="F13" s="11">
        <f t="shared" si="0"/>
        <v>1</v>
      </c>
      <c r="G13" s="1"/>
      <c r="H13" s="9">
        <v>7.25</v>
      </c>
      <c r="I13" s="33">
        <v>23368</v>
      </c>
      <c r="J13" s="1"/>
      <c r="K13" s="9">
        <v>7.25</v>
      </c>
      <c r="L13" s="1">
        <f t="shared" si="1"/>
        <v>23.367999999999999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2">
        <f t="shared" si="5"/>
        <v>23.367999999999999</v>
      </c>
      <c r="Q13" s="3"/>
      <c r="R13" s="3"/>
    </row>
    <row r="14" spans="1:18">
      <c r="A14" s="9">
        <v>7.75</v>
      </c>
      <c r="B14">
        <v>4</v>
      </c>
      <c r="E14" s="34"/>
      <c r="F14" s="11">
        <f t="shared" si="0"/>
        <v>4</v>
      </c>
      <c r="G14" s="1"/>
      <c r="H14" s="9">
        <v>7.75</v>
      </c>
      <c r="I14" s="33">
        <v>140211</v>
      </c>
      <c r="J14" s="4"/>
      <c r="K14" s="9">
        <v>7.75</v>
      </c>
      <c r="L14" s="1">
        <f t="shared" si="1"/>
        <v>140.21100000000001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2">
        <f t="shared" si="5"/>
        <v>140.21100000000001</v>
      </c>
      <c r="Q14" s="3"/>
      <c r="R14" s="3"/>
    </row>
    <row r="15" spans="1:18">
      <c r="A15" s="9">
        <v>8.25</v>
      </c>
      <c r="B15">
        <v>5</v>
      </c>
      <c r="E15" s="34"/>
      <c r="F15" s="11">
        <f t="shared" si="0"/>
        <v>5</v>
      </c>
      <c r="G15" s="1"/>
      <c r="H15" s="9">
        <v>8.25</v>
      </c>
      <c r="I15" s="33">
        <v>405856</v>
      </c>
      <c r="J15" s="4"/>
      <c r="K15" s="9">
        <v>8.25</v>
      </c>
      <c r="L15" s="1">
        <f t="shared" si="1"/>
        <v>405.85599999999999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2">
        <f t="shared" si="5"/>
        <v>405.85599999999999</v>
      </c>
      <c r="Q15" s="3"/>
      <c r="R15" s="3"/>
    </row>
    <row r="16" spans="1:18">
      <c r="A16" s="9">
        <v>8.75</v>
      </c>
      <c r="B16">
        <v>7</v>
      </c>
      <c r="E16" s="34"/>
      <c r="F16" s="11">
        <f t="shared" si="0"/>
        <v>7</v>
      </c>
      <c r="G16" s="1"/>
      <c r="H16" s="9">
        <v>8.75</v>
      </c>
      <c r="I16" s="33">
        <v>919274</v>
      </c>
      <c r="J16" s="4"/>
      <c r="K16" s="9">
        <v>8.75</v>
      </c>
      <c r="L16" s="1">
        <f t="shared" si="1"/>
        <v>919.274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2">
        <f t="shared" si="5"/>
        <v>919.274</v>
      </c>
      <c r="Q16" s="3"/>
      <c r="R16" s="3"/>
    </row>
    <row r="17" spans="1:18">
      <c r="A17" s="9">
        <v>9.25</v>
      </c>
      <c r="B17">
        <v>14</v>
      </c>
      <c r="E17" s="34"/>
      <c r="F17" s="11">
        <f t="shared" si="0"/>
        <v>14</v>
      </c>
      <c r="G17" s="1"/>
      <c r="H17" s="9">
        <v>9.25</v>
      </c>
      <c r="I17" s="33">
        <v>1892337</v>
      </c>
      <c r="J17" s="4"/>
      <c r="K17" s="9">
        <v>9.25</v>
      </c>
      <c r="L17" s="1">
        <f t="shared" si="1"/>
        <v>1892.337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2">
        <f t="shared" si="5"/>
        <v>1892.337</v>
      </c>
      <c r="Q17" s="3"/>
      <c r="R17" s="3"/>
    </row>
    <row r="18" spans="1:18">
      <c r="A18" s="9">
        <v>9.75</v>
      </c>
      <c r="B18">
        <v>30</v>
      </c>
      <c r="E18" s="34"/>
      <c r="F18" s="11">
        <f t="shared" si="0"/>
        <v>30</v>
      </c>
      <c r="G18" s="1"/>
      <c r="H18" s="9">
        <v>9.75</v>
      </c>
      <c r="I18" s="33">
        <v>1424508</v>
      </c>
      <c r="J18" s="4"/>
      <c r="K18" s="9">
        <v>9.75</v>
      </c>
      <c r="L18" s="1">
        <f t="shared" si="1"/>
        <v>1424.508</v>
      </c>
      <c r="M18" s="1">
        <f t="shared" si="2"/>
        <v>0</v>
      </c>
      <c r="N18" s="1">
        <f t="shared" si="3"/>
        <v>0</v>
      </c>
      <c r="O18" s="1">
        <f t="shared" si="4"/>
        <v>0</v>
      </c>
      <c r="P18" s="12">
        <f t="shared" si="5"/>
        <v>1424.508</v>
      </c>
      <c r="Q18" s="3"/>
      <c r="R18" s="3"/>
    </row>
    <row r="19" spans="1:18">
      <c r="A19" s="9">
        <v>10.25</v>
      </c>
      <c r="B19">
        <v>34</v>
      </c>
      <c r="E19" s="34"/>
      <c r="F19" s="11">
        <f t="shared" si="0"/>
        <v>34</v>
      </c>
      <c r="G19" s="1"/>
      <c r="H19" s="9">
        <v>10.25</v>
      </c>
      <c r="I19" s="33">
        <v>1233999</v>
      </c>
      <c r="J19" s="4"/>
      <c r="K19" s="9">
        <v>10.25</v>
      </c>
      <c r="L19" s="1">
        <f t="shared" si="1"/>
        <v>1233.999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2">
        <f t="shared" si="5"/>
        <v>1233.999</v>
      </c>
      <c r="Q19" s="3"/>
      <c r="R19" s="3"/>
    </row>
    <row r="20" spans="1:18">
      <c r="A20" s="9">
        <v>10.75</v>
      </c>
      <c r="B20">
        <v>28</v>
      </c>
      <c r="E20" s="34"/>
      <c r="F20" s="11">
        <f t="shared" si="0"/>
        <v>28</v>
      </c>
      <c r="G20" s="1"/>
      <c r="H20" s="9">
        <v>10.75</v>
      </c>
      <c r="I20" s="33">
        <v>987074</v>
      </c>
      <c r="J20" s="4"/>
      <c r="K20" s="9">
        <v>10.75</v>
      </c>
      <c r="L20" s="1">
        <f t="shared" si="1"/>
        <v>987.07399999999996</v>
      </c>
      <c r="M20" s="1">
        <f t="shared" si="2"/>
        <v>0</v>
      </c>
      <c r="N20" s="1">
        <f t="shared" si="3"/>
        <v>0</v>
      </c>
      <c r="O20" s="1">
        <f t="shared" si="4"/>
        <v>0</v>
      </c>
      <c r="P20" s="12">
        <f t="shared" si="5"/>
        <v>987.07399999999996</v>
      </c>
      <c r="Q20" s="3"/>
      <c r="R20" s="3"/>
    </row>
    <row r="21" spans="1:18">
      <c r="A21" s="9">
        <v>11.25</v>
      </c>
      <c r="B21">
        <v>33</v>
      </c>
      <c r="C21">
        <v>2</v>
      </c>
      <c r="E21" s="34"/>
      <c r="F21" s="11">
        <f t="shared" si="0"/>
        <v>35</v>
      </c>
      <c r="G21" s="1"/>
      <c r="H21" s="9">
        <v>11.25</v>
      </c>
      <c r="I21" s="33">
        <v>1043267</v>
      </c>
      <c r="J21" s="4"/>
      <c r="K21" s="9">
        <v>11.25</v>
      </c>
      <c r="L21" s="1">
        <f t="shared" si="1"/>
        <v>983.65174285714295</v>
      </c>
      <c r="M21" s="1">
        <f t="shared" si="2"/>
        <v>59.615257142857097</v>
      </c>
      <c r="N21" s="1">
        <f t="shared" si="3"/>
        <v>0</v>
      </c>
      <c r="O21" s="1">
        <f t="shared" si="4"/>
        <v>0</v>
      </c>
      <c r="P21" s="12">
        <f t="shared" si="5"/>
        <v>1043.2670000000001</v>
      </c>
      <c r="Q21" s="3"/>
      <c r="R21" s="3"/>
    </row>
    <row r="22" spans="1:18">
      <c r="A22" s="9">
        <v>11.75</v>
      </c>
      <c r="B22">
        <v>25</v>
      </c>
      <c r="C22">
        <v>1</v>
      </c>
      <c r="E22" s="34"/>
      <c r="F22" s="11">
        <f t="shared" si="0"/>
        <v>26</v>
      </c>
      <c r="G22" s="4"/>
      <c r="H22" s="9">
        <v>11.75</v>
      </c>
      <c r="I22" s="33">
        <v>1479443</v>
      </c>
      <c r="J22" s="4"/>
      <c r="K22" s="9">
        <v>11.75</v>
      </c>
      <c r="L22" s="1">
        <f t="shared" si="1"/>
        <v>1422.5413461538501</v>
      </c>
      <c r="M22" s="1">
        <f t="shared" si="2"/>
        <v>56.901653846153799</v>
      </c>
      <c r="N22" s="1">
        <f t="shared" si="3"/>
        <v>0</v>
      </c>
      <c r="O22" s="1">
        <f t="shared" si="4"/>
        <v>0</v>
      </c>
      <c r="P22" s="12">
        <f t="shared" si="5"/>
        <v>1479.443</v>
      </c>
      <c r="Q22" s="3"/>
      <c r="R22" s="3"/>
    </row>
    <row r="23" spans="1:18">
      <c r="A23" s="9">
        <v>12.25</v>
      </c>
      <c r="B23">
        <v>44</v>
      </c>
      <c r="C23">
        <v>5</v>
      </c>
      <c r="D23">
        <v>1</v>
      </c>
      <c r="E23" s="34"/>
      <c r="F23" s="11">
        <f t="shared" si="0"/>
        <v>50</v>
      </c>
      <c r="G23" s="4"/>
      <c r="H23" s="9">
        <v>12.25</v>
      </c>
      <c r="I23" s="33">
        <v>2267809</v>
      </c>
      <c r="J23" s="4"/>
      <c r="K23" s="9">
        <v>12.25</v>
      </c>
      <c r="L23" s="1">
        <f t="shared" si="1"/>
        <v>1995.67192</v>
      </c>
      <c r="M23" s="1">
        <f t="shared" si="2"/>
        <v>226.7809</v>
      </c>
      <c r="N23" s="1">
        <f t="shared" si="3"/>
        <v>45.356180000000002</v>
      </c>
      <c r="O23" s="1">
        <f t="shared" si="4"/>
        <v>0</v>
      </c>
      <c r="P23" s="12">
        <f t="shared" si="5"/>
        <v>2267.8090000000002</v>
      </c>
      <c r="Q23" s="3"/>
      <c r="R23" s="3"/>
    </row>
    <row r="24" spans="1:18">
      <c r="A24" s="9">
        <v>12.75</v>
      </c>
      <c r="B24">
        <v>38</v>
      </c>
      <c r="C24">
        <v>12</v>
      </c>
      <c r="D24">
        <v>1</v>
      </c>
      <c r="E24" s="34"/>
      <c r="F24" s="11">
        <f t="shared" si="0"/>
        <v>51</v>
      </c>
      <c r="G24" s="4"/>
      <c r="H24" s="9">
        <v>12.75</v>
      </c>
      <c r="I24" s="33">
        <v>5124280</v>
      </c>
      <c r="J24" s="4"/>
      <c r="K24" s="9">
        <v>12.75</v>
      </c>
      <c r="L24" s="1">
        <f t="shared" si="1"/>
        <v>3818.09098039216</v>
      </c>
      <c r="M24" s="1">
        <f t="shared" si="2"/>
        <v>1205.7129411764699</v>
      </c>
      <c r="N24" s="1">
        <f t="shared" si="3"/>
        <v>100.476078431373</v>
      </c>
      <c r="O24" s="1">
        <f t="shared" si="4"/>
        <v>0</v>
      </c>
      <c r="P24" s="12">
        <f t="shared" si="5"/>
        <v>5124.28</v>
      </c>
      <c r="Q24" s="3"/>
      <c r="R24" s="3"/>
    </row>
    <row r="25" spans="1:18">
      <c r="A25" s="9">
        <v>13.25</v>
      </c>
      <c r="B25">
        <v>26</v>
      </c>
      <c r="C25">
        <v>22</v>
      </c>
      <c r="D25">
        <v>0</v>
      </c>
      <c r="E25" s="34"/>
      <c r="F25" s="11">
        <f t="shared" si="0"/>
        <v>48</v>
      </c>
      <c r="G25" s="4"/>
      <c r="H25" s="9">
        <v>13.25</v>
      </c>
      <c r="I25" s="33">
        <v>5482397</v>
      </c>
      <c r="J25" s="4"/>
      <c r="K25" s="9">
        <v>13.25</v>
      </c>
      <c r="L25" s="1">
        <f t="shared" si="1"/>
        <v>2969.6317083333302</v>
      </c>
      <c r="M25" s="1">
        <f t="shared" si="2"/>
        <v>2512.7652916666698</v>
      </c>
      <c r="N25" s="1">
        <f t="shared" si="3"/>
        <v>0</v>
      </c>
      <c r="O25" s="1">
        <f t="shared" si="4"/>
        <v>0</v>
      </c>
      <c r="P25" s="12">
        <f t="shared" si="5"/>
        <v>5482.3969999999999</v>
      </c>
      <c r="Q25" s="3"/>
      <c r="R25" s="3"/>
    </row>
    <row r="26" spans="1:18">
      <c r="A26" s="9">
        <v>13.75</v>
      </c>
      <c r="B26">
        <v>5</v>
      </c>
      <c r="C26">
        <v>44</v>
      </c>
      <c r="D26">
        <v>1</v>
      </c>
      <c r="E26" s="34"/>
      <c r="F26" s="11">
        <f t="shared" si="0"/>
        <v>50</v>
      </c>
      <c r="G26" s="4"/>
      <c r="H26" s="9">
        <v>13.75</v>
      </c>
      <c r="I26" s="33">
        <v>7480602</v>
      </c>
      <c r="J26" s="4"/>
      <c r="K26" s="9">
        <v>13.75</v>
      </c>
      <c r="L26" s="1">
        <f t="shared" si="1"/>
        <v>748.06020000000001</v>
      </c>
      <c r="M26" s="1">
        <f t="shared" si="2"/>
        <v>6582.92976</v>
      </c>
      <c r="N26" s="1">
        <f t="shared" si="3"/>
        <v>149.61204000000001</v>
      </c>
      <c r="O26" s="1">
        <f t="shared" si="4"/>
        <v>0</v>
      </c>
      <c r="P26" s="12">
        <f t="shared" si="5"/>
        <v>7480.6019999999999</v>
      </c>
      <c r="Q26" s="3"/>
      <c r="R26" s="3"/>
    </row>
    <row r="27" spans="1:18">
      <c r="A27" s="9">
        <v>14.25</v>
      </c>
      <c r="B27">
        <v>2</v>
      </c>
      <c r="C27">
        <v>23</v>
      </c>
      <c r="D27">
        <v>5</v>
      </c>
      <c r="E27" s="34"/>
      <c r="F27" s="11">
        <f t="shared" si="0"/>
        <v>30</v>
      </c>
      <c r="G27" s="4"/>
      <c r="H27" s="9">
        <v>14.25</v>
      </c>
      <c r="I27" s="33">
        <v>3873419</v>
      </c>
      <c r="J27" s="4"/>
      <c r="K27" s="9">
        <v>14.25</v>
      </c>
      <c r="L27" s="1">
        <f t="shared" si="1"/>
        <v>258.227933333333</v>
      </c>
      <c r="M27" s="1">
        <f t="shared" si="2"/>
        <v>2969.6212333333301</v>
      </c>
      <c r="N27" s="1">
        <f t="shared" si="3"/>
        <v>645.56983333333301</v>
      </c>
      <c r="O27" s="1">
        <f t="shared" si="4"/>
        <v>0</v>
      </c>
      <c r="P27" s="12">
        <f t="shared" si="5"/>
        <v>3873.4189999999999</v>
      </c>
      <c r="Q27" s="3"/>
      <c r="R27" s="3"/>
    </row>
    <row r="28" spans="1:18">
      <c r="A28" s="9">
        <v>14.75</v>
      </c>
      <c r="B28">
        <v>1</v>
      </c>
      <c r="C28">
        <v>22</v>
      </c>
      <c r="D28">
        <v>5</v>
      </c>
      <c r="E28" s="34"/>
      <c r="F28" s="11">
        <f t="shared" si="0"/>
        <v>28</v>
      </c>
      <c r="G28" s="1"/>
      <c r="H28" s="9">
        <v>14.75</v>
      </c>
      <c r="I28" s="33">
        <v>2287208</v>
      </c>
      <c r="J28" s="4"/>
      <c r="K28" s="9">
        <v>14.75</v>
      </c>
      <c r="L28" s="1">
        <f t="shared" si="1"/>
        <v>81.686000000000007</v>
      </c>
      <c r="M28" s="1">
        <f t="shared" si="2"/>
        <v>1797.0920000000001</v>
      </c>
      <c r="N28" s="1">
        <f t="shared" si="3"/>
        <v>408.43</v>
      </c>
      <c r="O28" s="1">
        <f t="shared" si="4"/>
        <v>0</v>
      </c>
      <c r="P28" s="12">
        <f t="shared" si="5"/>
        <v>2287.2080000000001</v>
      </c>
      <c r="Q28" s="3"/>
      <c r="R28" s="3"/>
    </row>
    <row r="29" spans="1:18">
      <c r="A29" s="9">
        <v>15.25</v>
      </c>
      <c r="C29">
        <v>18</v>
      </c>
      <c r="D29">
        <v>9</v>
      </c>
      <c r="E29" s="34"/>
      <c r="F29" s="11">
        <f t="shared" si="0"/>
        <v>27</v>
      </c>
      <c r="G29" s="1"/>
      <c r="H29" s="9">
        <v>15.25</v>
      </c>
      <c r="I29" s="33">
        <v>1583611</v>
      </c>
      <c r="J29" s="4"/>
      <c r="K29" s="9">
        <v>15.25</v>
      </c>
      <c r="L29" s="1">
        <f t="shared" si="1"/>
        <v>0</v>
      </c>
      <c r="M29" s="1">
        <f t="shared" si="2"/>
        <v>1055.74066666667</v>
      </c>
      <c r="N29" s="1">
        <f t="shared" si="3"/>
        <v>527.87033333333295</v>
      </c>
      <c r="O29" s="1">
        <f t="shared" si="4"/>
        <v>0</v>
      </c>
      <c r="P29" s="12">
        <f t="shared" si="5"/>
        <v>1583.6110000000001</v>
      </c>
      <c r="Q29" s="3"/>
      <c r="R29" s="3"/>
    </row>
    <row r="30" spans="1:18">
      <c r="A30" s="9">
        <v>15.75</v>
      </c>
      <c r="C30">
        <v>10</v>
      </c>
      <c r="D30">
        <v>0</v>
      </c>
      <c r="E30" s="34"/>
      <c r="F30" s="11">
        <f t="shared" si="0"/>
        <v>10</v>
      </c>
      <c r="G30" s="1"/>
      <c r="H30" s="9">
        <v>15.75</v>
      </c>
      <c r="I30" s="33">
        <v>636847</v>
      </c>
      <c r="J30" s="4"/>
      <c r="K30" s="9">
        <v>15.75</v>
      </c>
      <c r="L30" s="1">
        <f t="shared" si="1"/>
        <v>0</v>
      </c>
      <c r="M30" s="1">
        <f t="shared" si="2"/>
        <v>636.84699999999998</v>
      </c>
      <c r="N30" s="1">
        <f t="shared" si="3"/>
        <v>0</v>
      </c>
      <c r="O30" s="1">
        <f t="shared" si="4"/>
        <v>0</v>
      </c>
      <c r="P30" s="12">
        <f t="shared" si="5"/>
        <v>636.84699999999998</v>
      </c>
      <c r="Q30" s="3"/>
      <c r="R30" s="3"/>
    </row>
    <row r="31" spans="1:18">
      <c r="A31" s="9">
        <v>16.25</v>
      </c>
      <c r="C31">
        <v>4</v>
      </c>
      <c r="D31">
        <v>5</v>
      </c>
      <c r="E31" s="34"/>
      <c r="F31" s="11">
        <f t="shared" si="0"/>
        <v>9</v>
      </c>
      <c r="G31" s="1"/>
      <c r="H31" s="9">
        <v>16.25</v>
      </c>
      <c r="I31" s="33">
        <v>454405</v>
      </c>
      <c r="J31" s="4"/>
      <c r="K31" s="9">
        <v>16.25</v>
      </c>
      <c r="L31" s="1">
        <f t="shared" si="1"/>
        <v>0</v>
      </c>
      <c r="M31" s="1">
        <f t="shared" si="2"/>
        <v>201.95777777777801</v>
      </c>
      <c r="N31" s="1">
        <f t="shared" si="3"/>
        <v>252.447222222222</v>
      </c>
      <c r="O31" s="1">
        <f t="shared" si="4"/>
        <v>0</v>
      </c>
      <c r="P31" s="12">
        <f t="shared" si="5"/>
        <v>454.40499999999997</v>
      </c>
      <c r="Q31" s="3"/>
      <c r="R31" s="3"/>
    </row>
    <row r="32" spans="1:18">
      <c r="A32" s="9">
        <v>16.75</v>
      </c>
      <c r="C32">
        <v>4</v>
      </c>
      <c r="D32">
        <v>2</v>
      </c>
      <c r="E32" s="34"/>
      <c r="F32" s="11">
        <f t="shared" si="0"/>
        <v>6</v>
      </c>
      <c r="G32" s="1"/>
      <c r="H32" s="9">
        <v>16.75</v>
      </c>
      <c r="I32" s="33">
        <v>193428</v>
      </c>
      <c r="J32" s="15"/>
      <c r="K32" s="9">
        <v>16.75</v>
      </c>
      <c r="L32" s="1">
        <f t="shared" si="1"/>
        <v>0</v>
      </c>
      <c r="M32" s="1">
        <f t="shared" si="2"/>
        <v>128.952</v>
      </c>
      <c r="N32" s="1">
        <f t="shared" si="3"/>
        <v>64.475999999999999</v>
      </c>
      <c r="O32" s="1">
        <f t="shared" si="4"/>
        <v>0</v>
      </c>
      <c r="P32" s="12">
        <f t="shared" si="5"/>
        <v>193.428</v>
      </c>
      <c r="Q32" s="3"/>
      <c r="R32" s="3"/>
    </row>
    <row r="33" spans="1:18">
      <c r="A33" s="9">
        <v>17.25</v>
      </c>
      <c r="D33" s="36">
        <v>1</v>
      </c>
      <c r="E33" s="34"/>
      <c r="F33" s="11">
        <f t="shared" si="0"/>
        <v>1</v>
      </c>
      <c r="G33" s="1"/>
      <c r="H33" s="9">
        <v>17.25</v>
      </c>
      <c r="I33" s="33">
        <v>19343</v>
      </c>
      <c r="J33" s="15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19.343</v>
      </c>
      <c r="O33" s="1">
        <f t="shared" si="4"/>
        <v>0</v>
      </c>
      <c r="P33" s="12">
        <f t="shared" si="5"/>
        <v>19.343</v>
      </c>
      <c r="Q33" s="3"/>
      <c r="R33" s="3"/>
    </row>
    <row r="34" spans="1:18">
      <c r="A34" s="9">
        <v>17.75</v>
      </c>
      <c r="B34" s="10"/>
      <c r="C34" s="30"/>
      <c r="D34" s="37"/>
      <c r="E34" s="34"/>
      <c r="F34" s="11">
        <f t="shared" si="0"/>
        <v>0</v>
      </c>
      <c r="G34" s="1"/>
      <c r="H34" s="9">
        <v>17.75</v>
      </c>
      <c r="I34" s="33"/>
      <c r="J34" s="15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14"/>
      <c r="D35" s="14"/>
      <c r="E35" s="31"/>
      <c r="F35" s="11">
        <f t="shared" si="0"/>
        <v>0</v>
      </c>
      <c r="G35" s="1"/>
      <c r="H35" s="9">
        <v>18.25</v>
      </c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14"/>
      <c r="D36" s="14"/>
      <c r="E36" s="31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31"/>
      <c r="C37" s="32"/>
      <c r="D37" s="32"/>
      <c r="E37" s="32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6">
        <f>SUM(B6:B37)</f>
        <v>297</v>
      </c>
      <c r="C38" s="16">
        <f>SUM(C6:C37)</f>
        <v>167</v>
      </c>
      <c r="D38" s="16">
        <f>SUM(D6:D37)</f>
        <v>30</v>
      </c>
      <c r="E38" s="16">
        <f>SUM(E6:E37)</f>
        <v>0</v>
      </c>
      <c r="F38" s="17">
        <f>SUM(F6:F37)</f>
        <v>494</v>
      </c>
      <c r="G38" s="18"/>
      <c r="H38" s="7" t="s">
        <v>7</v>
      </c>
      <c r="I38" s="4">
        <f>SUM(I6:I37)</f>
        <v>38952686</v>
      </c>
      <c r="J38" s="1"/>
      <c r="K38" s="7" t="s">
        <v>7</v>
      </c>
      <c r="L38" s="16">
        <f>SUM(L6:L37)</f>
        <v>19304.188831069801</v>
      </c>
      <c r="M38" s="16">
        <f>SUM(M6:M37)</f>
        <v>17434.9164816099</v>
      </c>
      <c r="N38" s="16">
        <f>SUM(N6:N37)</f>
        <v>2213.58068732026</v>
      </c>
      <c r="O38" s="16">
        <f>SUM(O6:O37)</f>
        <v>0</v>
      </c>
      <c r="P38" s="19">
        <f>SUM(P6:P37)</f>
        <v>38952.686000000002</v>
      </c>
      <c r="Q38" s="20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1"/>
      <c r="B41" s="1"/>
      <c r="C41" s="1"/>
      <c r="D41" s="1"/>
      <c r="E41" s="1"/>
      <c r="F41" s="21"/>
      <c r="G41" s="1"/>
      <c r="H41" s="1"/>
      <c r="I41" s="1"/>
      <c r="J41" s="21"/>
      <c r="K41" s="1"/>
      <c r="L41" s="1"/>
      <c r="M41" s="1"/>
      <c r="N41" s="21"/>
      <c r="O41" s="1"/>
      <c r="P41" s="3"/>
      <c r="Q41" s="3"/>
      <c r="R41" s="3"/>
    </row>
    <row r="42" spans="1:18">
      <c r="A42" s="1"/>
      <c r="B42" s="44" t="s">
        <v>9</v>
      </c>
      <c r="C42" s="44"/>
      <c r="D42" s="44"/>
      <c r="E42" s="1"/>
      <c r="F42" s="1"/>
      <c r="G42" s="4"/>
      <c r="H42" s="1"/>
      <c r="I42" s="44" t="s">
        <v>10</v>
      </c>
      <c r="J42" s="44"/>
      <c r="K42" s="4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2.0117955454616427E-3</v>
      </c>
      <c r="J44" s="13" t="s">
        <v>12</v>
      </c>
      <c r="K44">
        <v>3.4432753309676367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2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0.19060379596330199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3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0.29329181510265201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3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0.43015626726345102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3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0.60714246003147998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3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0.83048040828249403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3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1">
        <f t="shared" si="10"/>
        <v>0</v>
      </c>
      <c r="G52" s="1"/>
      <c r="H52" s="9">
        <f t="shared" si="11"/>
        <v>1.1066693253048101</v>
      </c>
      <c r="I52" s="1">
        <f t="shared" si="12"/>
        <v>0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3">
        <f t="shared" si="16"/>
        <v>0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1">
        <f t="shared" si="10"/>
        <v>0</v>
      </c>
      <c r="G53" s="1"/>
      <c r="H53" s="9">
        <f t="shared" si="11"/>
        <v>1.44246427206984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3">
        <f t="shared" si="16"/>
        <v>0</v>
      </c>
      <c r="N53" s="3"/>
      <c r="O53" s="3"/>
      <c r="P53" s="3"/>
    </row>
    <row r="54" spans="1:16">
      <c r="A54" s="9">
        <v>7.25</v>
      </c>
      <c r="B54" s="1">
        <f t="shared" si="6"/>
        <v>169.41800000000001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1">
        <f t="shared" si="10"/>
        <v>169.41800000000001</v>
      </c>
      <c r="G54" s="1"/>
      <c r="H54" s="9">
        <f t="shared" si="11"/>
        <v>1.84486451074819</v>
      </c>
      <c r="I54" s="1">
        <f t="shared" si="12"/>
        <v>43.110793887163702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3">
        <f t="shared" si="16"/>
        <v>43.110793887163702</v>
      </c>
      <c r="N54" s="3"/>
      <c r="O54" s="3"/>
      <c r="P54" s="3"/>
    </row>
    <row r="55" spans="1:16">
      <c r="A55" s="9">
        <v>7.75</v>
      </c>
      <c r="B55" s="1">
        <f t="shared" si="6"/>
        <v>1086.63525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1">
        <f t="shared" si="10"/>
        <v>1086.63525</v>
      </c>
      <c r="G55" s="1"/>
      <c r="H55" s="9">
        <f t="shared" si="11"/>
        <v>2.3211032315428701</v>
      </c>
      <c r="I55" s="1">
        <f t="shared" si="12"/>
        <v>325.444205197857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23">
        <f t="shared" si="16"/>
        <v>325.444205197857</v>
      </c>
      <c r="N55" s="3"/>
      <c r="O55" s="3"/>
      <c r="P55" s="3"/>
    </row>
    <row r="56" spans="1:16">
      <c r="A56" s="9">
        <v>8.25</v>
      </c>
      <c r="B56" s="1">
        <f t="shared" si="6"/>
        <v>3348.3119999999999</v>
      </c>
      <c r="C56" s="1">
        <f t="shared" si="7"/>
        <v>0</v>
      </c>
      <c r="D56" s="1">
        <f t="shared" si="8"/>
        <v>0</v>
      </c>
      <c r="E56" s="1">
        <f t="shared" si="9"/>
        <v>0</v>
      </c>
      <c r="F56" s="11">
        <f t="shared" si="10"/>
        <v>3348.3119999999999</v>
      </c>
      <c r="G56" s="1"/>
      <c r="H56" s="9">
        <f t="shared" si="11"/>
        <v>2.8786384051481502</v>
      </c>
      <c r="I56" s="1">
        <f t="shared" si="12"/>
        <v>1168.3126685598099</v>
      </c>
      <c r="J56" s="1">
        <f t="shared" si="13"/>
        <v>0</v>
      </c>
      <c r="K56" s="1">
        <f t="shared" si="14"/>
        <v>0</v>
      </c>
      <c r="L56" s="1">
        <f t="shared" si="15"/>
        <v>0</v>
      </c>
      <c r="M56" s="23">
        <f t="shared" si="16"/>
        <v>1168.3126685598099</v>
      </c>
      <c r="N56" s="3"/>
      <c r="O56" s="3"/>
      <c r="P56" s="3"/>
    </row>
    <row r="57" spans="1:16">
      <c r="A57" s="9">
        <v>8.75</v>
      </c>
      <c r="B57" s="1">
        <f t="shared" si="6"/>
        <v>8043.6475</v>
      </c>
      <c r="C57" s="1">
        <f t="shared" si="7"/>
        <v>0</v>
      </c>
      <c r="D57" s="1">
        <f t="shared" si="8"/>
        <v>0</v>
      </c>
      <c r="E57" s="1">
        <f t="shared" si="9"/>
        <v>0</v>
      </c>
      <c r="F57" s="11">
        <f t="shared" si="10"/>
        <v>8043.6475</v>
      </c>
      <c r="G57" s="1"/>
      <c r="H57" s="9">
        <f t="shared" si="11"/>
        <v>3.5251445712881</v>
      </c>
      <c r="I57" s="1">
        <f t="shared" si="12"/>
        <v>3240.5737506262999</v>
      </c>
      <c r="J57" s="1">
        <f t="shared" si="13"/>
        <v>0</v>
      </c>
      <c r="K57" s="1">
        <f t="shared" si="14"/>
        <v>0</v>
      </c>
      <c r="L57" s="1">
        <f t="shared" si="15"/>
        <v>0</v>
      </c>
      <c r="M57" s="23">
        <f t="shared" si="16"/>
        <v>3240.5737506262999</v>
      </c>
      <c r="N57" s="3"/>
      <c r="O57" s="3"/>
      <c r="P57" s="3"/>
    </row>
    <row r="58" spans="1:16">
      <c r="A58" s="9">
        <v>9.25</v>
      </c>
      <c r="B58" s="1">
        <f t="shared" si="6"/>
        <v>17504.117249999999</v>
      </c>
      <c r="C58" s="1">
        <f t="shared" si="7"/>
        <v>0</v>
      </c>
      <c r="D58" s="1">
        <f t="shared" si="8"/>
        <v>0</v>
      </c>
      <c r="E58" s="1">
        <f t="shared" si="9"/>
        <v>0</v>
      </c>
      <c r="F58" s="11">
        <f t="shared" si="10"/>
        <v>17504.117249999999</v>
      </c>
      <c r="G58" s="1"/>
      <c r="H58" s="9">
        <f t="shared" si="11"/>
        <v>4.2685054155060396</v>
      </c>
      <c r="I58" s="1">
        <f t="shared" si="12"/>
        <v>8077.4507324624501</v>
      </c>
      <c r="J58" s="1">
        <f t="shared" si="13"/>
        <v>0</v>
      </c>
      <c r="K58" s="1">
        <f t="shared" si="14"/>
        <v>0</v>
      </c>
      <c r="L58" s="1">
        <f t="shared" si="15"/>
        <v>0</v>
      </c>
      <c r="M58" s="23">
        <f t="shared" si="16"/>
        <v>8077.4507324624501</v>
      </c>
      <c r="N58" s="3"/>
      <c r="O58" s="3"/>
      <c r="P58" s="3"/>
    </row>
    <row r="59" spans="1:16">
      <c r="A59" s="9">
        <v>9.75</v>
      </c>
      <c r="B59" s="1">
        <f t="shared" si="6"/>
        <v>13888.953</v>
      </c>
      <c r="C59" s="1">
        <f t="shared" si="7"/>
        <v>0</v>
      </c>
      <c r="D59" s="1">
        <f t="shared" si="8"/>
        <v>0</v>
      </c>
      <c r="E59" s="1">
        <f t="shared" si="9"/>
        <v>0</v>
      </c>
      <c r="F59" s="11">
        <f t="shared" si="10"/>
        <v>13888.953</v>
      </c>
      <c r="G59" s="1"/>
      <c r="H59" s="9">
        <f t="shared" si="11"/>
        <v>5.1168070170020998</v>
      </c>
      <c r="I59" s="1">
        <f t="shared" si="12"/>
        <v>7288.9325301756298</v>
      </c>
      <c r="J59" s="1">
        <f t="shared" si="13"/>
        <v>0</v>
      </c>
      <c r="K59" s="1">
        <f t="shared" si="14"/>
        <v>0</v>
      </c>
      <c r="L59" s="1">
        <f t="shared" si="15"/>
        <v>0</v>
      </c>
      <c r="M59" s="23">
        <f t="shared" si="16"/>
        <v>7288.9325301756298</v>
      </c>
      <c r="N59" s="3"/>
      <c r="O59" s="3"/>
      <c r="P59" s="3"/>
    </row>
    <row r="60" spans="1:16">
      <c r="A60" s="9">
        <v>10.25</v>
      </c>
      <c r="B60" s="1">
        <f t="shared" si="6"/>
        <v>12648.489750000001</v>
      </c>
      <c r="C60" s="1">
        <f t="shared" si="7"/>
        <v>0</v>
      </c>
      <c r="D60" s="1">
        <f t="shared" si="8"/>
        <v>0</v>
      </c>
      <c r="E60" s="1">
        <f t="shared" si="9"/>
        <v>0</v>
      </c>
      <c r="F60" s="11">
        <f t="shared" si="10"/>
        <v>12648.489750000001</v>
      </c>
      <c r="G60" s="1"/>
      <c r="H60" s="9">
        <f t="shared" si="11"/>
        <v>6.0783316732519701</v>
      </c>
      <c r="I60" s="1">
        <f t="shared" si="12"/>
        <v>7500.6552064612597</v>
      </c>
      <c r="J60" s="1">
        <f t="shared" si="13"/>
        <v>0</v>
      </c>
      <c r="K60" s="1">
        <f t="shared" si="14"/>
        <v>0</v>
      </c>
      <c r="L60" s="1">
        <f t="shared" si="15"/>
        <v>0</v>
      </c>
      <c r="M60" s="23">
        <f t="shared" si="16"/>
        <v>7500.6552064612597</v>
      </c>
      <c r="N60" s="3"/>
      <c r="O60" s="3"/>
      <c r="P60" s="3"/>
    </row>
    <row r="61" spans="1:16">
      <c r="A61" s="9">
        <v>10.75</v>
      </c>
      <c r="B61" s="1">
        <f t="shared" si="6"/>
        <v>10611.0455</v>
      </c>
      <c r="C61" s="1">
        <f t="shared" si="7"/>
        <v>0</v>
      </c>
      <c r="D61" s="1">
        <f t="shared" si="8"/>
        <v>0</v>
      </c>
      <c r="E61" s="1">
        <f t="shared" si="9"/>
        <v>0</v>
      </c>
      <c r="F61" s="11">
        <f t="shared" si="10"/>
        <v>10611.0455</v>
      </c>
      <c r="G61" s="1"/>
      <c r="H61" s="9">
        <f t="shared" si="11"/>
        <v>7.1615522246196797</v>
      </c>
      <c r="I61" s="1">
        <f t="shared" si="12"/>
        <v>7068.9820005642496</v>
      </c>
      <c r="J61" s="1">
        <f t="shared" si="13"/>
        <v>0</v>
      </c>
      <c r="K61" s="1">
        <f t="shared" si="14"/>
        <v>0</v>
      </c>
      <c r="L61" s="1">
        <f t="shared" si="15"/>
        <v>0</v>
      </c>
      <c r="M61" s="23">
        <f t="shared" si="16"/>
        <v>7068.9820005642496</v>
      </c>
      <c r="N61" s="3"/>
      <c r="O61" s="3"/>
      <c r="P61" s="3"/>
    </row>
    <row r="62" spans="1:16">
      <c r="A62" s="9">
        <v>11.25</v>
      </c>
      <c r="B62" s="1">
        <f t="shared" si="6"/>
        <v>11066.0821071429</v>
      </c>
      <c r="C62" s="1">
        <f t="shared" si="7"/>
        <v>670.67164285714205</v>
      </c>
      <c r="D62" s="1">
        <f t="shared" si="8"/>
        <v>0</v>
      </c>
      <c r="E62" s="1">
        <f t="shared" si="9"/>
        <v>0</v>
      </c>
      <c r="F62" s="11">
        <f t="shared" si="10"/>
        <v>11736.75375</v>
      </c>
      <c r="G62" s="1"/>
      <c r="H62" s="9">
        <f t="shared" si="11"/>
        <v>8.3751268157070999</v>
      </c>
      <c r="I62" s="1">
        <f t="shared" si="12"/>
        <v>8238.2080889198805</v>
      </c>
      <c r="J62" s="1">
        <f t="shared" si="13"/>
        <v>499.28533872241701</v>
      </c>
      <c r="K62" s="1">
        <f t="shared" si="14"/>
        <v>0</v>
      </c>
      <c r="L62" s="1">
        <f t="shared" si="15"/>
        <v>0</v>
      </c>
      <c r="M62" s="23">
        <f t="shared" si="16"/>
        <v>8737.4934276422991</v>
      </c>
      <c r="N62" s="3"/>
      <c r="O62" s="3"/>
      <c r="P62" s="3"/>
    </row>
    <row r="63" spans="1:16">
      <c r="A63" s="9">
        <v>11.75</v>
      </c>
      <c r="B63" s="1">
        <f t="shared" si="6"/>
        <v>16714.860817307701</v>
      </c>
      <c r="C63" s="1">
        <f t="shared" si="7"/>
        <v>668.59443269230701</v>
      </c>
      <c r="D63" s="1">
        <f t="shared" si="8"/>
        <v>0</v>
      </c>
      <c r="E63" s="1">
        <f t="shared" si="9"/>
        <v>0</v>
      </c>
      <c r="F63" s="11">
        <f t="shared" si="10"/>
        <v>17383.455249999999</v>
      </c>
      <c r="G63" s="1"/>
      <c r="H63" s="9">
        <f t="shared" si="11"/>
        <v>9.7278940407995194</v>
      </c>
      <c r="I63" s="1">
        <f t="shared" si="12"/>
        <v>13838.331484041</v>
      </c>
      <c r="J63" s="1">
        <f t="shared" si="13"/>
        <v>553.53325936163696</v>
      </c>
      <c r="K63" s="1">
        <f t="shared" si="14"/>
        <v>0</v>
      </c>
      <c r="L63" s="1">
        <f t="shared" si="15"/>
        <v>0</v>
      </c>
      <c r="M63" s="23">
        <f t="shared" si="16"/>
        <v>14391.864743402601</v>
      </c>
      <c r="N63" s="3"/>
      <c r="O63" s="3"/>
      <c r="P63" s="3"/>
    </row>
    <row r="64" spans="1:16">
      <c r="A64" s="9">
        <v>12.25</v>
      </c>
      <c r="B64" s="1">
        <f t="shared" si="6"/>
        <v>24446.981019999999</v>
      </c>
      <c r="C64" s="1">
        <f t="shared" si="7"/>
        <v>2778.0660250000001</v>
      </c>
      <c r="D64" s="1">
        <f t="shared" si="8"/>
        <v>555.61320499999999</v>
      </c>
      <c r="E64" s="1">
        <f t="shared" si="9"/>
        <v>0</v>
      </c>
      <c r="F64" s="11">
        <f t="shared" si="10"/>
        <v>27780.660250000001</v>
      </c>
      <c r="G64" s="1"/>
      <c r="H64" s="9">
        <f t="shared" si="11"/>
        <v>11.2288684292025</v>
      </c>
      <c r="I64" s="1">
        <f t="shared" si="12"/>
        <v>22409.137417533901</v>
      </c>
      <c r="J64" s="1">
        <f t="shared" si="13"/>
        <v>2546.4928883561302</v>
      </c>
      <c r="K64" s="1">
        <f t="shared" si="14"/>
        <v>509.29857767122598</v>
      </c>
      <c r="L64" s="1">
        <f t="shared" si="15"/>
        <v>0</v>
      </c>
      <c r="M64" s="23">
        <f t="shared" si="16"/>
        <v>25464.928883561301</v>
      </c>
      <c r="N64" s="3"/>
      <c r="O64" s="3"/>
      <c r="P64" s="3"/>
    </row>
    <row r="65" spans="1:16">
      <c r="A65" s="9">
        <v>12.75</v>
      </c>
      <c r="B65" s="1">
        <f t="shared" si="6"/>
        <v>48680.66</v>
      </c>
      <c r="C65" s="1">
        <f t="shared" si="7"/>
        <v>15372.84</v>
      </c>
      <c r="D65" s="1">
        <f t="shared" si="8"/>
        <v>1281.0700000000099</v>
      </c>
      <c r="E65" s="1">
        <f t="shared" si="9"/>
        <v>0</v>
      </c>
      <c r="F65" s="11">
        <f t="shared" si="10"/>
        <v>65334.57</v>
      </c>
      <c r="G65" s="1"/>
      <c r="H65" s="9">
        <f t="shared" si="11"/>
        <v>12.887236233042101</v>
      </c>
      <c r="I65" s="1">
        <f t="shared" si="12"/>
        <v>49204.640423561097</v>
      </c>
      <c r="J65" s="1">
        <f t="shared" si="13"/>
        <v>15538.3075021772</v>
      </c>
      <c r="K65" s="1">
        <f t="shared" si="14"/>
        <v>1294.8589585147699</v>
      </c>
      <c r="L65" s="1">
        <f t="shared" si="15"/>
        <v>0</v>
      </c>
      <c r="M65" s="23">
        <f t="shared" si="16"/>
        <v>66037.806884253107</v>
      </c>
      <c r="N65" s="3"/>
      <c r="O65" s="3"/>
      <c r="P65" s="3"/>
    </row>
    <row r="66" spans="1:16">
      <c r="A66" s="9">
        <v>13.25</v>
      </c>
      <c r="B66" s="1">
        <f t="shared" si="6"/>
        <v>39347.620135416597</v>
      </c>
      <c r="C66" s="1">
        <f t="shared" si="7"/>
        <v>33294.140114583402</v>
      </c>
      <c r="D66" s="1">
        <f t="shared" si="8"/>
        <v>0</v>
      </c>
      <c r="E66" s="1">
        <f t="shared" si="9"/>
        <v>0</v>
      </c>
      <c r="F66" s="11">
        <f t="shared" si="10"/>
        <v>72641.760250000007</v>
      </c>
      <c r="G66" s="1"/>
      <c r="H66" s="9">
        <f t="shared" si="11"/>
        <v>14.7123514856008</v>
      </c>
      <c r="I66" s="1">
        <f t="shared" si="12"/>
        <v>43690.265475785098</v>
      </c>
      <c r="J66" s="1">
        <f t="shared" si="13"/>
        <v>36968.686171818299</v>
      </c>
      <c r="K66" s="1">
        <f t="shared" si="14"/>
        <v>0</v>
      </c>
      <c r="L66" s="1">
        <f t="shared" si="15"/>
        <v>0</v>
      </c>
      <c r="M66" s="23">
        <f t="shared" si="16"/>
        <v>80658.951647603404</v>
      </c>
      <c r="N66" s="3"/>
      <c r="O66" s="3"/>
      <c r="P66" s="3"/>
    </row>
    <row r="67" spans="1:16">
      <c r="A67" s="9">
        <v>13.75</v>
      </c>
      <c r="B67" s="1">
        <f t="shared" si="6"/>
        <v>10285.82775</v>
      </c>
      <c r="C67" s="1">
        <f t="shared" si="7"/>
        <v>90515.284199999995</v>
      </c>
      <c r="D67" s="1">
        <f t="shared" si="8"/>
        <v>2057.1655500000002</v>
      </c>
      <c r="E67" s="1">
        <f t="shared" si="9"/>
        <v>0</v>
      </c>
      <c r="F67" s="11">
        <f t="shared" si="10"/>
        <v>102858.2775</v>
      </c>
      <c r="G67" s="1"/>
      <c r="H67" s="9">
        <f t="shared" si="11"/>
        <v>16.7137323027668</v>
      </c>
      <c r="I67" s="1">
        <f t="shared" si="12"/>
        <v>12502.8779291542</v>
      </c>
      <c r="J67" s="1">
        <f t="shared" si="13"/>
        <v>110025.325776557</v>
      </c>
      <c r="K67" s="1">
        <f t="shared" si="14"/>
        <v>2500.5755858308398</v>
      </c>
      <c r="L67" s="1">
        <f t="shared" si="15"/>
        <v>0</v>
      </c>
      <c r="M67" s="23">
        <f t="shared" si="16"/>
        <v>125028.779291542</v>
      </c>
      <c r="N67" s="3"/>
      <c r="O67" s="3"/>
      <c r="P67" s="3"/>
    </row>
    <row r="68" spans="1:16">
      <c r="A68" s="9">
        <v>14.25</v>
      </c>
      <c r="B68" s="1">
        <f t="shared" si="6"/>
        <v>3679.7480500000001</v>
      </c>
      <c r="C68" s="1">
        <f t="shared" si="7"/>
        <v>42317.102574999997</v>
      </c>
      <c r="D68" s="1">
        <f t="shared" si="8"/>
        <v>9199.3701249999995</v>
      </c>
      <c r="E68" s="1">
        <f t="shared" si="9"/>
        <v>0</v>
      </c>
      <c r="F68" s="11">
        <f t="shared" si="10"/>
        <v>55196.22075</v>
      </c>
      <c r="G68" s="1"/>
      <c r="H68" s="9">
        <f t="shared" si="11"/>
        <v>18.901057403894701</v>
      </c>
      <c r="I68" s="1">
        <f t="shared" si="12"/>
        <v>4880.7809912224202</v>
      </c>
      <c r="J68" s="1">
        <f t="shared" si="13"/>
        <v>56128.981399057797</v>
      </c>
      <c r="K68" s="1">
        <f t="shared" si="14"/>
        <v>12201.952478056101</v>
      </c>
      <c r="L68" s="1">
        <f t="shared" si="15"/>
        <v>0</v>
      </c>
      <c r="M68" s="23">
        <f t="shared" si="16"/>
        <v>73211.714868336305</v>
      </c>
      <c r="N68" s="3"/>
      <c r="O68" s="3"/>
      <c r="P68" s="3"/>
    </row>
    <row r="69" spans="1:16">
      <c r="A69" s="9">
        <v>14.75</v>
      </c>
      <c r="B69" s="1">
        <f t="shared" si="6"/>
        <v>1204.8685</v>
      </c>
      <c r="C69" s="1">
        <f t="shared" si="7"/>
        <v>26507.107</v>
      </c>
      <c r="D69" s="1">
        <f t="shared" si="8"/>
        <v>6024.3424999999997</v>
      </c>
      <c r="E69" s="1">
        <f t="shared" si="9"/>
        <v>0</v>
      </c>
      <c r="F69" s="11">
        <f t="shared" si="10"/>
        <v>33736.317999999999</v>
      </c>
      <c r="G69" s="1"/>
      <c r="H69" s="9">
        <f t="shared" si="11"/>
        <v>21.284162831475999</v>
      </c>
      <c r="I69" s="1">
        <f t="shared" si="12"/>
        <v>1738.6181250519501</v>
      </c>
      <c r="J69" s="1">
        <f t="shared" si="13"/>
        <v>38249.598751142898</v>
      </c>
      <c r="K69" s="1">
        <f t="shared" si="14"/>
        <v>8693.0906252597397</v>
      </c>
      <c r="L69" s="1">
        <f t="shared" si="15"/>
        <v>0</v>
      </c>
      <c r="M69" s="23">
        <f t="shared" si="16"/>
        <v>48681.307501454598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16100.0451666667</v>
      </c>
      <c r="D70" s="1">
        <f t="shared" si="8"/>
        <v>8050.0225833333297</v>
      </c>
      <c r="E70" s="1">
        <f t="shared" si="9"/>
        <v>0</v>
      </c>
      <c r="F70" s="11">
        <f t="shared" si="10"/>
        <v>24150.067749999998</v>
      </c>
      <c r="G70" s="1"/>
      <c r="H70" s="9">
        <f t="shared" si="11"/>
        <v>23.8730388516116</v>
      </c>
      <c r="I70" s="1">
        <f t="shared" si="12"/>
        <v>0</v>
      </c>
      <c r="J70" s="1">
        <f t="shared" si="13"/>
        <v>25203.737952559699</v>
      </c>
      <c r="K70" s="1">
        <f t="shared" si="14"/>
        <v>12601.8689762798</v>
      </c>
      <c r="L70" s="1">
        <f t="shared" si="15"/>
        <v>0</v>
      </c>
      <c r="M70" s="23">
        <f t="shared" si="16"/>
        <v>37805.606928839501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10030.340249999999</v>
      </c>
      <c r="D71" s="1">
        <f t="shared" si="8"/>
        <v>0</v>
      </c>
      <c r="E71" s="1">
        <f t="shared" si="9"/>
        <v>0</v>
      </c>
      <c r="F71" s="11">
        <f t="shared" si="10"/>
        <v>10030.340249999999</v>
      </c>
      <c r="G71" s="1"/>
      <c r="H71" s="9">
        <f t="shared" si="11"/>
        <v>26.6778270194737</v>
      </c>
      <c r="I71" s="1">
        <f t="shared" si="12"/>
        <v>0</v>
      </c>
      <c r="J71" s="1">
        <f t="shared" si="13"/>
        <v>16989.694103870799</v>
      </c>
      <c r="K71" s="1">
        <f t="shared" si="14"/>
        <v>0</v>
      </c>
      <c r="L71" s="1">
        <f t="shared" si="15"/>
        <v>0</v>
      </c>
      <c r="M71" s="23">
        <f t="shared" si="16"/>
        <v>16989.694103870799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3281.8138888888898</v>
      </c>
      <c r="D72" s="1">
        <f t="shared" si="8"/>
        <v>4102.2673611111104</v>
      </c>
      <c r="E72" s="1">
        <f t="shared" si="9"/>
        <v>0</v>
      </c>
      <c r="F72" s="11">
        <f t="shared" si="10"/>
        <v>7384.0812500000002</v>
      </c>
      <c r="G72" s="1"/>
      <c r="H72" s="9">
        <f t="shared" si="11"/>
        <v>29.7088173958029</v>
      </c>
      <c r="I72" s="1">
        <f t="shared" si="12"/>
        <v>0</v>
      </c>
      <c r="J72" s="1">
        <f t="shared" si="13"/>
        <v>5999.9267416621497</v>
      </c>
      <c r="K72" s="1">
        <f t="shared" si="14"/>
        <v>7499.9084270776702</v>
      </c>
      <c r="L72" s="1">
        <f t="shared" si="15"/>
        <v>0</v>
      </c>
      <c r="M72" s="23">
        <f t="shared" si="16"/>
        <v>13499.835168739801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2159.9459999999999</v>
      </c>
      <c r="D73" s="1">
        <f t="shared" si="8"/>
        <v>1079.973</v>
      </c>
      <c r="E73" s="1">
        <f t="shared" si="9"/>
        <v>0</v>
      </c>
      <c r="F73" s="11">
        <f t="shared" si="10"/>
        <v>3239.9189999999999</v>
      </c>
      <c r="G73" s="1"/>
      <c r="H73" s="9">
        <f t="shared" si="11"/>
        <v>32.976445902079099</v>
      </c>
      <c r="I73" s="1">
        <f t="shared" si="12"/>
        <v>0</v>
      </c>
      <c r="J73" s="1">
        <f t="shared" si="13"/>
        <v>4252.3786519649002</v>
      </c>
      <c r="K73" s="1">
        <f t="shared" si="14"/>
        <v>2126.1893259824501</v>
      </c>
      <c r="L73" s="1">
        <f t="shared" si="15"/>
        <v>0</v>
      </c>
      <c r="M73" s="23">
        <f t="shared" si="16"/>
        <v>6378.5679779473503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333.66674999999998</v>
      </c>
      <c r="E74" s="1">
        <f t="shared" si="9"/>
        <v>0</v>
      </c>
      <c r="F74" s="11">
        <f t="shared" si="10"/>
        <v>333.66674999999998</v>
      </c>
      <c r="G74" s="1"/>
      <c r="H74" s="9">
        <f t="shared" si="11"/>
        <v>36.491291803366003</v>
      </c>
      <c r="I74" s="1">
        <f t="shared" si="12"/>
        <v>0</v>
      </c>
      <c r="J74" s="1">
        <f t="shared" si="13"/>
        <v>0</v>
      </c>
      <c r="K74" s="1">
        <f t="shared" si="14"/>
        <v>705.85105735250897</v>
      </c>
      <c r="L74" s="1">
        <f t="shared" si="15"/>
        <v>0</v>
      </c>
      <c r="M74" s="23">
        <f t="shared" si="16"/>
        <v>705.85105735250897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40.264075309008298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3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44.305655282382602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3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48.627027051786897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3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53.239320315337402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3">
        <f t="shared" si="16"/>
        <v>0</v>
      </c>
      <c r="N78" s="3"/>
      <c r="O78" s="3"/>
      <c r="P78" s="3"/>
    </row>
    <row r="79" spans="1:16">
      <c r="A79" s="7" t="s">
        <v>7</v>
      </c>
      <c r="B79" s="16">
        <f>SUM(B47:B78)</f>
        <v>222727.26662986699</v>
      </c>
      <c r="C79" s="16">
        <f>SUM(C47:C78)</f>
        <v>243695.95129568799</v>
      </c>
      <c r="D79" s="16">
        <f>SUM(D47:D78)</f>
        <v>32683.491074444399</v>
      </c>
      <c r="E79" s="16">
        <f>SUM(E47:E78)</f>
        <v>0</v>
      </c>
      <c r="F79" s="16">
        <f>SUM(F47:F78)</f>
        <v>499106.70899999997</v>
      </c>
      <c r="G79" s="11"/>
      <c r="H79" s="7" t="s">
        <v>7</v>
      </c>
      <c r="I79" s="16">
        <f>SUM(I47:I78)</f>
        <v>191216.32182320399</v>
      </c>
      <c r="J79" s="16">
        <f>SUM(J47:J78)</f>
        <v>312955.94853725098</v>
      </c>
      <c r="K79" s="16">
        <f>SUM(K47:K78)</f>
        <v>48133.594012025103</v>
      </c>
      <c r="L79" s="16">
        <f>SUM(L47:L78)</f>
        <v>0</v>
      </c>
      <c r="M79" s="16">
        <f>SUM(M47:M78)</f>
        <v>552305.86437247996</v>
      </c>
      <c r="N79" s="3"/>
      <c r="O79" s="3"/>
      <c r="P79" s="3"/>
    </row>
    <row r="80" spans="1:16">
      <c r="A80" s="5" t="s">
        <v>13</v>
      </c>
      <c r="B80" s="17">
        <f>IF(L38&gt;0,B79/L38,0)</f>
        <v>11.537768749515701</v>
      </c>
      <c r="C80" s="17">
        <f>IF(M38&gt;0,C79/M38,0)</f>
        <v>13.9774659404153</v>
      </c>
      <c r="D80" s="17">
        <f>IF(N38&gt;0,D79/N38,0)</f>
        <v>14.7649874529809</v>
      </c>
      <c r="E80" s="17">
        <f>IF(O38&gt;0,E79/O38,0)</f>
        <v>0</v>
      </c>
      <c r="F80" s="17">
        <f>IF(P38&gt;0,F79/P38,0)</f>
        <v>12.813152576949401</v>
      </c>
      <c r="G80" s="11"/>
      <c r="H80" s="5" t="s">
        <v>13</v>
      </c>
      <c r="I80" s="17">
        <f>IF(L38&gt;0,I79/L38,0)</f>
        <v>9.9054315877517798</v>
      </c>
      <c r="J80" s="17">
        <f>IF(M38&gt;0,J79/M38,0)</f>
        <v>17.9499539827078</v>
      </c>
      <c r="K80" s="17">
        <f>IF(N38&gt;0,K79/N38,0)</f>
        <v>21.744675623410501</v>
      </c>
      <c r="L80" s="17">
        <f>IF(O38&gt;0,L79/O38,0)</f>
        <v>0</v>
      </c>
      <c r="M80" s="17">
        <f>IF(P38&gt;0,M79/P38,0)</f>
        <v>14.178890369010199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46" t="s">
        <v>14</v>
      </c>
      <c r="B85" s="46"/>
      <c r="C85" s="46"/>
      <c r="D85" s="46"/>
      <c r="E85" s="46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46"/>
      <c r="B86" s="46"/>
      <c r="C86" s="46"/>
      <c r="D86" s="46"/>
      <c r="E86" s="46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24"/>
      <c r="B87" s="2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47" t="s">
        <v>15</v>
      </c>
      <c r="B89" s="48" t="s">
        <v>16</v>
      </c>
      <c r="C89" s="48" t="s">
        <v>17</v>
      </c>
      <c r="D89" s="48" t="s">
        <v>18</v>
      </c>
      <c r="E89" s="48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47"/>
      <c r="B90" s="47"/>
      <c r="C90" s="47"/>
      <c r="D90" s="47"/>
      <c r="E90" s="48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25">
        <v>0</v>
      </c>
      <c r="B92" s="26">
        <f>L$38</f>
        <v>19304.188829999999</v>
      </c>
      <c r="C92" s="27">
        <f>$B$80</f>
        <v>11.5</v>
      </c>
      <c r="D92" s="27">
        <f>$I$80</f>
        <v>9.9</v>
      </c>
      <c r="E92" s="26">
        <f>B92*D92</f>
        <v>191111.46942000001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25">
        <v>1</v>
      </c>
      <c r="B93" s="26">
        <f>M$38</f>
        <v>17434.91648</v>
      </c>
      <c r="C93" s="27">
        <f>$C$80</f>
        <v>14</v>
      </c>
      <c r="D93" s="27">
        <f>$J$80</f>
        <v>17.899999999999999</v>
      </c>
      <c r="E93" s="26">
        <f>B93*D93</f>
        <v>312085.00498999999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5">
        <v>2</v>
      </c>
      <c r="B94" s="26">
        <f>N$38</f>
        <v>2213.5806899999998</v>
      </c>
      <c r="C94" s="27">
        <f>$D$80</f>
        <v>14.8</v>
      </c>
      <c r="D94" s="27">
        <f>$K$80</f>
        <v>21.7</v>
      </c>
      <c r="E94" s="26">
        <f>B94*D94</f>
        <v>48034.700969999998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5">
        <v>3</v>
      </c>
      <c r="B95" s="26">
        <f>O$38</f>
        <v>0</v>
      </c>
      <c r="C95" s="27">
        <f>$E$80</f>
        <v>0</v>
      </c>
      <c r="D95" s="27">
        <f>$L$80</f>
        <v>0</v>
      </c>
      <c r="E95" s="26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5" t="s">
        <v>7</v>
      </c>
      <c r="B96" s="26">
        <f>SUM(B92:B95)</f>
        <v>38952.686000000002</v>
      </c>
      <c r="C96" s="27">
        <f>$F$80</f>
        <v>12.8</v>
      </c>
      <c r="D96" s="27">
        <f>$M$80</f>
        <v>14.2</v>
      </c>
      <c r="E96" s="26">
        <f>SUM(E92:E95)</f>
        <v>551231.17538000003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 t="s">
        <v>2</v>
      </c>
      <c r="B97" s="28">
        <f>$I$2</f>
        <v>552158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29" t="s">
        <v>20</v>
      </c>
      <c r="B98" s="26">
        <f>IF(E96&gt;0,$I$2/E96,"")</f>
        <v>1.0016799999999999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1Q</vt:lpstr>
      <vt:lpstr>2Q</vt:lpstr>
      <vt:lpstr>3Q</vt:lpstr>
      <vt:lpstr>4Q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2023-09-19T12:34:39Z</dcterms:created>
  <dcterms:modified xsi:type="dcterms:W3CDTF">2024-02-13T14:11:44Z</dcterms:modified>
</cp:coreProperties>
</file>