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5B8354F9-1A5E-CD42-924C-EB3F4A62D794}" xr6:coauthVersionLast="47" xr6:coauthVersionMax="47" xr10:uidLastSave="{00000000-0000-0000-0000-000000000000}"/>
  <bookViews>
    <workbookView xWindow="0" yWindow="740" windowWidth="29400" windowHeight="18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6" i="1"/>
  <c r="N6" i="1"/>
  <c r="O6" i="1"/>
  <c r="E47" i="1" s="1"/>
  <c r="F7" i="1"/>
  <c r="O7" i="1"/>
  <c r="E48" i="1" s="1"/>
  <c r="F8" i="1"/>
  <c r="O8" i="1" s="1"/>
  <c r="F9" i="1"/>
  <c r="L9" i="1"/>
  <c r="O9" i="1"/>
  <c r="E50" i="1" s="1"/>
  <c r="F10" i="1"/>
  <c r="N10" i="1"/>
  <c r="M10" i="1"/>
  <c r="C51" i="1" s="1"/>
  <c r="O10" i="1"/>
  <c r="E51" i="1" s="1"/>
  <c r="F11" i="1"/>
  <c r="F12" i="1"/>
  <c r="O12" i="1" s="1"/>
  <c r="E53" i="1" s="1"/>
  <c r="N12" i="1"/>
  <c r="M12" i="1"/>
  <c r="C53" i="1" s="1"/>
  <c r="F13" i="1"/>
  <c r="O13" i="1" s="1"/>
  <c r="L13" i="1"/>
  <c r="F14" i="1"/>
  <c r="O14" i="1" s="1"/>
  <c r="E55" i="1" s="1"/>
  <c r="F15" i="1"/>
  <c r="O15" i="1" s="1"/>
  <c r="E56" i="1" s="1"/>
  <c r="L15" i="1"/>
  <c r="F16" i="1"/>
  <c r="O16" i="1" s="1"/>
  <c r="N16" i="1"/>
  <c r="M16" i="1"/>
  <c r="C57" i="1"/>
  <c r="F17" i="1"/>
  <c r="L17" i="1"/>
  <c r="O17" i="1"/>
  <c r="F18" i="1"/>
  <c r="N18" i="1"/>
  <c r="F19" i="1"/>
  <c r="O19" i="1" s="1"/>
  <c r="L19" i="1"/>
  <c r="F20" i="1"/>
  <c r="N20" i="1"/>
  <c r="M20" i="1"/>
  <c r="C61" i="1"/>
  <c r="O20" i="1"/>
  <c r="L61" i="1" s="1"/>
  <c r="F21" i="1"/>
  <c r="L21" i="1"/>
  <c r="O21" i="1"/>
  <c r="F22" i="1"/>
  <c r="O22" i="1" s="1"/>
  <c r="E63" i="1" s="1"/>
  <c r="N22" i="1"/>
  <c r="M22" i="1"/>
  <c r="J63" i="1" s="1"/>
  <c r="F23" i="1"/>
  <c r="L23" i="1"/>
  <c r="O23" i="1"/>
  <c r="F24" i="1"/>
  <c r="N24" i="1"/>
  <c r="M24" i="1"/>
  <c r="O24" i="1"/>
  <c r="L65" i="1" s="1"/>
  <c r="F25" i="1"/>
  <c r="O25" i="1" s="1"/>
  <c r="L25" i="1"/>
  <c r="F26" i="1"/>
  <c r="N26" i="1"/>
  <c r="M26" i="1"/>
  <c r="O26" i="1"/>
  <c r="E67" i="1" s="1"/>
  <c r="L67" i="1"/>
  <c r="F27" i="1"/>
  <c r="L27" i="1"/>
  <c r="O27" i="1"/>
  <c r="L68" i="1" s="1"/>
  <c r="F28" i="1"/>
  <c r="M28" i="1" s="1"/>
  <c r="C69" i="1" s="1"/>
  <c r="N28" i="1"/>
  <c r="O28" i="1"/>
  <c r="L69" i="1" s="1"/>
  <c r="F29" i="1"/>
  <c r="O29" i="1" s="1"/>
  <c r="L29" i="1"/>
  <c r="F30" i="1"/>
  <c r="N30" i="1"/>
  <c r="M30" i="1"/>
  <c r="J71" i="1" s="1"/>
  <c r="O30" i="1"/>
  <c r="E71" i="1"/>
  <c r="F31" i="1"/>
  <c r="F32" i="1"/>
  <c r="O32" i="1" s="1"/>
  <c r="N32" i="1"/>
  <c r="M32" i="1"/>
  <c r="C73" i="1" s="1"/>
  <c r="F33" i="1"/>
  <c r="L33" i="1" s="1"/>
  <c r="F34" i="1"/>
  <c r="O34" i="1"/>
  <c r="E75" i="1" s="1"/>
  <c r="F35" i="1"/>
  <c r="O35" i="1" s="1"/>
  <c r="L35" i="1"/>
  <c r="F36" i="1"/>
  <c r="N36" i="1"/>
  <c r="M36" i="1"/>
  <c r="C77" i="1" s="1"/>
  <c r="O36" i="1"/>
  <c r="E77" i="1" s="1"/>
  <c r="F37" i="1"/>
  <c r="O37" i="1" s="1"/>
  <c r="L78" i="1" s="1"/>
  <c r="B38" i="1"/>
  <c r="C38" i="1"/>
  <c r="D38" i="1"/>
  <c r="E38" i="1"/>
  <c r="I38" i="1"/>
  <c r="H47" i="1"/>
  <c r="L47" i="1"/>
  <c r="H48" i="1"/>
  <c r="H49" i="1"/>
  <c r="H50" i="1"/>
  <c r="H51" i="1"/>
  <c r="L51" i="1" s="1"/>
  <c r="J51" i="1"/>
  <c r="H52" i="1"/>
  <c r="H53" i="1"/>
  <c r="L53" i="1"/>
  <c r="H54" i="1"/>
  <c r="H55" i="1"/>
  <c r="H56" i="1"/>
  <c r="E57" i="1"/>
  <c r="H57" i="1"/>
  <c r="E58" i="1"/>
  <c r="H58" i="1"/>
  <c r="L58" i="1"/>
  <c r="H59" i="1"/>
  <c r="H60" i="1"/>
  <c r="H61" i="1"/>
  <c r="E62" i="1"/>
  <c r="H62" i="1"/>
  <c r="L62" i="1" s="1"/>
  <c r="H63" i="1"/>
  <c r="L63" i="1"/>
  <c r="H64" i="1"/>
  <c r="L64" i="1" s="1"/>
  <c r="C65" i="1"/>
  <c r="E65" i="1"/>
  <c r="H65" i="1"/>
  <c r="E66" i="1"/>
  <c r="H66" i="1"/>
  <c r="L66" i="1"/>
  <c r="C67" i="1"/>
  <c r="H67" i="1"/>
  <c r="J67" i="1"/>
  <c r="H68" i="1"/>
  <c r="E69" i="1"/>
  <c r="H69" i="1"/>
  <c r="H70" i="1"/>
  <c r="C71" i="1"/>
  <c r="H71" i="1"/>
  <c r="H72" i="1"/>
  <c r="E73" i="1"/>
  <c r="H73" i="1"/>
  <c r="H74" i="1"/>
  <c r="H75" i="1"/>
  <c r="H76" i="1"/>
  <c r="H77" i="1"/>
  <c r="H78" i="1"/>
  <c r="B97" i="1"/>
  <c r="F6" i="2"/>
  <c r="L6" i="2"/>
  <c r="M6" i="2"/>
  <c r="C47" i="2" s="1"/>
  <c r="F7" i="2"/>
  <c r="M7" i="2"/>
  <c r="F8" i="2"/>
  <c r="O8" i="2" s="1"/>
  <c r="L8" i="2"/>
  <c r="M8" i="2"/>
  <c r="J49" i="2" s="1"/>
  <c r="N8" i="2"/>
  <c r="F9" i="2"/>
  <c r="O9" i="2" s="1"/>
  <c r="L50" i="2" s="1"/>
  <c r="F10" i="2"/>
  <c r="O10" i="2" s="1"/>
  <c r="L10" i="2"/>
  <c r="M10" i="2"/>
  <c r="J51" i="2" s="1"/>
  <c r="N10" i="2"/>
  <c r="F11" i="2"/>
  <c r="M11" i="2"/>
  <c r="L11" i="2"/>
  <c r="B52" i="2" s="1"/>
  <c r="N11" i="2"/>
  <c r="D52" i="2" s="1"/>
  <c r="O11" i="2"/>
  <c r="F12" i="2"/>
  <c r="L12" i="2"/>
  <c r="M12" i="2"/>
  <c r="N12" i="2"/>
  <c r="K53" i="2" s="1"/>
  <c r="P12" i="2"/>
  <c r="O12" i="2"/>
  <c r="F13" i="2"/>
  <c r="M13" i="2"/>
  <c r="L13" i="2"/>
  <c r="I54" i="2" s="1"/>
  <c r="N13" i="2"/>
  <c r="O13" i="2"/>
  <c r="E54" i="2" s="1"/>
  <c r="F14" i="2"/>
  <c r="N14" i="2"/>
  <c r="D55" i="2" s="1"/>
  <c r="O14" i="2"/>
  <c r="F15" i="2"/>
  <c r="N15" i="2"/>
  <c r="K56" i="2" s="1"/>
  <c r="F16" i="2"/>
  <c r="L16" i="2"/>
  <c r="O16" i="2"/>
  <c r="E57" i="2" s="1"/>
  <c r="F17" i="2"/>
  <c r="F18" i="2"/>
  <c r="L18" i="2"/>
  <c r="B59" i="2" s="1"/>
  <c r="M18" i="2"/>
  <c r="F19" i="2"/>
  <c r="M19" i="2"/>
  <c r="L19" i="2"/>
  <c r="F20" i="2"/>
  <c r="O20" i="2" s="1"/>
  <c r="L61" i="2" s="1"/>
  <c r="L20" i="2"/>
  <c r="M20" i="2"/>
  <c r="C61" i="2" s="1"/>
  <c r="F21" i="2"/>
  <c r="O21" i="2" s="1"/>
  <c r="M21" i="2"/>
  <c r="L21" i="2"/>
  <c r="I62" i="2" s="1"/>
  <c r="N21" i="2"/>
  <c r="F22" i="2"/>
  <c r="L22" i="2"/>
  <c r="M22" i="2"/>
  <c r="N22" i="2"/>
  <c r="O22" i="2"/>
  <c r="F23" i="2"/>
  <c r="M23" i="2"/>
  <c r="L23" i="2"/>
  <c r="B64" i="2" s="1"/>
  <c r="N23" i="2"/>
  <c r="O23" i="2"/>
  <c r="F24" i="2"/>
  <c r="L24" i="2"/>
  <c r="M24" i="2"/>
  <c r="J65" i="2" s="1"/>
  <c r="N24" i="2"/>
  <c r="O24" i="2"/>
  <c r="F25" i="2"/>
  <c r="M25" i="2"/>
  <c r="L25" i="2"/>
  <c r="I66" i="2" s="1"/>
  <c r="N25" i="2"/>
  <c r="D66" i="2" s="1"/>
  <c r="O25" i="2"/>
  <c r="E66" i="2" s="1"/>
  <c r="F26" i="2"/>
  <c r="N26" i="2"/>
  <c r="D67" i="2" s="1"/>
  <c r="O26" i="2"/>
  <c r="L67" i="2" s="1"/>
  <c r="F27" i="2"/>
  <c r="N27" i="2"/>
  <c r="O27" i="2"/>
  <c r="E68" i="2" s="1"/>
  <c r="F28" i="2"/>
  <c r="L28" i="2"/>
  <c r="I69" i="2" s="1"/>
  <c r="F29" i="2"/>
  <c r="M29" i="2"/>
  <c r="O29" i="2"/>
  <c r="L70" i="2" s="1"/>
  <c r="F30" i="2"/>
  <c r="L30" i="2"/>
  <c r="F31" i="2"/>
  <c r="M31" i="2"/>
  <c r="L31" i="2"/>
  <c r="B72" i="2" s="1"/>
  <c r="F32" i="2"/>
  <c r="O32" i="2" s="1"/>
  <c r="L73" i="2" s="1"/>
  <c r="F33" i="2"/>
  <c r="O33" i="2" s="1"/>
  <c r="E74" i="2" s="1"/>
  <c r="M33" i="2"/>
  <c r="L33" i="2"/>
  <c r="B74" i="2" s="1"/>
  <c r="F34" i="2"/>
  <c r="L34" i="2"/>
  <c r="M34" i="2"/>
  <c r="C75" i="2" s="1"/>
  <c r="N34" i="2"/>
  <c r="O34" i="2"/>
  <c r="L75" i="2" s="1"/>
  <c r="F35" i="2"/>
  <c r="M35" i="2"/>
  <c r="L35" i="2"/>
  <c r="N35" i="2"/>
  <c r="O35" i="2"/>
  <c r="L76" i="2" s="1"/>
  <c r="F36" i="2"/>
  <c r="L36" i="2"/>
  <c r="M36" i="2"/>
  <c r="N36" i="2"/>
  <c r="O36" i="2"/>
  <c r="E77" i="2" s="1"/>
  <c r="P36" i="2"/>
  <c r="F37" i="2"/>
  <c r="M37" i="2"/>
  <c r="L37" i="2"/>
  <c r="N37" i="2"/>
  <c r="O37" i="2"/>
  <c r="E78" i="2" s="1"/>
  <c r="B38" i="2"/>
  <c r="C38" i="2"/>
  <c r="D38" i="2"/>
  <c r="E38" i="2"/>
  <c r="I38" i="2"/>
  <c r="B47" i="2"/>
  <c r="H47" i="2"/>
  <c r="I47" i="2"/>
  <c r="J47" i="2"/>
  <c r="H48" i="2"/>
  <c r="B49" i="2"/>
  <c r="C49" i="2"/>
  <c r="D49" i="2"/>
  <c r="H49" i="2"/>
  <c r="I49" i="2"/>
  <c r="K49" i="2"/>
  <c r="E50" i="2"/>
  <c r="H50" i="2"/>
  <c r="D51" i="2"/>
  <c r="E51" i="2"/>
  <c r="H51" i="2"/>
  <c r="K51" i="2"/>
  <c r="L51" i="2"/>
  <c r="E52" i="2"/>
  <c r="H52" i="2"/>
  <c r="L52" i="2"/>
  <c r="B53" i="2"/>
  <c r="D53" i="2"/>
  <c r="E53" i="2"/>
  <c r="H53" i="2"/>
  <c r="I53" i="2" s="1"/>
  <c r="L53" i="2"/>
  <c r="B54" i="2"/>
  <c r="D54" i="2"/>
  <c r="H54" i="2"/>
  <c r="H55" i="2"/>
  <c r="K55" i="2" s="1"/>
  <c r="H56" i="2"/>
  <c r="B57" i="2"/>
  <c r="H57" i="2"/>
  <c r="I57" i="2"/>
  <c r="L57" i="2"/>
  <c r="H58" i="2"/>
  <c r="H59" i="2"/>
  <c r="I59" i="2"/>
  <c r="B60" i="2"/>
  <c r="H60" i="2"/>
  <c r="E61" i="2"/>
  <c r="H61" i="2"/>
  <c r="J61" i="2"/>
  <c r="D62" i="2"/>
  <c r="E62" i="2"/>
  <c r="H62" i="2"/>
  <c r="L62" i="2"/>
  <c r="B63" i="2"/>
  <c r="C63" i="2"/>
  <c r="D63" i="2"/>
  <c r="H63" i="2"/>
  <c r="I63" i="2"/>
  <c r="J63" i="2"/>
  <c r="K63" i="2"/>
  <c r="D64" i="2"/>
  <c r="E64" i="2"/>
  <c r="H64" i="2"/>
  <c r="K64" i="2" s="1"/>
  <c r="B65" i="2"/>
  <c r="D65" i="2"/>
  <c r="E65" i="2"/>
  <c r="H65" i="2"/>
  <c r="I65" i="2"/>
  <c r="K65" i="2"/>
  <c r="L65" i="2"/>
  <c r="H66" i="2"/>
  <c r="L66" i="2" s="1"/>
  <c r="E67" i="2"/>
  <c r="H67" i="2"/>
  <c r="D68" i="2"/>
  <c r="H68" i="2"/>
  <c r="K68" i="2"/>
  <c r="L68" i="2"/>
  <c r="H69" i="2"/>
  <c r="E70" i="2"/>
  <c r="H70" i="2"/>
  <c r="H71" i="2"/>
  <c r="H72" i="2"/>
  <c r="H73" i="2"/>
  <c r="H74" i="2"/>
  <c r="L74" i="2"/>
  <c r="B75" i="2"/>
  <c r="H75" i="2"/>
  <c r="I75" i="2"/>
  <c r="J75" i="2"/>
  <c r="B76" i="2"/>
  <c r="D76" i="2"/>
  <c r="E76" i="2"/>
  <c r="H76" i="2"/>
  <c r="J76" i="2" s="1"/>
  <c r="B77" i="2"/>
  <c r="C77" i="2"/>
  <c r="D77" i="2"/>
  <c r="H77" i="2"/>
  <c r="I77" i="2" s="1"/>
  <c r="J77" i="2"/>
  <c r="B78" i="2"/>
  <c r="C78" i="2"/>
  <c r="F78" i="2"/>
  <c r="D78" i="2"/>
  <c r="H78" i="2"/>
  <c r="B97" i="2"/>
  <c r="F6" i="3"/>
  <c r="O6" i="3" s="1"/>
  <c r="L47" i="3" s="1"/>
  <c r="M6" i="3"/>
  <c r="F7" i="3"/>
  <c r="O7" i="3"/>
  <c r="F8" i="3"/>
  <c r="F9" i="3"/>
  <c r="F10" i="3"/>
  <c r="O10" i="3" s="1"/>
  <c r="E51" i="3" s="1"/>
  <c r="M10" i="3"/>
  <c r="J51" i="3" s="1"/>
  <c r="F11" i="3"/>
  <c r="O11" i="3"/>
  <c r="F12" i="3"/>
  <c r="F13" i="3"/>
  <c r="F14" i="3"/>
  <c r="O14" i="3" s="1"/>
  <c r="E55" i="3" s="1"/>
  <c r="M14" i="3"/>
  <c r="F15" i="3"/>
  <c r="O15" i="3"/>
  <c r="F16" i="3"/>
  <c r="F17" i="3"/>
  <c r="F18" i="3"/>
  <c r="O18" i="3" s="1"/>
  <c r="E59" i="3" s="1"/>
  <c r="M18" i="3"/>
  <c r="C59" i="3" s="1"/>
  <c r="F19" i="3"/>
  <c r="O19" i="3"/>
  <c r="F20" i="3"/>
  <c r="F21" i="3"/>
  <c r="F22" i="3"/>
  <c r="O22" i="3" s="1"/>
  <c r="M22" i="3"/>
  <c r="F23" i="3"/>
  <c r="O23" i="3"/>
  <c r="F24" i="3"/>
  <c r="F25" i="3"/>
  <c r="F26" i="3"/>
  <c r="O26" i="3" s="1"/>
  <c r="M26" i="3"/>
  <c r="J67" i="3" s="1"/>
  <c r="F27" i="3"/>
  <c r="O27" i="3"/>
  <c r="F28" i="3"/>
  <c r="F29" i="3"/>
  <c r="F30" i="3"/>
  <c r="O30" i="3" s="1"/>
  <c r="M30" i="3"/>
  <c r="F31" i="3"/>
  <c r="O31" i="3"/>
  <c r="F32" i="3"/>
  <c r="F33" i="3"/>
  <c r="F34" i="3"/>
  <c r="M34" i="3"/>
  <c r="O34" i="3"/>
  <c r="F35" i="3"/>
  <c r="O35" i="3"/>
  <c r="F36" i="3"/>
  <c r="N36" i="3"/>
  <c r="K77" i="3" s="1"/>
  <c r="D77" i="3"/>
  <c r="F37" i="3"/>
  <c r="L37" i="3"/>
  <c r="O37" i="3"/>
  <c r="E78" i="3"/>
  <c r="B38" i="3"/>
  <c r="C38" i="3"/>
  <c r="D38" i="3"/>
  <c r="E38" i="3"/>
  <c r="I38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C75" i="3"/>
  <c r="H75" i="3"/>
  <c r="H76" i="3"/>
  <c r="H77" i="3"/>
  <c r="B78" i="3"/>
  <c r="H78" i="3"/>
  <c r="I78" i="3"/>
  <c r="L78" i="3"/>
  <c r="B97" i="3"/>
  <c r="F6" i="4"/>
  <c r="L6" i="4"/>
  <c r="F7" i="4"/>
  <c r="L7" i="4" s="1"/>
  <c r="N7" i="4"/>
  <c r="F8" i="4"/>
  <c r="F38" i="4" s="1"/>
  <c r="F9" i="4"/>
  <c r="N9" i="4"/>
  <c r="F10" i="4"/>
  <c r="O10" i="4" s="1"/>
  <c r="F11" i="4"/>
  <c r="F12" i="4"/>
  <c r="F13" i="4"/>
  <c r="L13" i="4" s="1"/>
  <c r="N13" i="4"/>
  <c r="D54" i="4" s="1"/>
  <c r="F14" i="4"/>
  <c r="F15" i="4"/>
  <c r="N15" i="4"/>
  <c r="F16" i="4"/>
  <c r="F17" i="4"/>
  <c r="N17" i="4"/>
  <c r="F18" i="4"/>
  <c r="L18" i="4" s="1"/>
  <c r="F19" i="4"/>
  <c r="M19" i="4" s="1"/>
  <c r="F20" i="4"/>
  <c r="L20" i="4"/>
  <c r="F21" i="4"/>
  <c r="N21" i="4" s="1"/>
  <c r="F22" i="4"/>
  <c r="L22" i="4" s="1"/>
  <c r="F23" i="4"/>
  <c r="N23" i="4"/>
  <c r="F24" i="4"/>
  <c r="L24" i="4"/>
  <c r="I65" i="4" s="1"/>
  <c r="F25" i="4"/>
  <c r="O25" i="4"/>
  <c r="L66" i="4" s="1"/>
  <c r="F26" i="4"/>
  <c r="F27" i="4"/>
  <c r="N27" i="4"/>
  <c r="D68" i="4" s="1"/>
  <c r="F28" i="4"/>
  <c r="L28" i="4" s="1"/>
  <c r="I69" i="4" s="1"/>
  <c r="F29" i="4"/>
  <c r="O29" i="4" s="1"/>
  <c r="L70" i="4" s="1"/>
  <c r="N29" i="4"/>
  <c r="D70" i="4"/>
  <c r="M29" i="4"/>
  <c r="C70" i="4"/>
  <c r="F30" i="4"/>
  <c r="L30" i="4"/>
  <c r="F31" i="4"/>
  <c r="N31" i="4" s="1"/>
  <c r="F32" i="4"/>
  <c r="L32" i="4" s="1"/>
  <c r="F33" i="4"/>
  <c r="N33" i="4" s="1"/>
  <c r="F34" i="4"/>
  <c r="L34" i="4" s="1"/>
  <c r="F35" i="4"/>
  <c r="M35" i="4" s="1"/>
  <c r="F36" i="4"/>
  <c r="L36" i="4" s="1"/>
  <c r="B77" i="4" s="1"/>
  <c r="F37" i="4"/>
  <c r="N37" i="4"/>
  <c r="D78" i="4"/>
  <c r="L37" i="4"/>
  <c r="B78" i="4" s="1"/>
  <c r="F78" i="4" s="1"/>
  <c r="B38" i="4"/>
  <c r="C38" i="4"/>
  <c r="D38" i="4"/>
  <c r="E38" i="4"/>
  <c r="I38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I61" i="4"/>
  <c r="H62" i="4"/>
  <c r="H63" i="4"/>
  <c r="H64" i="4"/>
  <c r="H65" i="4"/>
  <c r="E66" i="4"/>
  <c r="H66" i="4"/>
  <c r="H67" i="4"/>
  <c r="H68" i="4"/>
  <c r="H69" i="4"/>
  <c r="E70" i="4"/>
  <c r="H70" i="4"/>
  <c r="J70" i="4"/>
  <c r="B71" i="4"/>
  <c r="H71" i="4"/>
  <c r="H72" i="4"/>
  <c r="H73" i="4"/>
  <c r="H74" i="4"/>
  <c r="H75" i="4"/>
  <c r="H76" i="4"/>
  <c r="H77" i="4"/>
  <c r="H78" i="4"/>
  <c r="K78" i="4" s="1"/>
  <c r="B97" i="4"/>
  <c r="I78" i="4"/>
  <c r="O7" i="4"/>
  <c r="L17" i="4"/>
  <c r="M15" i="4"/>
  <c r="L9" i="4"/>
  <c r="O37" i="4"/>
  <c r="M33" i="4"/>
  <c r="P33" i="4" s="1"/>
  <c r="L29" i="4"/>
  <c r="M23" i="4"/>
  <c r="C64" i="4"/>
  <c r="O17" i="4"/>
  <c r="O13" i="4"/>
  <c r="O9" i="4"/>
  <c r="P9" i="4" s="1"/>
  <c r="O33" i="4"/>
  <c r="O27" i="4"/>
  <c r="E68" i="4" s="1"/>
  <c r="O23" i="4"/>
  <c r="E64" i="4"/>
  <c r="O19" i="4"/>
  <c r="O6" i="4"/>
  <c r="L47" i="4" s="1"/>
  <c r="M37" i="4"/>
  <c r="O34" i="4"/>
  <c r="E75" i="4" s="1"/>
  <c r="L33" i="4"/>
  <c r="O24" i="4"/>
  <c r="L23" i="4"/>
  <c r="B64" i="4" s="1"/>
  <c r="O20" i="4"/>
  <c r="M17" i="4"/>
  <c r="M13" i="4"/>
  <c r="M9" i="4"/>
  <c r="J75" i="3"/>
  <c r="L55" i="3"/>
  <c r="M65" i="2"/>
  <c r="J69" i="1"/>
  <c r="E64" i="1"/>
  <c r="L56" i="1"/>
  <c r="J53" i="1"/>
  <c r="L71" i="1"/>
  <c r="J65" i="1"/>
  <c r="L55" i="1"/>
  <c r="J61" i="1"/>
  <c r="K58" i="4"/>
  <c r="D58" i="4"/>
  <c r="D50" i="4"/>
  <c r="K50" i="4"/>
  <c r="I47" i="4"/>
  <c r="B47" i="4"/>
  <c r="B69" i="4"/>
  <c r="K68" i="4"/>
  <c r="B65" i="4"/>
  <c r="D64" i="4"/>
  <c r="F64" i="4"/>
  <c r="K64" i="4"/>
  <c r="B61" i="4"/>
  <c r="I71" i="4"/>
  <c r="D56" i="4"/>
  <c r="K56" i="4"/>
  <c r="D48" i="4"/>
  <c r="K48" i="4"/>
  <c r="E76" i="3"/>
  <c r="L76" i="3"/>
  <c r="E72" i="3"/>
  <c r="L72" i="3"/>
  <c r="E68" i="3"/>
  <c r="L68" i="3"/>
  <c r="E64" i="3"/>
  <c r="L64" i="3"/>
  <c r="E60" i="3"/>
  <c r="L60" i="3"/>
  <c r="E56" i="3"/>
  <c r="L56" i="3"/>
  <c r="L52" i="3"/>
  <c r="E52" i="3"/>
  <c r="L48" i="3"/>
  <c r="E48" i="3"/>
  <c r="K70" i="4"/>
  <c r="L64" i="4"/>
  <c r="J64" i="4"/>
  <c r="L33" i="3"/>
  <c r="N29" i="3"/>
  <c r="L29" i="3"/>
  <c r="N25" i="3"/>
  <c r="L25" i="3"/>
  <c r="L21" i="3"/>
  <c r="N17" i="3"/>
  <c r="L17" i="3"/>
  <c r="N13" i="3"/>
  <c r="L13" i="3"/>
  <c r="L9" i="3"/>
  <c r="I74" i="1"/>
  <c r="B74" i="1"/>
  <c r="K71" i="1"/>
  <c r="D71" i="1"/>
  <c r="I66" i="1"/>
  <c r="B66" i="1"/>
  <c r="K63" i="1"/>
  <c r="D63" i="1"/>
  <c r="I58" i="1"/>
  <c r="B58" i="1"/>
  <c r="I50" i="1"/>
  <c r="B50" i="1"/>
  <c r="K47" i="1"/>
  <c r="D47" i="1"/>
  <c r="E47" i="4"/>
  <c r="M32" i="4"/>
  <c r="M30" i="4"/>
  <c r="M26" i="4"/>
  <c r="M24" i="4"/>
  <c r="M20" i="4"/>
  <c r="M18" i="4"/>
  <c r="M14" i="4"/>
  <c r="M6" i="4"/>
  <c r="L51" i="3"/>
  <c r="N37" i="3"/>
  <c r="O36" i="3"/>
  <c r="L32" i="3"/>
  <c r="N32" i="3"/>
  <c r="L28" i="3"/>
  <c r="B69" i="3" s="1"/>
  <c r="N28" i="3"/>
  <c r="L24" i="3"/>
  <c r="N24" i="3"/>
  <c r="L20" i="3"/>
  <c r="N20" i="3"/>
  <c r="L16" i="3"/>
  <c r="N16" i="3"/>
  <c r="L12" i="3"/>
  <c r="N12" i="3"/>
  <c r="L8" i="3"/>
  <c r="N8" i="3"/>
  <c r="I78" i="2"/>
  <c r="K78" i="2"/>
  <c r="P35" i="2"/>
  <c r="C76" i="2"/>
  <c r="F76" i="2" s="1"/>
  <c r="J72" i="2"/>
  <c r="C72" i="2"/>
  <c r="J64" i="2"/>
  <c r="P23" i="2"/>
  <c r="C64" i="2"/>
  <c r="F64" i="2" s="1"/>
  <c r="J60" i="2"/>
  <c r="C60" i="2"/>
  <c r="J52" i="2"/>
  <c r="P11" i="2"/>
  <c r="C52" i="2"/>
  <c r="F52" i="2" s="1"/>
  <c r="J48" i="2"/>
  <c r="C48" i="2"/>
  <c r="B76" i="1"/>
  <c r="I76" i="1"/>
  <c r="D73" i="1"/>
  <c r="K73" i="1"/>
  <c r="B68" i="1"/>
  <c r="I68" i="1"/>
  <c r="D65" i="1"/>
  <c r="K65" i="1"/>
  <c r="B60" i="1"/>
  <c r="I60" i="1"/>
  <c r="D57" i="1"/>
  <c r="K57" i="1"/>
  <c r="P37" i="4"/>
  <c r="N32" i="4"/>
  <c r="N30" i="4"/>
  <c r="P29" i="4"/>
  <c r="N28" i="4"/>
  <c r="N26" i="4"/>
  <c r="N24" i="4"/>
  <c r="P23" i="4"/>
  <c r="N20" i="4"/>
  <c r="P17" i="4"/>
  <c r="N16" i="4"/>
  <c r="N14" i="4"/>
  <c r="P13" i="4"/>
  <c r="N10" i="4"/>
  <c r="D51" i="4" s="1"/>
  <c r="N6" i="4"/>
  <c r="D47" i="4" s="1"/>
  <c r="N35" i="3"/>
  <c r="L35" i="3"/>
  <c r="N31" i="3"/>
  <c r="L31" i="3"/>
  <c r="P31" i="3" s="1"/>
  <c r="N27" i="3"/>
  <c r="L27" i="3"/>
  <c r="N23" i="3"/>
  <c r="L23" i="3"/>
  <c r="N19" i="3"/>
  <c r="L19" i="3"/>
  <c r="N15" i="3"/>
  <c r="L15" i="3"/>
  <c r="P15" i="3" s="1"/>
  <c r="N11" i="3"/>
  <c r="L11" i="3"/>
  <c r="N7" i="3"/>
  <c r="L7" i="3"/>
  <c r="P7" i="3" s="1"/>
  <c r="I70" i="1"/>
  <c r="B70" i="1"/>
  <c r="K67" i="1"/>
  <c r="D67" i="1"/>
  <c r="I62" i="1"/>
  <c r="B62" i="1"/>
  <c r="K59" i="1"/>
  <c r="D59" i="1"/>
  <c r="I54" i="1"/>
  <c r="B54" i="1"/>
  <c r="K51" i="1"/>
  <c r="D51" i="1"/>
  <c r="P37" i="3"/>
  <c r="L36" i="3"/>
  <c r="M32" i="3"/>
  <c r="M28" i="3"/>
  <c r="M24" i="3"/>
  <c r="M20" i="3"/>
  <c r="M16" i="3"/>
  <c r="M12" i="3"/>
  <c r="M8" i="3"/>
  <c r="L78" i="2"/>
  <c r="L34" i="3"/>
  <c r="N34" i="3"/>
  <c r="L30" i="3"/>
  <c r="N30" i="3"/>
  <c r="L26" i="3"/>
  <c r="N26" i="3"/>
  <c r="L22" i="3"/>
  <c r="N22" i="3"/>
  <c r="P22" i="3" s="1"/>
  <c r="L18" i="3"/>
  <c r="N18" i="3"/>
  <c r="L14" i="3"/>
  <c r="N14" i="3"/>
  <c r="K55" i="3" s="1"/>
  <c r="L10" i="3"/>
  <c r="N10" i="3"/>
  <c r="L6" i="3"/>
  <c r="N6" i="3"/>
  <c r="P37" i="2"/>
  <c r="J78" i="2"/>
  <c r="C74" i="2"/>
  <c r="J74" i="2"/>
  <c r="C70" i="2"/>
  <c r="J70" i="2"/>
  <c r="C66" i="2"/>
  <c r="P25" i="2"/>
  <c r="J66" i="2"/>
  <c r="M66" i="2" s="1"/>
  <c r="C62" i="2"/>
  <c r="P21" i="2"/>
  <c r="J62" i="2"/>
  <c r="C54" i="2"/>
  <c r="F54" i="2" s="1"/>
  <c r="P13" i="2"/>
  <c r="J54" i="2"/>
  <c r="D77" i="1"/>
  <c r="K77" i="1"/>
  <c r="D69" i="1"/>
  <c r="K69" i="1"/>
  <c r="B64" i="1"/>
  <c r="I64" i="1"/>
  <c r="D61" i="1"/>
  <c r="K61" i="1"/>
  <c r="B56" i="1"/>
  <c r="I56" i="1"/>
  <c r="D53" i="1"/>
  <c r="K53" i="1"/>
  <c r="O30" i="4"/>
  <c r="O28" i="4"/>
  <c r="M37" i="3"/>
  <c r="M36" i="3"/>
  <c r="M35" i="3"/>
  <c r="O32" i="3"/>
  <c r="M31" i="3"/>
  <c r="O28" i="3"/>
  <c r="P28" i="3" s="1"/>
  <c r="M27" i="3"/>
  <c r="O24" i="3"/>
  <c r="M23" i="3"/>
  <c r="C64" i="3" s="1"/>
  <c r="O20" i="3"/>
  <c r="E61" i="3" s="1"/>
  <c r="M19" i="3"/>
  <c r="O16" i="3"/>
  <c r="M15" i="3"/>
  <c r="O12" i="3"/>
  <c r="M11" i="3"/>
  <c r="O8" i="3"/>
  <c r="M7" i="3"/>
  <c r="F38" i="1"/>
  <c r="M37" i="1"/>
  <c r="M35" i="1"/>
  <c r="M33" i="1"/>
  <c r="M31" i="1"/>
  <c r="M29" i="1"/>
  <c r="M27" i="1"/>
  <c r="C68" i="1" s="1"/>
  <c r="M25" i="1"/>
  <c r="M23" i="1"/>
  <c r="M21" i="1"/>
  <c r="M19" i="1"/>
  <c r="M17" i="1"/>
  <c r="C58" i="1" s="1"/>
  <c r="M15" i="1"/>
  <c r="M13" i="1"/>
  <c r="J54" i="1" s="1"/>
  <c r="M11" i="1"/>
  <c r="M9" i="1"/>
  <c r="I76" i="2"/>
  <c r="I72" i="2"/>
  <c r="K66" i="2"/>
  <c r="I64" i="2"/>
  <c r="K62" i="2"/>
  <c r="M62" i="2"/>
  <c r="I60" i="2"/>
  <c r="K54" i="2"/>
  <c r="I52" i="2"/>
  <c r="F38" i="2"/>
  <c r="N37" i="1"/>
  <c r="D78" i="1" s="1"/>
  <c r="L36" i="1"/>
  <c r="N35" i="1"/>
  <c r="P35" i="1" s="1"/>
  <c r="L34" i="1"/>
  <c r="N33" i="1"/>
  <c r="L32" i="1"/>
  <c r="P32" i="1" s="1"/>
  <c r="N31" i="1"/>
  <c r="K72" i="1" s="1"/>
  <c r="L30" i="1"/>
  <c r="N29" i="1"/>
  <c r="K70" i="1" s="1"/>
  <c r="L28" i="1"/>
  <c r="N27" i="1"/>
  <c r="L26" i="1"/>
  <c r="P26" i="1" s="1"/>
  <c r="N25" i="1"/>
  <c r="P25" i="1" s="1"/>
  <c r="L24" i="1"/>
  <c r="N23" i="1"/>
  <c r="L22" i="1"/>
  <c r="N21" i="1"/>
  <c r="L20" i="1"/>
  <c r="N19" i="1"/>
  <c r="K60" i="1" s="1"/>
  <c r="L18" i="1"/>
  <c r="N17" i="1"/>
  <c r="L16" i="1"/>
  <c r="N15" i="1"/>
  <c r="L14" i="1"/>
  <c r="N13" i="1"/>
  <c r="L12" i="1"/>
  <c r="N11" i="1"/>
  <c r="L10" i="1"/>
  <c r="N9" i="1"/>
  <c r="L8" i="1"/>
  <c r="N7" i="1"/>
  <c r="L6" i="1"/>
  <c r="M6" i="1"/>
  <c r="J47" i="1" s="1"/>
  <c r="J56" i="4"/>
  <c r="C56" i="4"/>
  <c r="L68" i="4"/>
  <c r="I54" i="4"/>
  <c r="B54" i="4"/>
  <c r="L48" i="4"/>
  <c r="E48" i="4"/>
  <c r="I50" i="4"/>
  <c r="B50" i="4"/>
  <c r="I58" i="4"/>
  <c r="B58" i="4"/>
  <c r="C50" i="4"/>
  <c r="J50" i="4"/>
  <c r="L61" i="4"/>
  <c r="E61" i="4"/>
  <c r="I74" i="4"/>
  <c r="B74" i="4"/>
  <c r="L74" i="4"/>
  <c r="E74" i="4"/>
  <c r="E50" i="4"/>
  <c r="L50" i="4"/>
  <c r="E78" i="4"/>
  <c r="L78" i="4"/>
  <c r="M50" i="4"/>
  <c r="L75" i="4"/>
  <c r="C58" i="4"/>
  <c r="J58" i="4"/>
  <c r="L65" i="4"/>
  <c r="E65" i="4"/>
  <c r="C78" i="4"/>
  <c r="J78" i="4"/>
  <c r="L54" i="4"/>
  <c r="E54" i="4"/>
  <c r="C74" i="4"/>
  <c r="J74" i="4"/>
  <c r="I64" i="4"/>
  <c r="M64" i="4"/>
  <c r="C54" i="4"/>
  <c r="J54" i="4"/>
  <c r="L60" i="4"/>
  <c r="E60" i="4"/>
  <c r="E58" i="4"/>
  <c r="L58" i="4"/>
  <c r="I70" i="4"/>
  <c r="M70" i="4"/>
  <c r="B70" i="4"/>
  <c r="F70" i="4" s="1"/>
  <c r="P30" i="4"/>
  <c r="B47" i="1"/>
  <c r="P6" i="1"/>
  <c r="I47" i="1"/>
  <c r="B67" i="1"/>
  <c r="F67" i="1" s="1"/>
  <c r="I67" i="1"/>
  <c r="M67" i="1"/>
  <c r="D50" i="1"/>
  <c r="K50" i="1"/>
  <c r="D62" i="1"/>
  <c r="K62" i="1"/>
  <c r="D66" i="1"/>
  <c r="K66" i="1"/>
  <c r="K78" i="1"/>
  <c r="I49" i="1"/>
  <c r="B49" i="1"/>
  <c r="I57" i="1"/>
  <c r="P16" i="1"/>
  <c r="B57" i="1"/>
  <c r="F57" i="1"/>
  <c r="I65" i="1"/>
  <c r="M65" i="1" s="1"/>
  <c r="P24" i="1"/>
  <c r="B65" i="1"/>
  <c r="F65" i="1" s="1"/>
  <c r="I73" i="1"/>
  <c r="B73" i="1"/>
  <c r="F73" i="1" s="1"/>
  <c r="K56" i="1"/>
  <c r="D56" i="1"/>
  <c r="D60" i="1"/>
  <c r="K68" i="1"/>
  <c r="D68" i="1"/>
  <c r="J50" i="1"/>
  <c r="C50" i="1"/>
  <c r="J58" i="1"/>
  <c r="J66" i="1"/>
  <c r="C66" i="1"/>
  <c r="J74" i="1"/>
  <c r="C74" i="1"/>
  <c r="C48" i="3"/>
  <c r="J48" i="3"/>
  <c r="J56" i="3"/>
  <c r="C56" i="3"/>
  <c r="J64" i="3"/>
  <c r="J72" i="3"/>
  <c r="C72" i="3"/>
  <c r="C78" i="3"/>
  <c r="J78" i="3"/>
  <c r="P6" i="3"/>
  <c r="B47" i="3"/>
  <c r="L38" i="3"/>
  <c r="I47" i="3"/>
  <c r="I55" i="3"/>
  <c r="B55" i="3"/>
  <c r="I63" i="3"/>
  <c r="B63" i="3"/>
  <c r="P30" i="3"/>
  <c r="I71" i="3"/>
  <c r="B71" i="3"/>
  <c r="J53" i="3"/>
  <c r="C53" i="3"/>
  <c r="C69" i="3"/>
  <c r="J69" i="3"/>
  <c r="I48" i="3"/>
  <c r="B56" i="3"/>
  <c r="I56" i="3"/>
  <c r="B64" i="3"/>
  <c r="I64" i="3"/>
  <c r="B72" i="3"/>
  <c r="I72" i="3"/>
  <c r="K47" i="4"/>
  <c r="K51" i="4"/>
  <c r="D55" i="4"/>
  <c r="K55" i="4"/>
  <c r="D67" i="4"/>
  <c r="K67" i="4"/>
  <c r="D71" i="4"/>
  <c r="K71" i="4"/>
  <c r="P12" i="3"/>
  <c r="B53" i="3"/>
  <c r="I53" i="3"/>
  <c r="P20" i="3"/>
  <c r="B61" i="3"/>
  <c r="I61" i="3"/>
  <c r="I69" i="3"/>
  <c r="C59" i="4"/>
  <c r="J59" i="4"/>
  <c r="J67" i="4"/>
  <c r="C67" i="4"/>
  <c r="D54" i="3"/>
  <c r="K54" i="3"/>
  <c r="D70" i="3"/>
  <c r="K70" i="3"/>
  <c r="P13" i="1"/>
  <c r="M78" i="2"/>
  <c r="B51" i="1"/>
  <c r="F51" i="1" s="1"/>
  <c r="P10" i="1"/>
  <c r="I51" i="1"/>
  <c r="M51" i="1" s="1"/>
  <c r="B59" i="1"/>
  <c r="I59" i="1"/>
  <c r="B75" i="1"/>
  <c r="I75" i="1"/>
  <c r="C56" i="1"/>
  <c r="F56" i="1" s="1"/>
  <c r="J56" i="1"/>
  <c r="J64" i="1"/>
  <c r="C72" i="1"/>
  <c r="J72" i="1"/>
  <c r="L53" i="3"/>
  <c r="E53" i="3"/>
  <c r="L61" i="3"/>
  <c r="L69" i="3"/>
  <c r="E69" i="3"/>
  <c r="C77" i="3"/>
  <c r="J77" i="3"/>
  <c r="K47" i="3"/>
  <c r="D47" i="3"/>
  <c r="D55" i="3"/>
  <c r="D63" i="3"/>
  <c r="K63" i="3"/>
  <c r="D71" i="3"/>
  <c r="K71" i="3"/>
  <c r="C49" i="3"/>
  <c r="J49" i="3"/>
  <c r="C65" i="3"/>
  <c r="J65" i="3"/>
  <c r="D52" i="3"/>
  <c r="K52" i="3"/>
  <c r="K60" i="3"/>
  <c r="D60" i="3"/>
  <c r="K68" i="3"/>
  <c r="D68" i="3"/>
  <c r="K76" i="3"/>
  <c r="D76" i="3"/>
  <c r="D53" i="3"/>
  <c r="K53" i="3"/>
  <c r="K61" i="3"/>
  <c r="D61" i="3"/>
  <c r="K69" i="3"/>
  <c r="D69" i="3"/>
  <c r="D78" i="3"/>
  <c r="K78" i="3"/>
  <c r="C65" i="4"/>
  <c r="F65" i="4" s="1"/>
  <c r="J65" i="4"/>
  <c r="C73" i="4"/>
  <c r="J73" i="4"/>
  <c r="I54" i="3"/>
  <c r="B54" i="3"/>
  <c r="I62" i="3"/>
  <c r="B62" i="3"/>
  <c r="I70" i="3"/>
  <c r="B70" i="3"/>
  <c r="P15" i="1"/>
  <c r="F50" i="1"/>
  <c r="B55" i="1"/>
  <c r="I55" i="1"/>
  <c r="B63" i="1"/>
  <c r="P22" i="1"/>
  <c r="I63" i="1"/>
  <c r="M63" i="1"/>
  <c r="D54" i="1"/>
  <c r="K54" i="1"/>
  <c r="D74" i="1"/>
  <c r="K74" i="1"/>
  <c r="J70" i="1"/>
  <c r="C70" i="1"/>
  <c r="J78" i="1"/>
  <c r="C78" i="1"/>
  <c r="C52" i="3"/>
  <c r="J52" i="3"/>
  <c r="J60" i="3"/>
  <c r="C60" i="3"/>
  <c r="J68" i="3"/>
  <c r="C68" i="3"/>
  <c r="J76" i="3"/>
  <c r="M76" i="3" s="1"/>
  <c r="C76" i="3"/>
  <c r="E71" i="4"/>
  <c r="L71" i="4"/>
  <c r="P10" i="3"/>
  <c r="B51" i="3"/>
  <c r="I51" i="3"/>
  <c r="M51" i="3" s="1"/>
  <c r="P18" i="3"/>
  <c r="I59" i="3"/>
  <c r="B59" i="3"/>
  <c r="P26" i="3"/>
  <c r="I67" i="3"/>
  <c r="B67" i="3"/>
  <c r="P34" i="3"/>
  <c r="I75" i="3"/>
  <c r="B75" i="3"/>
  <c r="C61" i="3"/>
  <c r="J61" i="3"/>
  <c r="M61" i="3" s="1"/>
  <c r="B77" i="3"/>
  <c r="P36" i="3"/>
  <c r="I77" i="3"/>
  <c r="P11" i="3"/>
  <c r="I52" i="3"/>
  <c r="M52" i="3"/>
  <c r="B52" i="3"/>
  <c r="F52" i="3"/>
  <c r="P19" i="3"/>
  <c r="B60" i="3"/>
  <c r="F60" i="3"/>
  <c r="I60" i="3"/>
  <c r="M60" i="3" s="1"/>
  <c r="P27" i="3"/>
  <c r="B68" i="3"/>
  <c r="F68" i="3" s="1"/>
  <c r="I68" i="3"/>
  <c r="M68" i="3"/>
  <c r="P35" i="3"/>
  <c r="B76" i="3"/>
  <c r="F76" i="3" s="1"/>
  <c r="I76" i="3"/>
  <c r="K57" i="4"/>
  <c r="D57" i="4"/>
  <c r="K61" i="4"/>
  <c r="D61" i="4"/>
  <c r="K65" i="4"/>
  <c r="D65" i="4"/>
  <c r="K69" i="4"/>
  <c r="D69" i="4"/>
  <c r="K73" i="4"/>
  <c r="D73" i="4"/>
  <c r="P8" i="3"/>
  <c r="I49" i="3"/>
  <c r="I79" i="3" s="1"/>
  <c r="I80" i="3" s="1"/>
  <c r="D92" i="3" s="1"/>
  <c r="B49" i="3"/>
  <c r="P16" i="3"/>
  <c r="B57" i="3"/>
  <c r="I57" i="3"/>
  <c r="P24" i="3"/>
  <c r="B65" i="3"/>
  <c r="F65" i="3" s="1"/>
  <c r="I65" i="3"/>
  <c r="P32" i="3"/>
  <c r="B73" i="3"/>
  <c r="I73" i="3"/>
  <c r="L77" i="3"/>
  <c r="E77" i="3"/>
  <c r="J47" i="4"/>
  <c r="M47" i="4" s="1"/>
  <c r="C47" i="4"/>
  <c r="C55" i="4"/>
  <c r="J55" i="4"/>
  <c r="J71" i="4"/>
  <c r="C71" i="4"/>
  <c r="F71" i="4"/>
  <c r="D58" i="3"/>
  <c r="K58" i="3"/>
  <c r="D66" i="3"/>
  <c r="K66" i="3"/>
  <c r="P29" i="1"/>
  <c r="P17" i="1"/>
  <c r="M66" i="1"/>
  <c r="P6" i="4"/>
  <c r="B71" i="1"/>
  <c r="F71" i="1"/>
  <c r="P30" i="1"/>
  <c r="I71" i="1"/>
  <c r="M71" i="1"/>
  <c r="C47" i="1"/>
  <c r="D58" i="1"/>
  <c r="F58" i="1" s="1"/>
  <c r="K58" i="1"/>
  <c r="D70" i="1"/>
  <c r="J62" i="1"/>
  <c r="M62" i="1" s="1"/>
  <c r="C62" i="1"/>
  <c r="F62" i="1" s="1"/>
  <c r="I53" i="1"/>
  <c r="M53" i="1"/>
  <c r="P12" i="1"/>
  <c r="B53" i="1"/>
  <c r="F53" i="1"/>
  <c r="I61" i="1"/>
  <c r="M61" i="1" s="1"/>
  <c r="P20" i="1"/>
  <c r="B61" i="1"/>
  <c r="I69" i="1"/>
  <c r="M69" i="1" s="1"/>
  <c r="P28" i="1"/>
  <c r="B69" i="1"/>
  <c r="F69" i="1"/>
  <c r="I77" i="1"/>
  <c r="P36" i="1"/>
  <c r="B77" i="1"/>
  <c r="F77" i="1"/>
  <c r="C52" i="1"/>
  <c r="J52" i="1"/>
  <c r="C60" i="1"/>
  <c r="J60" i="1"/>
  <c r="J68" i="1"/>
  <c r="M68" i="1" s="1"/>
  <c r="C76" i="1"/>
  <c r="J76" i="1"/>
  <c r="E49" i="3"/>
  <c r="L49" i="3"/>
  <c r="L57" i="3"/>
  <c r="E57" i="3"/>
  <c r="L65" i="3"/>
  <c r="E65" i="3"/>
  <c r="L73" i="3"/>
  <c r="E73" i="3"/>
  <c r="E69" i="4"/>
  <c r="L69" i="4"/>
  <c r="K51" i="3"/>
  <c r="D51" i="3"/>
  <c r="D59" i="3"/>
  <c r="K59" i="3"/>
  <c r="D67" i="3"/>
  <c r="K67" i="3"/>
  <c r="D75" i="3"/>
  <c r="K75" i="3"/>
  <c r="C57" i="3"/>
  <c r="J57" i="3"/>
  <c r="C73" i="3"/>
  <c r="J73" i="3"/>
  <c r="K48" i="3"/>
  <c r="D48" i="3"/>
  <c r="K56" i="3"/>
  <c r="D56" i="3"/>
  <c r="F56" i="3" s="1"/>
  <c r="K64" i="3"/>
  <c r="D64" i="3"/>
  <c r="K72" i="3"/>
  <c r="D72" i="3"/>
  <c r="D49" i="3"/>
  <c r="K49" i="3"/>
  <c r="K57" i="3"/>
  <c r="D57" i="3"/>
  <c r="K65" i="3"/>
  <c r="D65" i="3"/>
  <c r="K73" i="3"/>
  <c r="D73" i="3"/>
  <c r="C61" i="4"/>
  <c r="F61" i="4" s="1"/>
  <c r="J61" i="4"/>
  <c r="M61" i="4"/>
  <c r="I50" i="3"/>
  <c r="B50" i="3"/>
  <c r="I58" i="3"/>
  <c r="B58" i="3"/>
  <c r="I66" i="3"/>
  <c r="B66" i="3"/>
  <c r="I74" i="3"/>
  <c r="B74" i="3"/>
  <c r="M56" i="1"/>
  <c r="P21" i="1"/>
  <c r="P27" i="1"/>
  <c r="P9" i="1"/>
  <c r="M58" i="1"/>
  <c r="F66" i="1"/>
  <c r="P20" i="4"/>
  <c r="P24" i="4"/>
  <c r="M71" i="4"/>
  <c r="M78" i="4"/>
  <c r="M58" i="4"/>
  <c r="F50" i="4"/>
  <c r="F58" i="4"/>
  <c r="F47" i="1"/>
  <c r="M73" i="3"/>
  <c r="M77" i="3"/>
  <c r="M53" i="3"/>
  <c r="F72" i="3"/>
  <c r="B92" i="3"/>
  <c r="E92" i="3" s="1"/>
  <c r="M65" i="3"/>
  <c r="F57" i="3"/>
  <c r="F59" i="3"/>
  <c r="F47" i="4"/>
  <c r="F69" i="3"/>
  <c r="M72" i="3"/>
  <c r="F64" i="3"/>
  <c r="F78" i="3"/>
  <c r="M57" i="3"/>
  <c r="M49" i="3"/>
  <c r="F77" i="3"/>
  <c r="M65" i="4"/>
  <c r="M69" i="3"/>
  <c r="F61" i="3"/>
  <c r="M64" i="3"/>
  <c r="M78" i="3"/>
  <c r="F73" i="3"/>
  <c r="F49" i="3"/>
  <c r="F53" i="3"/>
  <c r="M56" i="3"/>
  <c r="M48" i="3"/>
  <c r="M47" i="1" l="1"/>
  <c r="F76" i="1"/>
  <c r="C76" i="4"/>
  <c r="J76" i="4"/>
  <c r="M73" i="1"/>
  <c r="K52" i="1"/>
  <c r="D52" i="1"/>
  <c r="K64" i="1"/>
  <c r="M64" i="1" s="1"/>
  <c r="D64" i="1"/>
  <c r="B75" i="4"/>
  <c r="I75" i="4"/>
  <c r="P14" i="3"/>
  <c r="J60" i="4"/>
  <c r="C60" i="4"/>
  <c r="E51" i="4"/>
  <c r="L51" i="4"/>
  <c r="K48" i="1"/>
  <c r="P19" i="1"/>
  <c r="I73" i="4"/>
  <c r="B73" i="4"/>
  <c r="B59" i="4"/>
  <c r="I59" i="4"/>
  <c r="D72" i="1"/>
  <c r="D48" i="1"/>
  <c r="K72" i="4"/>
  <c r="D72" i="4"/>
  <c r="I63" i="4"/>
  <c r="B63" i="4"/>
  <c r="F54" i="4"/>
  <c r="P23" i="1"/>
  <c r="K62" i="4"/>
  <c r="D62" i="4"/>
  <c r="I77" i="4"/>
  <c r="L26" i="4"/>
  <c r="O26" i="4"/>
  <c r="L14" i="4"/>
  <c r="O14" i="4"/>
  <c r="L10" i="4"/>
  <c r="I48" i="4"/>
  <c r="B48" i="4"/>
  <c r="C71" i="3"/>
  <c r="J71" i="3"/>
  <c r="J63" i="3"/>
  <c r="M63" i="3" s="1"/>
  <c r="C63" i="3"/>
  <c r="C55" i="3"/>
  <c r="F55" i="3" s="1"/>
  <c r="J55" i="3"/>
  <c r="M55" i="3" s="1"/>
  <c r="J47" i="3"/>
  <c r="C47" i="3"/>
  <c r="L54" i="1"/>
  <c r="M54" i="1" s="1"/>
  <c r="E54" i="1"/>
  <c r="E49" i="1"/>
  <c r="L49" i="1"/>
  <c r="K74" i="4"/>
  <c r="M74" i="4" s="1"/>
  <c r="D74" i="4"/>
  <c r="F74" i="4" s="1"/>
  <c r="M31" i="4"/>
  <c r="O31" i="4"/>
  <c r="M21" i="4"/>
  <c r="O21" i="4"/>
  <c r="L71" i="3"/>
  <c r="E71" i="3"/>
  <c r="E67" i="3"/>
  <c r="L67" i="3"/>
  <c r="M67" i="3" s="1"/>
  <c r="E63" i="3"/>
  <c r="L63" i="3"/>
  <c r="E70" i="1"/>
  <c r="F70" i="1" s="1"/>
  <c r="L70" i="1"/>
  <c r="M70" i="1" s="1"/>
  <c r="C64" i="1"/>
  <c r="F64" i="1" s="1"/>
  <c r="D76" i="1"/>
  <c r="C54" i="1"/>
  <c r="F54" i="1" s="1"/>
  <c r="N8" i="4"/>
  <c r="M8" i="4"/>
  <c r="M22" i="4"/>
  <c r="M34" i="4"/>
  <c r="K54" i="4"/>
  <c r="M54" i="4" s="1"/>
  <c r="O35" i="4"/>
  <c r="O32" i="4"/>
  <c r="O22" i="4"/>
  <c r="E47" i="3"/>
  <c r="M33" i="3"/>
  <c r="O33" i="3"/>
  <c r="M29" i="3"/>
  <c r="O29" i="3"/>
  <c r="M25" i="3"/>
  <c r="O25" i="3"/>
  <c r="M21" i="3"/>
  <c r="O21" i="3"/>
  <c r="M17" i="3"/>
  <c r="O17" i="3"/>
  <c r="M13" i="3"/>
  <c r="O13" i="3"/>
  <c r="M9" i="3"/>
  <c r="O9" i="3"/>
  <c r="F77" i="2"/>
  <c r="M75" i="2"/>
  <c r="B48" i="3"/>
  <c r="K76" i="1"/>
  <c r="N22" i="4"/>
  <c r="N34" i="4"/>
  <c r="M10" i="4"/>
  <c r="M36" i="4"/>
  <c r="N25" i="4"/>
  <c r="L25" i="4"/>
  <c r="M25" i="4"/>
  <c r="L16" i="4"/>
  <c r="O16" i="4"/>
  <c r="C67" i="3"/>
  <c r="F67" i="3" s="1"/>
  <c r="C51" i="3"/>
  <c r="F51" i="3" s="1"/>
  <c r="N35" i="4"/>
  <c r="L35" i="4"/>
  <c r="N19" i="4"/>
  <c r="L19" i="4"/>
  <c r="L8" i="4"/>
  <c r="O8" i="4"/>
  <c r="E60" i="1"/>
  <c r="F60" i="1" s="1"/>
  <c r="L60" i="1"/>
  <c r="M60" i="1" s="1"/>
  <c r="P23" i="3"/>
  <c r="O18" i="4"/>
  <c r="N18" i="4"/>
  <c r="N36" i="4"/>
  <c r="M16" i="4"/>
  <c r="M28" i="4"/>
  <c r="O36" i="4"/>
  <c r="N9" i="3"/>
  <c r="N21" i="3"/>
  <c r="N33" i="3"/>
  <c r="L59" i="3"/>
  <c r="L31" i="4"/>
  <c r="M27" i="4"/>
  <c r="L27" i="4"/>
  <c r="L21" i="4"/>
  <c r="L15" i="4"/>
  <c r="O15" i="4"/>
  <c r="J59" i="3"/>
  <c r="M59" i="3" s="1"/>
  <c r="E75" i="3"/>
  <c r="F75" i="3" s="1"/>
  <c r="L75" i="3"/>
  <c r="M75" i="3" s="1"/>
  <c r="K76" i="2"/>
  <c r="M76" i="2" s="1"/>
  <c r="E76" i="1"/>
  <c r="L76" i="1"/>
  <c r="M76" i="1" s="1"/>
  <c r="L17" i="2"/>
  <c r="N17" i="2"/>
  <c r="L11" i="1"/>
  <c r="O11" i="1"/>
  <c r="I74" i="2"/>
  <c r="B66" i="2"/>
  <c r="F66" i="2" s="1"/>
  <c r="D56" i="2"/>
  <c r="D75" i="2"/>
  <c r="F75" i="2" s="1"/>
  <c r="K75" i="2"/>
  <c r="N30" i="2"/>
  <c r="O30" i="2"/>
  <c r="I61" i="2"/>
  <c r="J59" i="2"/>
  <c r="C59" i="2"/>
  <c r="M15" i="2"/>
  <c r="L15" i="2"/>
  <c r="B51" i="2"/>
  <c r="I51" i="2"/>
  <c r="M51" i="2" s="1"/>
  <c r="N7" i="2"/>
  <c r="O7" i="2"/>
  <c r="M28" i="2"/>
  <c r="N28" i="2"/>
  <c r="E63" i="2"/>
  <c r="F63" i="2" s="1"/>
  <c r="L63" i="2"/>
  <c r="M63" i="2" s="1"/>
  <c r="J53" i="2"/>
  <c r="M53" i="2" s="1"/>
  <c r="C53" i="2"/>
  <c r="F53" i="2" s="1"/>
  <c r="E78" i="1"/>
  <c r="L50" i="1"/>
  <c r="M50" i="1" s="1"/>
  <c r="L48" i="1"/>
  <c r="L7" i="1"/>
  <c r="M7" i="1"/>
  <c r="M7" i="4"/>
  <c r="N12" i="4"/>
  <c r="O12" i="4"/>
  <c r="L12" i="4"/>
  <c r="M12" i="4"/>
  <c r="F38" i="3"/>
  <c r="L77" i="2"/>
  <c r="E75" i="2"/>
  <c r="E73" i="2"/>
  <c r="B71" i="2"/>
  <c r="B69" i="2"/>
  <c r="C65" i="2"/>
  <c r="F65" i="2" s="1"/>
  <c r="B62" i="2"/>
  <c r="F62" i="2" s="1"/>
  <c r="L54" i="2"/>
  <c r="M54" i="2" s="1"/>
  <c r="C51" i="2"/>
  <c r="P34" i="2"/>
  <c r="N32" i="2"/>
  <c r="N31" i="2"/>
  <c r="O31" i="2"/>
  <c r="L26" i="2"/>
  <c r="M26" i="2"/>
  <c r="L64" i="2"/>
  <c r="M64" i="2" s="1"/>
  <c r="N18" i="2"/>
  <c r="O18" i="2"/>
  <c r="L55" i="2"/>
  <c r="E55" i="2"/>
  <c r="N9" i="2"/>
  <c r="P8" i="2"/>
  <c r="L77" i="1"/>
  <c r="L75" i="1"/>
  <c r="J73" i="1"/>
  <c r="E68" i="1"/>
  <c r="F68" i="1" s="1"/>
  <c r="E61" i="1"/>
  <c r="F61" i="1" s="1"/>
  <c r="N34" i="1"/>
  <c r="M34" i="1"/>
  <c r="L73" i="1"/>
  <c r="J57" i="1"/>
  <c r="L11" i="4"/>
  <c r="M11" i="4"/>
  <c r="N11" i="4"/>
  <c r="O11" i="4"/>
  <c r="K77" i="2"/>
  <c r="I71" i="2"/>
  <c r="K67" i="2"/>
  <c r="B61" i="2"/>
  <c r="K52" i="2"/>
  <c r="M52" i="2" s="1"/>
  <c r="M32" i="2"/>
  <c r="L29" i="2"/>
  <c r="N29" i="2"/>
  <c r="P24" i="2"/>
  <c r="O17" i="2"/>
  <c r="M16" i="2"/>
  <c r="N16" i="2"/>
  <c r="P10" i="2"/>
  <c r="L9" i="2"/>
  <c r="E49" i="2"/>
  <c r="F49" i="2" s="1"/>
  <c r="L49" i="2"/>
  <c r="M49" i="2" s="1"/>
  <c r="J77" i="1"/>
  <c r="M77" i="1" s="1"/>
  <c r="C63" i="1"/>
  <c r="F63" i="1" s="1"/>
  <c r="O33" i="1"/>
  <c r="M18" i="1"/>
  <c r="O18" i="1"/>
  <c r="N14" i="1"/>
  <c r="M14" i="1"/>
  <c r="N8" i="1"/>
  <c r="M8" i="1"/>
  <c r="N33" i="2"/>
  <c r="L32" i="2"/>
  <c r="M30" i="2"/>
  <c r="O28" i="2"/>
  <c r="M27" i="2"/>
  <c r="L27" i="2"/>
  <c r="P22" i="2"/>
  <c r="N20" i="2"/>
  <c r="N19" i="2"/>
  <c r="O19" i="2"/>
  <c r="M17" i="2"/>
  <c r="O15" i="2"/>
  <c r="L14" i="2"/>
  <c r="M14" i="2"/>
  <c r="M9" i="2"/>
  <c r="L7" i="2"/>
  <c r="N6" i="2"/>
  <c r="O6" i="2"/>
  <c r="L37" i="1"/>
  <c r="L31" i="1"/>
  <c r="O31" i="1"/>
  <c r="L57" i="1"/>
  <c r="B48" i="2" l="1"/>
  <c r="L38" i="2"/>
  <c r="I48" i="2"/>
  <c r="P7" i="2"/>
  <c r="E60" i="2"/>
  <c r="L60" i="2"/>
  <c r="L69" i="2"/>
  <c r="E69" i="2"/>
  <c r="C55" i="1"/>
  <c r="J55" i="1"/>
  <c r="M55" i="1" s="1"/>
  <c r="P14" i="1"/>
  <c r="J57" i="2"/>
  <c r="C57" i="2"/>
  <c r="F57" i="2" s="1"/>
  <c r="P16" i="2"/>
  <c r="L52" i="4"/>
  <c r="E52" i="4"/>
  <c r="J75" i="1"/>
  <c r="M75" i="1" s="1"/>
  <c r="C75" i="1"/>
  <c r="P34" i="1"/>
  <c r="K59" i="2"/>
  <c r="M59" i="2" s="1"/>
  <c r="D59" i="2"/>
  <c r="P18" i="2"/>
  <c r="D73" i="2"/>
  <c r="K73" i="2"/>
  <c r="J53" i="4"/>
  <c r="C53" i="4"/>
  <c r="B48" i="1"/>
  <c r="I48" i="1"/>
  <c r="L38" i="1"/>
  <c r="P7" i="1"/>
  <c r="K48" i="2"/>
  <c r="D48" i="2"/>
  <c r="D58" i="2"/>
  <c r="K58" i="2"/>
  <c r="I68" i="4"/>
  <c r="B68" i="4"/>
  <c r="P27" i="4"/>
  <c r="N38" i="3"/>
  <c r="D50" i="3"/>
  <c r="K50" i="3"/>
  <c r="L59" i="4"/>
  <c r="E59" i="4"/>
  <c r="I60" i="4"/>
  <c r="M60" i="4" s="1"/>
  <c r="B60" i="4"/>
  <c r="P19" i="4"/>
  <c r="C77" i="4"/>
  <c r="J77" i="4"/>
  <c r="P36" i="4"/>
  <c r="L54" i="3"/>
  <c r="E54" i="3"/>
  <c r="E66" i="3"/>
  <c r="L66" i="3"/>
  <c r="J75" i="4"/>
  <c r="C75" i="4"/>
  <c r="P34" i="4"/>
  <c r="J72" i="4"/>
  <c r="C72" i="4"/>
  <c r="E55" i="4"/>
  <c r="L55" i="4"/>
  <c r="E72" i="1"/>
  <c r="L72" i="1"/>
  <c r="M38" i="2"/>
  <c r="C50" i="2"/>
  <c r="J50" i="2"/>
  <c r="D60" i="2"/>
  <c r="K60" i="2"/>
  <c r="M60" i="2" s="1"/>
  <c r="P19" i="2"/>
  <c r="J71" i="2"/>
  <c r="C71" i="2"/>
  <c r="F71" i="2" s="1"/>
  <c r="K55" i="1"/>
  <c r="D55" i="1"/>
  <c r="L58" i="2"/>
  <c r="E58" i="2"/>
  <c r="D52" i="4"/>
  <c r="K52" i="4"/>
  <c r="K75" i="1"/>
  <c r="D75" i="1"/>
  <c r="B53" i="4"/>
  <c r="F53" i="4" s="1"/>
  <c r="I53" i="4"/>
  <c r="P12" i="4"/>
  <c r="M61" i="2"/>
  <c r="B58" i="2"/>
  <c r="I58" i="2"/>
  <c r="P17" i="2"/>
  <c r="C68" i="4"/>
  <c r="J68" i="4"/>
  <c r="L77" i="4"/>
  <c r="E77" i="4"/>
  <c r="D60" i="4"/>
  <c r="K60" i="4"/>
  <c r="L57" i="4"/>
  <c r="E57" i="4"/>
  <c r="J51" i="4"/>
  <c r="C51" i="4"/>
  <c r="J54" i="3"/>
  <c r="M54" i="3" s="1"/>
  <c r="C54" i="3"/>
  <c r="P13" i="3"/>
  <c r="J66" i="3"/>
  <c r="C66" i="3"/>
  <c r="P25" i="3"/>
  <c r="E63" i="4"/>
  <c r="F63" i="4" s="1"/>
  <c r="L63" i="4"/>
  <c r="J63" i="4"/>
  <c r="P22" i="4"/>
  <c r="C63" i="4"/>
  <c r="F47" i="3"/>
  <c r="M71" i="3"/>
  <c r="B55" i="4"/>
  <c r="F55" i="4" s="1"/>
  <c r="P14" i="4"/>
  <c r="I55" i="4"/>
  <c r="M75" i="4"/>
  <c r="B72" i="1"/>
  <c r="I72" i="1"/>
  <c r="P31" i="1"/>
  <c r="J55" i="2"/>
  <c r="C55" i="2"/>
  <c r="D61" i="2"/>
  <c r="F61" i="2" s="1"/>
  <c r="K61" i="2"/>
  <c r="P32" i="2"/>
  <c r="B73" i="2"/>
  <c r="I73" i="2"/>
  <c r="E59" i="1"/>
  <c r="E79" i="1" s="1"/>
  <c r="L59" i="1"/>
  <c r="J52" i="4"/>
  <c r="C52" i="4"/>
  <c r="D50" i="2"/>
  <c r="K50" i="2"/>
  <c r="L53" i="4"/>
  <c r="E53" i="4"/>
  <c r="F51" i="2"/>
  <c r="P20" i="2"/>
  <c r="B72" i="4"/>
  <c r="I72" i="4"/>
  <c r="P31" i="4"/>
  <c r="P28" i="4"/>
  <c r="C69" i="4"/>
  <c r="F69" i="4" s="1"/>
  <c r="J69" i="4"/>
  <c r="M69" i="4" s="1"/>
  <c r="I76" i="4"/>
  <c r="B76" i="4"/>
  <c r="P35" i="4"/>
  <c r="I57" i="4"/>
  <c r="B57" i="4"/>
  <c r="F57" i="4" s="1"/>
  <c r="P16" i="4"/>
  <c r="D75" i="4"/>
  <c r="K75" i="4"/>
  <c r="L58" i="3"/>
  <c r="E58" i="3"/>
  <c r="L70" i="3"/>
  <c r="E70" i="3"/>
  <c r="E73" i="4"/>
  <c r="F73" i="4" s="1"/>
  <c r="L73" i="4"/>
  <c r="M73" i="4" s="1"/>
  <c r="P32" i="4"/>
  <c r="C49" i="4"/>
  <c r="J49" i="4"/>
  <c r="M47" i="3"/>
  <c r="F71" i="3"/>
  <c r="E67" i="4"/>
  <c r="L67" i="4"/>
  <c r="O38" i="3"/>
  <c r="F75" i="4"/>
  <c r="I55" i="2"/>
  <c r="M55" i="2" s="1"/>
  <c r="P14" i="2"/>
  <c r="B55" i="2"/>
  <c r="F55" i="2" s="1"/>
  <c r="D70" i="2"/>
  <c r="K70" i="2"/>
  <c r="I52" i="4"/>
  <c r="M52" i="4" s="1"/>
  <c r="B52" i="4"/>
  <c r="F52" i="4" s="1"/>
  <c r="P11" i="4"/>
  <c r="I67" i="2"/>
  <c r="B67" i="2"/>
  <c r="P26" i="2"/>
  <c r="C58" i="3"/>
  <c r="F58" i="3" s="1"/>
  <c r="J58" i="3"/>
  <c r="P17" i="3"/>
  <c r="J70" i="3"/>
  <c r="M70" i="3" s="1"/>
  <c r="C70" i="3"/>
  <c r="P29" i="3"/>
  <c r="L76" i="4"/>
  <c r="E76" i="4"/>
  <c r="N38" i="4"/>
  <c r="K49" i="4"/>
  <c r="D49" i="4"/>
  <c r="E62" i="4"/>
  <c r="L62" i="4"/>
  <c r="B67" i="4"/>
  <c r="F67" i="4" s="1"/>
  <c r="I67" i="4"/>
  <c r="M67" i="4" s="1"/>
  <c r="P26" i="4"/>
  <c r="N38" i="1"/>
  <c r="C67" i="2"/>
  <c r="J67" i="2"/>
  <c r="I78" i="1"/>
  <c r="M78" i="1" s="1"/>
  <c r="B78" i="1"/>
  <c r="F78" i="1" s="1"/>
  <c r="P37" i="1"/>
  <c r="D74" i="2"/>
  <c r="F74" i="2" s="1"/>
  <c r="K74" i="2"/>
  <c r="P33" i="2"/>
  <c r="D63" i="4"/>
  <c r="K63" i="4"/>
  <c r="O38" i="2"/>
  <c r="L47" i="2"/>
  <c r="E47" i="2"/>
  <c r="L56" i="2"/>
  <c r="E56" i="2"/>
  <c r="B68" i="2"/>
  <c r="P27" i="2"/>
  <c r="I68" i="2"/>
  <c r="C49" i="1"/>
  <c r="J49" i="1"/>
  <c r="M49" i="1" s="1"/>
  <c r="E74" i="1"/>
  <c r="F74" i="1" s="1"/>
  <c r="L74" i="1"/>
  <c r="M74" i="1" s="1"/>
  <c r="P33" i="1"/>
  <c r="I70" i="2"/>
  <c r="M70" i="2" s="1"/>
  <c r="B70" i="2"/>
  <c r="F70" i="2" s="1"/>
  <c r="P29" i="2"/>
  <c r="M57" i="1"/>
  <c r="E72" i="2"/>
  <c r="L72" i="2"/>
  <c r="J48" i="4"/>
  <c r="C48" i="4"/>
  <c r="P7" i="4"/>
  <c r="P38" i="4" s="1"/>
  <c r="M38" i="4"/>
  <c r="J56" i="2"/>
  <c r="C56" i="2"/>
  <c r="K71" i="2"/>
  <c r="M71" i="2" s="1"/>
  <c r="D71" i="2"/>
  <c r="L52" i="1"/>
  <c r="L79" i="1" s="1"/>
  <c r="E52" i="1"/>
  <c r="I56" i="4"/>
  <c r="B56" i="4"/>
  <c r="P15" i="4"/>
  <c r="D74" i="3"/>
  <c r="K74" i="3"/>
  <c r="K77" i="4"/>
  <c r="D77" i="4"/>
  <c r="O38" i="4"/>
  <c r="L49" i="4"/>
  <c r="E49" i="4"/>
  <c r="P30" i="2"/>
  <c r="I66" i="4"/>
  <c r="B66" i="4"/>
  <c r="P25" i="4"/>
  <c r="E50" i="3"/>
  <c r="E79" i="3" s="1"/>
  <c r="L50" i="3"/>
  <c r="E62" i="3"/>
  <c r="L62" i="3"/>
  <c r="E74" i="3"/>
  <c r="L74" i="3"/>
  <c r="O38" i="1"/>
  <c r="C62" i="4"/>
  <c r="J62" i="4"/>
  <c r="M48" i="4"/>
  <c r="M77" i="4"/>
  <c r="P8" i="1"/>
  <c r="P18" i="4"/>
  <c r="K69" i="2"/>
  <c r="D69" i="2"/>
  <c r="C59" i="1"/>
  <c r="F59" i="1" s="1"/>
  <c r="J59" i="1"/>
  <c r="P18" i="1"/>
  <c r="B50" i="2"/>
  <c r="F50" i="2" s="1"/>
  <c r="I50" i="2"/>
  <c r="M50" i="2" s="1"/>
  <c r="P9" i="2"/>
  <c r="K53" i="4"/>
  <c r="D53" i="4"/>
  <c r="J69" i="2"/>
  <c r="C69" i="2"/>
  <c r="F69" i="2" s="1"/>
  <c r="P28" i="2"/>
  <c r="B56" i="2"/>
  <c r="F56" i="2" s="1"/>
  <c r="I56" i="2"/>
  <c r="M56" i="2" s="1"/>
  <c r="P15" i="2"/>
  <c r="L71" i="2"/>
  <c r="E71" i="2"/>
  <c r="M74" i="2"/>
  <c r="E56" i="4"/>
  <c r="L56" i="4"/>
  <c r="C57" i="4"/>
  <c r="J57" i="4"/>
  <c r="D76" i="4"/>
  <c r="K76" i="4"/>
  <c r="J66" i="4"/>
  <c r="C66" i="4"/>
  <c r="K47" i="2"/>
  <c r="D47" i="2"/>
  <c r="P6" i="2"/>
  <c r="N38" i="2"/>
  <c r="J58" i="2"/>
  <c r="C58" i="2"/>
  <c r="J68" i="2"/>
  <c r="C68" i="2"/>
  <c r="D49" i="1"/>
  <c r="D79" i="1" s="1"/>
  <c r="K49" i="1"/>
  <c r="K79" i="1" s="1"/>
  <c r="K57" i="2"/>
  <c r="D57" i="2"/>
  <c r="J73" i="2"/>
  <c r="C73" i="2"/>
  <c r="M77" i="2"/>
  <c r="L59" i="2"/>
  <c r="E59" i="2"/>
  <c r="F59" i="2" s="1"/>
  <c r="D72" i="2"/>
  <c r="K72" i="2"/>
  <c r="P31" i="2"/>
  <c r="C48" i="1"/>
  <c r="J48" i="1"/>
  <c r="M38" i="1"/>
  <c r="E48" i="2"/>
  <c r="L48" i="2"/>
  <c r="B52" i="1"/>
  <c r="F52" i="1" s="1"/>
  <c r="I52" i="1"/>
  <c r="P11" i="1"/>
  <c r="B62" i="4"/>
  <c r="I62" i="4"/>
  <c r="P21" i="4"/>
  <c r="K62" i="3"/>
  <c r="D62" i="3"/>
  <c r="K59" i="4"/>
  <c r="M59" i="4" s="1"/>
  <c r="D59" i="4"/>
  <c r="B49" i="4"/>
  <c r="F49" i="4" s="1"/>
  <c r="I49" i="4"/>
  <c r="L38" i="4"/>
  <c r="P8" i="4"/>
  <c r="D66" i="4"/>
  <c r="K66" i="4"/>
  <c r="B80" i="3"/>
  <c r="C92" i="3" s="1"/>
  <c r="F48" i="3"/>
  <c r="C50" i="3"/>
  <c r="F50" i="3" s="1"/>
  <c r="J50" i="3"/>
  <c r="M50" i="3" s="1"/>
  <c r="M38" i="3"/>
  <c r="P9" i="3"/>
  <c r="J62" i="3"/>
  <c r="C62" i="3"/>
  <c r="P21" i="3"/>
  <c r="J74" i="3"/>
  <c r="C74" i="3"/>
  <c r="F74" i="3" s="1"/>
  <c r="P33" i="3"/>
  <c r="E72" i="4"/>
  <c r="L72" i="4"/>
  <c r="F63" i="3"/>
  <c r="I51" i="4"/>
  <c r="M51" i="4" s="1"/>
  <c r="B51" i="4"/>
  <c r="F51" i="4" s="1"/>
  <c r="P10" i="4"/>
  <c r="M63" i="4"/>
  <c r="F59" i="4"/>
  <c r="B93" i="3" l="1"/>
  <c r="C80" i="1"/>
  <c r="C93" i="1" s="1"/>
  <c r="J80" i="1"/>
  <c r="D93" i="1" s="1"/>
  <c r="B93" i="1"/>
  <c r="K79" i="4"/>
  <c r="K80" i="4" s="1"/>
  <c r="D94" i="4" s="1"/>
  <c r="M67" i="2"/>
  <c r="C79" i="3"/>
  <c r="C80" i="3" s="1"/>
  <c r="C93" i="3" s="1"/>
  <c r="M58" i="2"/>
  <c r="F77" i="4"/>
  <c r="K79" i="3"/>
  <c r="M48" i="1"/>
  <c r="I79" i="1"/>
  <c r="M74" i="3"/>
  <c r="M52" i="1"/>
  <c r="J79" i="1"/>
  <c r="B94" i="2"/>
  <c r="D80" i="2"/>
  <c r="C94" i="2" s="1"/>
  <c r="L79" i="3"/>
  <c r="E79" i="4"/>
  <c r="C79" i="4"/>
  <c r="F49" i="1"/>
  <c r="E79" i="2"/>
  <c r="F48" i="4"/>
  <c r="B94" i="4"/>
  <c r="F76" i="4"/>
  <c r="M72" i="4"/>
  <c r="F58" i="2"/>
  <c r="D79" i="3"/>
  <c r="F48" i="1"/>
  <c r="B92" i="4"/>
  <c r="C79" i="1"/>
  <c r="P38" i="2"/>
  <c r="B95" i="1"/>
  <c r="L80" i="1"/>
  <c r="D95" i="1" s="1"/>
  <c r="E80" i="1"/>
  <c r="C95" i="1" s="1"/>
  <c r="L79" i="4"/>
  <c r="J79" i="4"/>
  <c r="J80" i="4" s="1"/>
  <c r="D93" i="4" s="1"/>
  <c r="M68" i="2"/>
  <c r="L79" i="2"/>
  <c r="D80" i="1"/>
  <c r="C94" i="1" s="1"/>
  <c r="B94" i="1"/>
  <c r="K80" i="1"/>
  <c r="D94" i="1" s="1"/>
  <c r="B80" i="4"/>
  <c r="C92" i="4" s="1"/>
  <c r="M58" i="3"/>
  <c r="J79" i="3"/>
  <c r="J80" i="3" s="1"/>
  <c r="D93" i="3" s="1"/>
  <c r="M76" i="4"/>
  <c r="F72" i="4"/>
  <c r="M73" i="2"/>
  <c r="M55" i="4"/>
  <c r="F66" i="3"/>
  <c r="F60" i="2"/>
  <c r="F60" i="4"/>
  <c r="D80" i="3"/>
  <c r="C94" i="3" s="1"/>
  <c r="K80" i="3"/>
  <c r="D94" i="3" s="1"/>
  <c r="B94" i="3"/>
  <c r="F55" i="1"/>
  <c r="M48" i="2"/>
  <c r="I79" i="2"/>
  <c r="F62" i="3"/>
  <c r="F79" i="3" s="1"/>
  <c r="M49" i="4"/>
  <c r="M79" i="4" s="1"/>
  <c r="M80" i="4" s="1"/>
  <c r="D96" i="4" s="1"/>
  <c r="F47" i="2"/>
  <c r="D79" i="2"/>
  <c r="L80" i="4"/>
  <c r="D95" i="4" s="1"/>
  <c r="B95" i="4"/>
  <c r="E95" i="4" s="1"/>
  <c r="E80" i="4"/>
  <c r="C95" i="4" s="1"/>
  <c r="F56" i="4"/>
  <c r="B95" i="2"/>
  <c r="E80" i="2"/>
  <c r="C95" i="2" s="1"/>
  <c r="L80" i="2"/>
  <c r="D95" i="2" s="1"/>
  <c r="F73" i="2"/>
  <c r="M66" i="3"/>
  <c r="J79" i="2"/>
  <c r="B92" i="2"/>
  <c r="B80" i="2"/>
  <c r="C92" i="2" s="1"/>
  <c r="I80" i="2"/>
  <c r="D92" i="2" s="1"/>
  <c r="M62" i="3"/>
  <c r="M79" i="3" s="1"/>
  <c r="M62" i="4"/>
  <c r="M72" i="2"/>
  <c r="M56" i="4"/>
  <c r="E80" i="3"/>
  <c r="C95" i="3" s="1"/>
  <c r="B95" i="3"/>
  <c r="L80" i="3"/>
  <c r="D95" i="3" s="1"/>
  <c r="M72" i="1"/>
  <c r="C79" i="2"/>
  <c r="F68" i="4"/>
  <c r="P38" i="1"/>
  <c r="F48" i="2"/>
  <c r="K79" i="2"/>
  <c r="K80" i="2" s="1"/>
  <c r="D94" i="2" s="1"/>
  <c r="M47" i="2"/>
  <c r="M69" i="2"/>
  <c r="I79" i="4"/>
  <c r="I80" i="4" s="1"/>
  <c r="D92" i="4" s="1"/>
  <c r="F66" i="4"/>
  <c r="F68" i="2"/>
  <c r="P38" i="3"/>
  <c r="F62" i="4"/>
  <c r="F72" i="2"/>
  <c r="M59" i="1"/>
  <c r="M66" i="4"/>
  <c r="C80" i="4"/>
  <c r="C93" i="4" s="1"/>
  <c r="B93" i="4"/>
  <c r="D79" i="4"/>
  <c r="D80" i="4" s="1"/>
  <c r="C94" i="4" s="1"/>
  <c r="F70" i="3"/>
  <c r="F67" i="2"/>
  <c r="M57" i="4"/>
  <c r="F72" i="1"/>
  <c r="F54" i="3"/>
  <c r="M53" i="4"/>
  <c r="C80" i="2"/>
  <c r="C93" i="2" s="1"/>
  <c r="B93" i="2"/>
  <c r="J80" i="2"/>
  <c r="D93" i="2" s="1"/>
  <c r="M68" i="4"/>
  <c r="B92" i="1"/>
  <c r="I80" i="1"/>
  <c r="D92" i="1" s="1"/>
  <c r="B80" i="1"/>
  <c r="C92" i="1" s="1"/>
  <c r="F75" i="1"/>
  <c r="M57" i="2"/>
  <c r="E93" i="4" l="1"/>
  <c r="F80" i="3"/>
  <c r="C96" i="3" s="1"/>
  <c r="M80" i="3"/>
  <c r="D96" i="3" s="1"/>
  <c r="F79" i="2"/>
  <c r="F80" i="2" s="1"/>
  <c r="C96" i="2" s="1"/>
  <c r="E94" i="3"/>
  <c r="E93" i="1"/>
  <c r="B96" i="4"/>
  <c r="E92" i="4"/>
  <c r="E94" i="4"/>
  <c r="E93" i="2"/>
  <c r="E95" i="3"/>
  <c r="E94" i="1"/>
  <c r="F79" i="4"/>
  <c r="F80" i="4" s="1"/>
  <c r="C96" i="4" s="1"/>
  <c r="M79" i="1"/>
  <c r="M80" i="1" s="1"/>
  <c r="D96" i="1" s="1"/>
  <c r="E95" i="1"/>
  <c r="F79" i="1"/>
  <c r="E94" i="2"/>
  <c r="F80" i="1"/>
  <c r="C96" i="1" s="1"/>
  <c r="E92" i="2"/>
  <c r="B96" i="2"/>
  <c r="B96" i="1"/>
  <c r="E92" i="1"/>
  <c r="M79" i="2"/>
  <c r="M80" i="2" s="1"/>
  <c r="D96" i="2" s="1"/>
  <c r="E95" i="2"/>
  <c r="E93" i="3"/>
  <c r="B96" i="3"/>
  <c r="E96" i="1" l="1"/>
  <c r="B98" i="1" s="1"/>
  <c r="E96" i="3"/>
  <c r="B98" i="3" s="1"/>
  <c r="E96" i="2"/>
  <c r="B98" i="2" s="1"/>
  <c r="E96" i="4"/>
  <c r="B9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Fernando Ramos</author>
  </authors>
  <commentList>
    <comment ref="H1" authorId="0" shapeId="0" xr:uid="{00000000-0006-0000-0300-000001000000}">
      <text>
        <r>
          <rPr>
            <sz val="10"/>
            <rFont val="Arial"/>
            <family val="2"/>
          </rPr>
          <t>ATENCION: ESTA DISTRIBUCIÓN DE TALLAS ES COCINADA</t>
        </r>
      </text>
    </comment>
    <comment ref="B4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Fernando Ramos:</t>
        </r>
        <r>
          <rPr>
            <sz val="9"/>
            <color indexed="81"/>
            <rFont val="Tahoma"/>
            <family val="2"/>
          </rPr>
          <t xml:space="preserve">
ECOCADIZ-RECLUTAS 1112</t>
        </r>
      </text>
    </comment>
    <comment ref="H44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Fernando Ramos:</t>
        </r>
        <r>
          <rPr>
            <sz val="9"/>
            <color indexed="81"/>
            <rFont val="Tahoma"/>
            <family val="2"/>
          </rPr>
          <t xml:space="preserve">
ECOCADIZ-RECLUTAS 1112</t>
        </r>
      </text>
    </comment>
  </commentList>
</comments>
</file>

<file path=xl/sharedStrings.xml><?xml version="1.0" encoding="utf-8"?>
<sst xmlns="http://schemas.openxmlformats.org/spreadsheetml/2006/main" count="163" uniqueCount="27">
  <si>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</si>
  <si>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</si>
  <si>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</si>
  <si>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</si>
  <si>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</si>
  <si>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</si>
  <si>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</si>
  <si>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</si>
  <si>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</si>
  <si>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</si>
  <si>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</si>
  <si>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</si>
  <si>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</si>
  <si>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</si>
  <si>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</si>
  <si>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</si>
  <si>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</si>
  <si>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</si>
  <si>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</si>
  <si>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</si>
  <si>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</si>
  <si>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</si>
  <si>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</si>
  <si>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</si>
  <si>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</si>
  <si>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SIN</t>
  </si>
  <si>
    <t>CAPTURA MUESTREADA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</si>
</sst>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7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indexed="8"/>
      <name val="Arial"/>
      <family val="2"/>
      <charset val="1"/>
    </font>
    <font>
      <sz val="8"/>
      <color indexed="8"/>
      <name val="Arial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10"/>
      <name val="MS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indexed="53"/>
        <bgColor indexed="2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9" applyNumberFormat="1" applyFont="1" applyFill="1" applyBorder="1" applyAlignment="1" applyProtection="1">
      <alignment horizontal="center"/>
    </xf>
    <xf numFmtId="0" fontId="7" fillId="0" borderId="0" xfId="9" applyNumberFormat="1" applyFont="1" applyFill="1" applyBorder="1" applyAlignment="1" applyProtection="1">
      <alignment horizontal="center"/>
    </xf>
    <xf numFmtId="0" fontId="7" fillId="2" borderId="0" xfId="9" applyNumberFormat="1" applyFont="1" applyFill="1" applyBorder="1" applyAlignment="1" applyProtection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2" borderId="0" xfId="9" applyNumberFormat="1" applyFont="1" applyFill="1" applyBorder="1" applyAlignment="1" applyProtection="1">
      <alignment horizontal="center"/>
    </xf>
    <xf numFmtId="0" fontId="12" fillId="0" borderId="0" xfId="12" applyNumberFormat="1" applyFont="1" applyFill="1" applyBorder="1" applyAlignment="1" applyProtection="1">
      <alignment horizontal="center"/>
    </xf>
    <xf numFmtId="0" fontId="12" fillId="2" borderId="0" xfId="12" applyNumberFormat="1" applyFont="1" applyFill="1" applyBorder="1" applyAlignment="1" applyProtection="1">
      <alignment horizontal="center"/>
    </xf>
    <xf numFmtId="1" fontId="3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4" fillId="0" borderId="0" xfId="0" applyFont="1" applyAlignment="1">
      <alignment horizontal="right" vertical="center"/>
    </xf>
    <xf numFmtId="0" fontId="0" fillId="0" borderId="0" xfId="9" applyNumberFormat="1" applyFont="1" applyFill="1" applyBorder="1" applyAlignment="1" applyProtection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0" borderId="0" xfId="9" applyNumberFormat="1" applyFont="1" applyFill="1" applyBorder="1" applyAlignment="1" applyProtection="1">
      <alignment horizontal="center"/>
    </xf>
    <xf numFmtId="0" fontId="3" fillId="4" borderId="0" xfId="0" applyFont="1" applyFill="1" applyAlignment="1">
      <alignment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D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37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9" t="s">
        <v>0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v>1126797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10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0"/>
      <c r="D8" s="10"/>
      <c r="E8" s="10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0"/>
      <c r="D9" s="10"/>
      <c r="E9" s="10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C10" s="10"/>
      <c r="D10" s="10"/>
      <c r="E10" s="10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10">
        <v>2</v>
      </c>
      <c r="D11" s="10"/>
      <c r="E11" s="10"/>
      <c r="F11" s="11">
        <f t="shared" si="0"/>
        <v>2</v>
      </c>
      <c r="G11" s="1"/>
      <c r="H11" s="9">
        <v>6.25</v>
      </c>
      <c r="I11" s="41">
        <v>394206</v>
      </c>
      <c r="J11" s="1"/>
      <c r="K11" s="9">
        <v>6.25</v>
      </c>
      <c r="L11" s="1">
        <f t="shared" si="1"/>
        <v>0</v>
      </c>
      <c r="M11" s="1">
        <f t="shared" si="2"/>
        <v>394.20600000000002</v>
      </c>
      <c r="N11" s="1">
        <f t="shared" si="3"/>
        <v>0</v>
      </c>
      <c r="O11" s="1">
        <f t="shared" si="4"/>
        <v>0</v>
      </c>
      <c r="P11" s="12">
        <f t="shared" si="5"/>
        <v>394.20600000000002</v>
      </c>
      <c r="Q11" s="3"/>
      <c r="R11" s="3"/>
    </row>
    <row r="12" spans="1:18">
      <c r="A12" s="9">
        <v>6.75</v>
      </c>
      <c r="B12" s="10"/>
      <c r="C12" s="13">
        <v>1</v>
      </c>
      <c r="D12" s="10"/>
      <c r="E12" s="14"/>
      <c r="F12" s="11">
        <f t="shared" si="0"/>
        <v>1</v>
      </c>
      <c r="G12" s="1"/>
      <c r="H12" s="9">
        <v>6.75</v>
      </c>
      <c r="I12" s="41">
        <v>53370</v>
      </c>
      <c r="J12" s="1"/>
      <c r="K12" s="9">
        <v>6.75</v>
      </c>
      <c r="L12" s="1">
        <f t="shared" si="1"/>
        <v>0</v>
      </c>
      <c r="M12" s="1">
        <f t="shared" si="2"/>
        <v>53.37</v>
      </c>
      <c r="N12" s="1">
        <f t="shared" si="3"/>
        <v>0</v>
      </c>
      <c r="O12" s="1">
        <f t="shared" si="4"/>
        <v>0</v>
      </c>
      <c r="P12" s="12">
        <f t="shared" si="5"/>
        <v>53.37</v>
      </c>
      <c r="Q12" s="3"/>
      <c r="R12" s="3"/>
    </row>
    <row r="13" spans="1:18">
      <c r="A13" s="9">
        <v>7.25</v>
      </c>
      <c r="B13" s="15"/>
      <c r="C13" s="15">
        <v>9</v>
      </c>
      <c r="D13" s="15"/>
      <c r="E13" s="14"/>
      <c r="F13" s="11">
        <f t="shared" si="0"/>
        <v>9</v>
      </c>
      <c r="G13" s="1"/>
      <c r="H13" s="9">
        <v>7.25</v>
      </c>
      <c r="I13" s="41">
        <v>1812940</v>
      </c>
      <c r="J13" s="1"/>
      <c r="K13" s="9">
        <v>7.25</v>
      </c>
      <c r="L13" s="1">
        <f t="shared" si="1"/>
        <v>0</v>
      </c>
      <c r="M13" s="1">
        <f t="shared" si="2"/>
        <v>1812.94</v>
      </c>
      <c r="N13" s="1">
        <f t="shared" si="3"/>
        <v>0</v>
      </c>
      <c r="O13" s="1">
        <f t="shared" si="4"/>
        <v>0</v>
      </c>
      <c r="P13" s="12">
        <f t="shared" si="5"/>
        <v>1812.94</v>
      </c>
      <c r="Q13" s="3"/>
      <c r="R13" s="3"/>
    </row>
    <row r="14" spans="1:18">
      <c r="A14" s="9">
        <v>7.75</v>
      </c>
      <c r="B14" s="15"/>
      <c r="C14" s="15">
        <v>8</v>
      </c>
      <c r="D14" s="15"/>
      <c r="E14" s="14"/>
      <c r="F14" s="11">
        <f t="shared" si="0"/>
        <v>8</v>
      </c>
      <c r="G14" s="1"/>
      <c r="H14" s="9">
        <v>7.75</v>
      </c>
      <c r="I14" s="41">
        <v>1967241</v>
      </c>
      <c r="J14" s="4"/>
      <c r="K14" s="9">
        <v>7.75</v>
      </c>
      <c r="L14" s="1">
        <f t="shared" si="1"/>
        <v>0</v>
      </c>
      <c r="M14" s="1">
        <f t="shared" si="2"/>
        <v>1967.241</v>
      </c>
      <c r="N14" s="1">
        <f t="shared" si="3"/>
        <v>0</v>
      </c>
      <c r="O14" s="1">
        <f t="shared" si="4"/>
        <v>0</v>
      </c>
      <c r="P14" s="12">
        <f t="shared" si="5"/>
        <v>1967.241</v>
      </c>
      <c r="Q14" s="3"/>
      <c r="R14" s="3"/>
    </row>
    <row r="15" spans="1:18">
      <c r="A15" s="9">
        <v>8.25</v>
      </c>
      <c r="B15" s="15"/>
      <c r="C15" s="15">
        <v>9</v>
      </c>
      <c r="D15" s="15"/>
      <c r="E15" s="14"/>
      <c r="F15" s="11">
        <f t="shared" si="0"/>
        <v>9</v>
      </c>
      <c r="G15" s="1"/>
      <c r="H15" s="9">
        <v>8.25</v>
      </c>
      <c r="I15" s="41">
        <v>4499509</v>
      </c>
      <c r="J15" s="4"/>
      <c r="K15" s="9">
        <v>8.25</v>
      </c>
      <c r="L15" s="1">
        <f t="shared" si="1"/>
        <v>0</v>
      </c>
      <c r="M15" s="1">
        <f t="shared" si="2"/>
        <v>4499.509</v>
      </c>
      <c r="N15" s="1">
        <f t="shared" si="3"/>
        <v>0</v>
      </c>
      <c r="O15" s="1">
        <f t="shared" si="4"/>
        <v>0</v>
      </c>
      <c r="P15" s="12">
        <f t="shared" si="5"/>
        <v>4499.509</v>
      </c>
      <c r="Q15" s="3"/>
      <c r="R15" s="3"/>
    </row>
    <row r="16" spans="1:18">
      <c r="A16" s="9">
        <v>8.75</v>
      </c>
      <c r="B16" s="15"/>
      <c r="C16" s="15">
        <v>9</v>
      </c>
      <c r="D16" s="15"/>
      <c r="E16" s="14"/>
      <c r="F16" s="11">
        <f t="shared" si="0"/>
        <v>9</v>
      </c>
      <c r="G16" s="1"/>
      <c r="H16" s="9">
        <v>8.75</v>
      </c>
      <c r="I16" s="41">
        <v>9979851</v>
      </c>
      <c r="J16" s="4"/>
      <c r="K16" s="9">
        <v>8.75</v>
      </c>
      <c r="L16" s="1">
        <f t="shared" si="1"/>
        <v>0</v>
      </c>
      <c r="M16" s="1">
        <f t="shared" si="2"/>
        <v>9979.8510000000006</v>
      </c>
      <c r="N16" s="1">
        <f t="shared" si="3"/>
        <v>0</v>
      </c>
      <c r="O16" s="1">
        <f t="shared" si="4"/>
        <v>0</v>
      </c>
      <c r="P16" s="12">
        <f t="shared" si="5"/>
        <v>9979.8510000000006</v>
      </c>
      <c r="Q16" s="3"/>
      <c r="R16" s="3"/>
    </row>
    <row r="17" spans="1:18">
      <c r="A17" s="9">
        <v>9.25</v>
      </c>
      <c r="B17" s="15"/>
      <c r="C17" s="15">
        <v>2</v>
      </c>
      <c r="D17" s="15"/>
      <c r="E17" s="14"/>
      <c r="F17" s="11">
        <f t="shared" si="0"/>
        <v>2</v>
      </c>
      <c r="G17" s="1"/>
      <c r="H17" s="9">
        <v>9.25</v>
      </c>
      <c r="I17" s="41">
        <v>9900741</v>
      </c>
      <c r="J17" s="4"/>
      <c r="K17" s="9">
        <v>9.25</v>
      </c>
      <c r="L17" s="1">
        <f t="shared" si="1"/>
        <v>0</v>
      </c>
      <c r="M17" s="1">
        <f t="shared" si="2"/>
        <v>9900.741</v>
      </c>
      <c r="N17" s="1">
        <f t="shared" si="3"/>
        <v>0</v>
      </c>
      <c r="O17" s="1">
        <f t="shared" si="4"/>
        <v>0</v>
      </c>
      <c r="P17" s="12">
        <f t="shared" si="5"/>
        <v>9900.741</v>
      </c>
      <c r="Q17" s="3"/>
      <c r="R17" s="3"/>
    </row>
    <row r="18" spans="1:18">
      <c r="A18" s="9">
        <v>9.75</v>
      </c>
      <c r="B18" s="15"/>
      <c r="C18" s="15">
        <v>3</v>
      </c>
      <c r="D18" s="15"/>
      <c r="E18" s="14"/>
      <c r="F18" s="11">
        <f t="shared" si="0"/>
        <v>3</v>
      </c>
      <c r="G18" s="1"/>
      <c r="H18" s="9">
        <v>9.75</v>
      </c>
      <c r="I18" s="41">
        <v>11581578</v>
      </c>
      <c r="J18" s="4"/>
      <c r="K18" s="9">
        <v>9.75</v>
      </c>
      <c r="L18" s="1">
        <f t="shared" si="1"/>
        <v>0</v>
      </c>
      <c r="M18" s="1">
        <f t="shared" si="2"/>
        <v>11581.578</v>
      </c>
      <c r="N18" s="1">
        <f t="shared" si="3"/>
        <v>0</v>
      </c>
      <c r="O18" s="1">
        <f t="shared" si="4"/>
        <v>0</v>
      </c>
      <c r="P18" s="12">
        <f t="shared" si="5"/>
        <v>11581.578</v>
      </c>
      <c r="Q18" s="3"/>
      <c r="R18" s="3"/>
    </row>
    <row r="19" spans="1:18">
      <c r="A19" s="9">
        <v>10.25</v>
      </c>
      <c r="B19" s="15"/>
      <c r="C19" s="15">
        <v>24</v>
      </c>
      <c r="D19" s="15"/>
      <c r="E19" s="14"/>
      <c r="F19" s="11">
        <f t="shared" si="0"/>
        <v>24</v>
      </c>
      <c r="G19" s="1"/>
      <c r="H19" s="9">
        <v>10.25</v>
      </c>
      <c r="I19" s="41">
        <v>10977662</v>
      </c>
      <c r="J19" s="4"/>
      <c r="K19" s="9">
        <v>10.25</v>
      </c>
      <c r="L19" s="1">
        <f t="shared" si="1"/>
        <v>0</v>
      </c>
      <c r="M19" s="1">
        <f t="shared" si="2"/>
        <v>10977.662</v>
      </c>
      <c r="N19" s="1">
        <f t="shared" si="3"/>
        <v>0</v>
      </c>
      <c r="O19" s="1">
        <f t="shared" si="4"/>
        <v>0</v>
      </c>
      <c r="P19" s="12">
        <f t="shared" si="5"/>
        <v>10977.662</v>
      </c>
      <c r="Q19" s="3"/>
      <c r="R19" s="3"/>
    </row>
    <row r="20" spans="1:18">
      <c r="A20" s="9">
        <v>10.75</v>
      </c>
      <c r="B20" s="15"/>
      <c r="C20" s="16">
        <v>19</v>
      </c>
      <c r="D20" s="16"/>
      <c r="E20" s="14"/>
      <c r="F20" s="11">
        <f t="shared" si="0"/>
        <v>19</v>
      </c>
      <c r="G20" s="1"/>
      <c r="H20" s="9">
        <v>10.75</v>
      </c>
      <c r="I20" s="41">
        <v>7523778</v>
      </c>
      <c r="J20" s="4"/>
      <c r="K20" s="9">
        <v>10.75</v>
      </c>
      <c r="L20" s="1">
        <f t="shared" si="1"/>
        <v>0</v>
      </c>
      <c r="M20" s="1">
        <f t="shared" si="2"/>
        <v>7523.7780000000002</v>
      </c>
      <c r="N20" s="1">
        <f t="shared" si="3"/>
        <v>0</v>
      </c>
      <c r="O20" s="1">
        <f t="shared" si="4"/>
        <v>0</v>
      </c>
      <c r="P20" s="12">
        <f t="shared" si="5"/>
        <v>7523.7780000000002</v>
      </c>
      <c r="Q20" s="3"/>
      <c r="R20" s="3"/>
    </row>
    <row r="21" spans="1:18">
      <c r="A21" s="9">
        <v>11.25</v>
      </c>
      <c r="B21" s="15"/>
      <c r="C21" s="16">
        <v>20</v>
      </c>
      <c r="D21" s="16">
        <v>1</v>
      </c>
      <c r="E21" s="14"/>
      <c r="F21" s="11">
        <f t="shared" si="0"/>
        <v>21</v>
      </c>
      <c r="G21" s="1"/>
      <c r="H21" s="9">
        <v>11.25</v>
      </c>
      <c r="I21" s="41">
        <v>9473179</v>
      </c>
      <c r="J21" s="4"/>
      <c r="K21" s="9">
        <v>11.25</v>
      </c>
      <c r="L21" s="1">
        <f t="shared" si="1"/>
        <v>0</v>
      </c>
      <c r="M21" s="1">
        <f t="shared" si="2"/>
        <v>9022.0752380952399</v>
      </c>
      <c r="N21" s="1">
        <f t="shared" si="3"/>
        <v>451.103761904762</v>
      </c>
      <c r="O21" s="1">
        <f t="shared" si="4"/>
        <v>0</v>
      </c>
      <c r="P21" s="12">
        <f t="shared" si="5"/>
        <v>9473.1790000000001</v>
      </c>
      <c r="Q21" s="3"/>
      <c r="R21" s="3"/>
    </row>
    <row r="22" spans="1:18">
      <c r="A22" s="9">
        <v>11.75</v>
      </c>
      <c r="B22" s="15"/>
      <c r="C22" s="16">
        <v>27</v>
      </c>
      <c r="D22" s="16"/>
      <c r="E22" s="14"/>
      <c r="F22" s="11">
        <f t="shared" si="0"/>
        <v>27</v>
      </c>
      <c r="G22" s="4"/>
      <c r="H22" s="9">
        <v>11.75</v>
      </c>
      <c r="I22" s="41">
        <v>10666079</v>
      </c>
      <c r="J22" s="4"/>
      <c r="K22" s="9">
        <v>11.75</v>
      </c>
      <c r="L22" s="1">
        <f t="shared" si="1"/>
        <v>0</v>
      </c>
      <c r="M22" s="1">
        <f t="shared" si="2"/>
        <v>10666.079</v>
      </c>
      <c r="N22" s="1">
        <f t="shared" si="3"/>
        <v>0</v>
      </c>
      <c r="O22" s="1">
        <f t="shared" si="4"/>
        <v>0</v>
      </c>
      <c r="P22" s="12">
        <f t="shared" si="5"/>
        <v>10666.079</v>
      </c>
      <c r="Q22" s="3"/>
      <c r="R22" s="3"/>
    </row>
    <row r="23" spans="1:18">
      <c r="A23" s="9">
        <v>12.25</v>
      </c>
      <c r="B23" s="15"/>
      <c r="C23" s="16">
        <v>28</v>
      </c>
      <c r="D23" s="16"/>
      <c r="E23" s="14"/>
      <c r="F23" s="11">
        <f t="shared" si="0"/>
        <v>28</v>
      </c>
      <c r="G23" s="4"/>
      <c r="H23" s="9">
        <v>12.25</v>
      </c>
      <c r="I23" s="41">
        <v>9440459</v>
      </c>
      <c r="J23" s="4"/>
      <c r="K23" s="9">
        <v>12.25</v>
      </c>
      <c r="L23" s="1">
        <f t="shared" si="1"/>
        <v>0</v>
      </c>
      <c r="M23" s="1">
        <f t="shared" si="2"/>
        <v>9440.4590000000007</v>
      </c>
      <c r="N23" s="1">
        <f t="shared" si="3"/>
        <v>0</v>
      </c>
      <c r="O23" s="1">
        <f t="shared" si="4"/>
        <v>0</v>
      </c>
      <c r="P23" s="12">
        <f t="shared" si="5"/>
        <v>9440.4590000000007</v>
      </c>
      <c r="Q23" s="3"/>
      <c r="R23" s="3"/>
    </row>
    <row r="24" spans="1:18">
      <c r="A24" s="9">
        <v>12.75</v>
      </c>
      <c r="B24" s="15"/>
      <c r="C24" s="16">
        <v>43</v>
      </c>
      <c r="D24" s="16">
        <v>4</v>
      </c>
      <c r="E24" s="10"/>
      <c r="F24" s="11">
        <f t="shared" si="0"/>
        <v>47</v>
      </c>
      <c r="G24" s="4"/>
      <c r="H24" s="9">
        <v>12.75</v>
      </c>
      <c r="I24" s="41">
        <v>14844150</v>
      </c>
      <c r="J24" s="4"/>
      <c r="K24" s="9">
        <v>12.75</v>
      </c>
      <c r="L24" s="1">
        <f t="shared" si="1"/>
        <v>0</v>
      </c>
      <c r="M24" s="1">
        <f t="shared" si="2"/>
        <v>13580.818085106401</v>
      </c>
      <c r="N24" s="1">
        <f t="shared" si="3"/>
        <v>1263.33191489362</v>
      </c>
      <c r="O24" s="1">
        <f t="shared" si="4"/>
        <v>0</v>
      </c>
      <c r="P24" s="12">
        <f t="shared" si="5"/>
        <v>14844.15</v>
      </c>
      <c r="Q24" s="3"/>
      <c r="R24" s="3"/>
    </row>
    <row r="25" spans="1:18">
      <c r="A25" s="9">
        <v>13.25</v>
      </c>
      <c r="B25" s="15"/>
      <c r="C25" s="16">
        <v>36</v>
      </c>
      <c r="D25" s="16">
        <v>1</v>
      </c>
      <c r="E25" s="10"/>
      <c r="F25" s="11">
        <f t="shared" si="0"/>
        <v>37</v>
      </c>
      <c r="G25" s="4"/>
      <c r="H25" s="9">
        <v>13.25</v>
      </c>
      <c r="I25" s="41">
        <v>8051184</v>
      </c>
      <c r="J25" s="4"/>
      <c r="K25" s="9">
        <v>13.25</v>
      </c>
      <c r="L25" s="1">
        <f t="shared" si="1"/>
        <v>0</v>
      </c>
      <c r="M25" s="1">
        <f t="shared" si="2"/>
        <v>7833.5844324324298</v>
      </c>
      <c r="N25" s="1">
        <f t="shared" si="3"/>
        <v>217.59956756756799</v>
      </c>
      <c r="O25" s="1">
        <f t="shared" si="4"/>
        <v>0</v>
      </c>
      <c r="P25" s="12">
        <f t="shared" si="5"/>
        <v>8051.1840000000002</v>
      </c>
      <c r="Q25" s="3"/>
      <c r="R25" s="3"/>
    </row>
    <row r="26" spans="1:18">
      <c r="A26" s="9">
        <v>13.75</v>
      </c>
      <c r="B26" s="15"/>
      <c r="C26" s="16">
        <v>43</v>
      </c>
      <c r="D26" s="16">
        <v>3</v>
      </c>
      <c r="E26" s="10"/>
      <c r="F26" s="11">
        <f t="shared" si="0"/>
        <v>46</v>
      </c>
      <c r="G26" s="4"/>
      <c r="H26" s="9">
        <v>13.75</v>
      </c>
      <c r="I26" s="41">
        <v>6214936</v>
      </c>
      <c r="J26" s="4"/>
      <c r="K26" s="9">
        <v>13.75</v>
      </c>
      <c r="L26" s="1">
        <f t="shared" si="1"/>
        <v>0</v>
      </c>
      <c r="M26" s="1">
        <f t="shared" si="2"/>
        <v>5809.6140869565197</v>
      </c>
      <c r="N26" s="1">
        <f t="shared" si="3"/>
        <v>405.32191304347799</v>
      </c>
      <c r="O26" s="1">
        <f t="shared" si="4"/>
        <v>0</v>
      </c>
      <c r="P26" s="12">
        <f t="shared" si="5"/>
        <v>6214.9359999999997</v>
      </c>
      <c r="Q26" s="3"/>
      <c r="R26" s="3"/>
    </row>
    <row r="27" spans="1:18">
      <c r="A27" s="9">
        <v>14.25</v>
      </c>
      <c r="B27" s="15"/>
      <c r="C27" s="16">
        <v>22</v>
      </c>
      <c r="D27" s="16">
        <v>3</v>
      </c>
      <c r="E27" s="10"/>
      <c r="F27" s="11">
        <f t="shared" si="0"/>
        <v>25</v>
      </c>
      <c r="G27" s="4"/>
      <c r="H27" s="9">
        <v>14.25</v>
      </c>
      <c r="I27" s="41">
        <v>1428463</v>
      </c>
      <c r="J27" s="4"/>
      <c r="K27" s="9">
        <v>14.25</v>
      </c>
      <c r="L27" s="1">
        <f t="shared" si="1"/>
        <v>0</v>
      </c>
      <c r="M27" s="1">
        <f t="shared" si="2"/>
        <v>1257.0474400000001</v>
      </c>
      <c r="N27" s="1">
        <f t="shared" si="3"/>
        <v>171.41556</v>
      </c>
      <c r="O27" s="1">
        <f t="shared" si="4"/>
        <v>0</v>
      </c>
      <c r="P27" s="12">
        <f t="shared" si="5"/>
        <v>1428.463</v>
      </c>
      <c r="Q27" s="3"/>
      <c r="R27" s="3"/>
    </row>
    <row r="28" spans="1:18">
      <c r="A28" s="9">
        <v>14.75</v>
      </c>
      <c r="B28" s="15"/>
      <c r="C28" s="16">
        <v>7</v>
      </c>
      <c r="D28" s="16">
        <v>1</v>
      </c>
      <c r="E28" s="10"/>
      <c r="F28" s="11">
        <f t="shared" si="0"/>
        <v>8</v>
      </c>
      <c r="G28" s="1"/>
      <c r="H28" s="9">
        <v>14.75</v>
      </c>
      <c r="I28" s="41">
        <v>515750</v>
      </c>
      <c r="J28" s="4"/>
      <c r="K28" s="9">
        <v>14.75</v>
      </c>
      <c r="L28" s="1">
        <f t="shared" si="1"/>
        <v>0</v>
      </c>
      <c r="M28" s="1">
        <f t="shared" si="2"/>
        <v>451.28125</v>
      </c>
      <c r="N28" s="1">
        <f t="shared" si="3"/>
        <v>64.46875</v>
      </c>
      <c r="O28" s="1">
        <f t="shared" si="4"/>
        <v>0</v>
      </c>
      <c r="P28" s="12">
        <f t="shared" si="5"/>
        <v>515.75</v>
      </c>
      <c r="Q28" s="3"/>
      <c r="R28" s="3"/>
    </row>
    <row r="29" spans="1:18">
      <c r="A29" s="9">
        <v>15.25</v>
      </c>
      <c r="B29" s="15"/>
      <c r="C29" s="16">
        <v>1</v>
      </c>
      <c r="D29" s="16"/>
      <c r="E29" s="10"/>
      <c r="F29" s="11">
        <f t="shared" si="0"/>
        <v>1</v>
      </c>
      <c r="G29" s="1"/>
      <c r="H29" s="9">
        <v>15.25</v>
      </c>
      <c r="I29" s="41">
        <v>9047</v>
      </c>
      <c r="J29" s="4"/>
      <c r="K29" s="9">
        <v>15.25</v>
      </c>
      <c r="L29" s="1">
        <f t="shared" si="1"/>
        <v>0</v>
      </c>
      <c r="M29" s="1">
        <f t="shared" si="2"/>
        <v>9.0470000000000006</v>
      </c>
      <c r="N29" s="1">
        <f t="shared" si="3"/>
        <v>0</v>
      </c>
      <c r="O29" s="1">
        <f t="shared" si="4"/>
        <v>0</v>
      </c>
      <c r="P29" s="12">
        <f t="shared" si="5"/>
        <v>9.0470000000000006</v>
      </c>
      <c r="Q29" s="3"/>
      <c r="R29" s="3"/>
    </row>
    <row r="30" spans="1:18">
      <c r="A30" s="9">
        <v>15.75</v>
      </c>
      <c r="B30" s="15"/>
      <c r="C30" s="17">
        <v>1</v>
      </c>
      <c r="D30" s="16"/>
      <c r="E30" s="10"/>
      <c r="F30" s="11">
        <f t="shared" si="0"/>
        <v>1</v>
      </c>
      <c r="G30" s="1"/>
      <c r="H30" s="9">
        <v>15.75</v>
      </c>
      <c r="I30" s="41">
        <v>104024</v>
      </c>
      <c r="J30" s="4"/>
      <c r="K30" s="9">
        <v>15.75</v>
      </c>
      <c r="L30" s="1">
        <f t="shared" si="1"/>
        <v>0</v>
      </c>
      <c r="M30" s="1">
        <f t="shared" si="2"/>
        <v>104.024</v>
      </c>
      <c r="N30" s="1">
        <f t="shared" si="3"/>
        <v>0</v>
      </c>
      <c r="O30" s="1">
        <f t="shared" si="4"/>
        <v>0</v>
      </c>
      <c r="P30" s="12">
        <f t="shared" si="5"/>
        <v>104.024</v>
      </c>
      <c r="Q30" s="3"/>
      <c r="R30" s="3"/>
    </row>
    <row r="31" spans="1:18">
      <c r="A31" s="9">
        <v>16.25</v>
      </c>
      <c r="B31" s="10"/>
      <c r="C31" s="10">
        <v>2</v>
      </c>
      <c r="D31" s="10"/>
      <c r="E31" s="10"/>
      <c r="F31" s="11">
        <f t="shared" si="0"/>
        <v>2</v>
      </c>
      <c r="G31" s="1"/>
      <c r="H31" s="9">
        <v>16.25</v>
      </c>
      <c r="I31" s="41">
        <v>97145</v>
      </c>
      <c r="J31" s="4"/>
      <c r="K31" s="9">
        <v>16.25</v>
      </c>
      <c r="L31" s="1">
        <f t="shared" si="1"/>
        <v>0</v>
      </c>
      <c r="M31" s="1">
        <f t="shared" si="2"/>
        <v>97.144999999999996</v>
      </c>
      <c r="N31" s="1">
        <f t="shared" si="3"/>
        <v>0</v>
      </c>
      <c r="O31" s="1">
        <f t="shared" si="4"/>
        <v>0</v>
      </c>
      <c r="P31" s="12">
        <f t="shared" si="5"/>
        <v>97.144999999999996</v>
      </c>
      <c r="Q31" s="3"/>
      <c r="R31" s="3"/>
    </row>
    <row r="32" spans="1:18">
      <c r="A32" s="9">
        <v>16.75</v>
      </c>
      <c r="B32" s="10"/>
      <c r="C32" s="10">
        <v>1</v>
      </c>
      <c r="D32" s="10"/>
      <c r="E32" s="10"/>
      <c r="F32" s="11">
        <f t="shared" si="0"/>
        <v>1</v>
      </c>
      <c r="G32" s="1"/>
      <c r="H32" s="9">
        <v>16.75</v>
      </c>
      <c r="I32" s="41">
        <v>542</v>
      </c>
      <c r="J32" s="18"/>
      <c r="K32" s="9">
        <v>16.75</v>
      </c>
      <c r="L32" s="1">
        <f t="shared" si="1"/>
        <v>0</v>
      </c>
      <c r="M32" s="1">
        <f t="shared" si="2"/>
        <v>0.54200000000000004</v>
      </c>
      <c r="N32" s="1">
        <f t="shared" si="3"/>
        <v>0</v>
      </c>
      <c r="O32" s="1">
        <f t="shared" si="4"/>
        <v>0</v>
      </c>
      <c r="P32" s="12">
        <f t="shared" si="5"/>
        <v>0.54200000000000004</v>
      </c>
      <c r="Q32" s="3"/>
      <c r="R32" s="3"/>
    </row>
    <row r="33" spans="1:18">
      <c r="A33" s="9">
        <v>17.25</v>
      </c>
      <c r="B33" s="10"/>
      <c r="C33" s="10"/>
      <c r="D33" s="10"/>
      <c r="E33" s="10"/>
      <c r="F33" s="11">
        <f t="shared" si="0"/>
        <v>0</v>
      </c>
      <c r="G33" s="1"/>
      <c r="H33" s="9">
        <v>17.25</v>
      </c>
      <c r="J33" s="18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0"/>
      <c r="D34" s="10"/>
      <c r="E34" s="10"/>
      <c r="F34" s="11">
        <f t="shared" si="0"/>
        <v>0</v>
      </c>
      <c r="G34" s="1"/>
      <c r="H34" s="9">
        <v>17.75</v>
      </c>
      <c r="J34" s="18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0"/>
      <c r="D35" s="10"/>
      <c r="E35" s="1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4"/>
      <c r="D37" s="14"/>
      <c r="E37" s="14"/>
      <c r="F37" s="11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9">
        <f>SUM(B6:B37)</f>
        <v>0</v>
      </c>
      <c r="C38" s="19">
        <f>SUM(C6:C37)</f>
        <v>317</v>
      </c>
      <c r="D38" s="19">
        <f>SUM(D6:D37)</f>
        <v>13</v>
      </c>
      <c r="E38" s="19">
        <f>SUM(E6:E37)</f>
        <v>0</v>
      </c>
      <c r="F38" s="20">
        <f>SUM(F6:F37)</f>
        <v>330</v>
      </c>
      <c r="G38" s="21"/>
      <c r="H38" s="7" t="s">
        <v>7</v>
      </c>
      <c r="I38" s="4">
        <f>SUM(I6:I37)</f>
        <v>119535834</v>
      </c>
      <c r="J38" s="1"/>
      <c r="K38" s="7" t="s">
        <v>7</v>
      </c>
      <c r="L38" s="19">
        <f>SUM(L6:L37)</f>
        <v>0</v>
      </c>
      <c r="M38" s="19">
        <f>SUM(M6:M37)</f>
        <v>116962.59253259101</v>
      </c>
      <c r="N38" s="19">
        <f>SUM(N6:N37)</f>
        <v>2573.2414674094298</v>
      </c>
      <c r="O38" s="19">
        <f>SUM(O6:O37)</f>
        <v>0</v>
      </c>
      <c r="P38" s="22">
        <f>SUM(P6:P37)</f>
        <v>119535.834</v>
      </c>
      <c r="Q38" s="23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4"/>
      <c r="B41" s="1"/>
      <c r="C41" s="1"/>
      <c r="D41" s="1"/>
      <c r="E41" s="1"/>
      <c r="F41" s="24"/>
      <c r="G41" s="1"/>
      <c r="H41" s="1"/>
      <c r="I41" s="1"/>
      <c r="J41" s="24"/>
      <c r="K41" s="1"/>
      <c r="L41" s="1"/>
      <c r="M41" s="1"/>
      <c r="N41" s="24"/>
      <c r="O41" s="1"/>
      <c r="P41" s="3"/>
      <c r="Q41" s="3"/>
      <c r="R41" s="3"/>
    </row>
    <row r="42" spans="1:18">
      <c r="A42" s="1"/>
      <c r="B42" s="50" t="s">
        <v>9</v>
      </c>
      <c r="C42" s="50"/>
      <c r="D42" s="50"/>
      <c r="E42" s="1"/>
      <c r="F42" s="1"/>
      <c r="G42" s="4"/>
      <c r="H42" s="1"/>
      <c r="I42" s="50" t="s">
        <v>10</v>
      </c>
      <c r="J42" s="50"/>
      <c r="K42" s="50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5" t="s">
        <v>11</v>
      </c>
      <c r="I44" s="1">
        <v>2.4691862E-3</v>
      </c>
      <c r="J44" s="25" t="s">
        <v>12</v>
      </c>
      <c r="K44" s="1">
        <v>3.3845641196000003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6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0.21647087536996401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7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0.33065604505180501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7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0.48179995175964502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7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0.67605056453454804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7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0.91981051719904305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7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2463.7874999999999</v>
      </c>
      <c r="D52" s="1">
        <f t="shared" si="8"/>
        <v>0</v>
      </c>
      <c r="E52" s="1">
        <f t="shared" si="9"/>
        <v>0</v>
      </c>
      <c r="F52" s="11">
        <f t="shared" si="10"/>
        <v>2463.7874999999999</v>
      </c>
      <c r="G52" s="1"/>
      <c r="H52" s="9">
        <f t="shared" si="11"/>
        <v>1.21972181485242</v>
      </c>
      <c r="I52" s="1">
        <f t="shared" si="12"/>
        <v>0</v>
      </c>
      <c r="J52" s="1">
        <f t="shared" si="13"/>
        <v>480.82165774571303</v>
      </c>
      <c r="K52" s="1">
        <f t="shared" si="14"/>
        <v>0</v>
      </c>
      <c r="L52" s="1">
        <f t="shared" si="15"/>
        <v>0</v>
      </c>
      <c r="M52" s="27">
        <f t="shared" si="16"/>
        <v>480.82165774571303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360.2475</v>
      </c>
      <c r="D53" s="1">
        <f t="shared" si="8"/>
        <v>0</v>
      </c>
      <c r="E53" s="1">
        <f t="shared" si="9"/>
        <v>0</v>
      </c>
      <c r="F53" s="11">
        <f t="shared" si="10"/>
        <v>360.2475</v>
      </c>
      <c r="G53" s="1"/>
      <c r="H53" s="9">
        <f t="shared" si="11"/>
        <v>1.58265274320023</v>
      </c>
      <c r="I53" s="1">
        <f t="shared" si="12"/>
        <v>0</v>
      </c>
      <c r="J53" s="1">
        <f t="shared" si="13"/>
        <v>84.466176904596296</v>
      </c>
      <c r="K53" s="1">
        <f t="shared" si="14"/>
        <v>0</v>
      </c>
      <c r="L53" s="1">
        <f t="shared" si="15"/>
        <v>0</v>
      </c>
      <c r="M53" s="27">
        <f t="shared" si="16"/>
        <v>84.466176904596296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13143.815000000001</v>
      </c>
      <c r="D54" s="1">
        <f t="shared" si="8"/>
        <v>0</v>
      </c>
      <c r="E54" s="1">
        <f t="shared" si="9"/>
        <v>0</v>
      </c>
      <c r="F54" s="11">
        <f t="shared" si="10"/>
        <v>13143.815000000001</v>
      </c>
      <c r="G54" s="1"/>
      <c r="H54" s="9">
        <f t="shared" si="11"/>
        <v>2.0156865079044302</v>
      </c>
      <c r="I54" s="1">
        <f t="shared" si="12"/>
        <v>0</v>
      </c>
      <c r="J54" s="1">
        <f t="shared" si="13"/>
        <v>3654.3186976402599</v>
      </c>
      <c r="K54" s="1">
        <f t="shared" si="14"/>
        <v>0</v>
      </c>
      <c r="L54" s="1">
        <f t="shared" si="15"/>
        <v>0</v>
      </c>
      <c r="M54" s="27">
        <f t="shared" si="16"/>
        <v>3654.3186976402599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15246.117749999999</v>
      </c>
      <c r="D55" s="1">
        <f t="shared" si="8"/>
        <v>0</v>
      </c>
      <c r="E55" s="1">
        <f t="shared" si="9"/>
        <v>0</v>
      </c>
      <c r="F55" s="11">
        <f t="shared" si="10"/>
        <v>15246.117749999999</v>
      </c>
      <c r="G55" s="1"/>
      <c r="H55" s="9">
        <f t="shared" si="11"/>
        <v>2.52611126106145</v>
      </c>
      <c r="I55" s="1">
        <f t="shared" si="12"/>
        <v>0</v>
      </c>
      <c r="J55" s="1">
        <f t="shared" si="13"/>
        <v>4969.4696433217896</v>
      </c>
      <c r="K55" s="1">
        <f t="shared" si="14"/>
        <v>0</v>
      </c>
      <c r="L55" s="1">
        <f t="shared" si="15"/>
        <v>0</v>
      </c>
      <c r="M55" s="27">
        <f t="shared" si="16"/>
        <v>4969.4696433217896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37120.949249999998</v>
      </c>
      <c r="D56" s="1">
        <f t="shared" si="8"/>
        <v>0</v>
      </c>
      <c r="E56" s="1">
        <f t="shared" si="9"/>
        <v>0</v>
      </c>
      <c r="F56" s="11">
        <f t="shared" si="10"/>
        <v>37120.949249999998</v>
      </c>
      <c r="G56" s="1"/>
      <c r="H56" s="9">
        <f t="shared" si="11"/>
        <v>3.1214112594038999</v>
      </c>
      <c r="I56" s="1">
        <f t="shared" si="12"/>
        <v>0</v>
      </c>
      <c r="J56" s="1">
        <f t="shared" si="13"/>
        <v>14044.818054389199</v>
      </c>
      <c r="K56" s="1">
        <f t="shared" si="14"/>
        <v>0</v>
      </c>
      <c r="L56" s="1">
        <f t="shared" si="15"/>
        <v>0</v>
      </c>
      <c r="M56" s="27">
        <f t="shared" si="16"/>
        <v>14044.818054389199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87323.696249999994</v>
      </c>
      <c r="D57" s="1">
        <f t="shared" si="8"/>
        <v>0</v>
      </c>
      <c r="E57" s="1">
        <f t="shared" si="9"/>
        <v>0</v>
      </c>
      <c r="F57" s="11">
        <f t="shared" si="10"/>
        <v>87323.696249999994</v>
      </c>
      <c r="G57" s="1"/>
      <c r="H57" s="9">
        <f t="shared" si="11"/>
        <v>3.8092589596489201</v>
      </c>
      <c r="I57" s="1">
        <f t="shared" si="12"/>
        <v>0</v>
      </c>
      <c r="J57" s="1">
        <f t="shared" si="13"/>
        <v>38015.836837711198</v>
      </c>
      <c r="K57" s="1">
        <f t="shared" si="14"/>
        <v>0</v>
      </c>
      <c r="L57" s="1">
        <f t="shared" si="15"/>
        <v>0</v>
      </c>
      <c r="M57" s="27">
        <f t="shared" si="16"/>
        <v>38015.836837711198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91581.854250000004</v>
      </c>
      <c r="D58" s="1">
        <f t="shared" si="8"/>
        <v>0</v>
      </c>
      <c r="E58" s="1">
        <f t="shared" si="9"/>
        <v>0</v>
      </c>
      <c r="F58" s="11">
        <f t="shared" si="10"/>
        <v>91581.854250000004</v>
      </c>
      <c r="G58" s="1"/>
      <c r="H58" s="9">
        <f t="shared" si="11"/>
        <v>4.5975078998689796</v>
      </c>
      <c r="I58" s="1">
        <f t="shared" si="12"/>
        <v>0</v>
      </c>
      <c r="J58" s="1">
        <f t="shared" si="13"/>
        <v>45518.734962056697</v>
      </c>
      <c r="K58" s="1">
        <f t="shared" si="14"/>
        <v>0</v>
      </c>
      <c r="L58" s="1">
        <f t="shared" si="15"/>
        <v>0</v>
      </c>
      <c r="M58" s="27">
        <f t="shared" si="16"/>
        <v>45518.734962056697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112920.3855</v>
      </c>
      <c r="D59" s="1">
        <f t="shared" si="8"/>
        <v>0</v>
      </c>
      <c r="E59" s="1">
        <f t="shared" si="9"/>
        <v>0</v>
      </c>
      <c r="F59" s="11">
        <f t="shared" si="10"/>
        <v>112920.3855</v>
      </c>
      <c r="G59" s="1"/>
      <c r="H59" s="9">
        <f t="shared" si="11"/>
        <v>5.4941862475318004</v>
      </c>
      <c r="I59" s="1">
        <f t="shared" si="12"/>
        <v>0</v>
      </c>
      <c r="J59" s="1">
        <f t="shared" si="13"/>
        <v>63631.346572316797</v>
      </c>
      <c r="K59" s="1">
        <f t="shared" si="14"/>
        <v>0</v>
      </c>
      <c r="L59" s="1">
        <f t="shared" si="15"/>
        <v>0</v>
      </c>
      <c r="M59" s="27">
        <f t="shared" si="16"/>
        <v>63631.346572316797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112521.0355</v>
      </c>
      <c r="D60" s="1">
        <f t="shared" si="8"/>
        <v>0</v>
      </c>
      <c r="E60" s="1">
        <f t="shared" si="9"/>
        <v>0</v>
      </c>
      <c r="F60" s="11">
        <f t="shared" si="10"/>
        <v>112521.0355</v>
      </c>
      <c r="G60" s="1"/>
      <c r="H60" s="9">
        <f t="shared" si="11"/>
        <v>6.5074909185597702</v>
      </c>
      <c r="I60" s="1">
        <f t="shared" si="12"/>
        <v>0</v>
      </c>
      <c r="J60" s="1">
        <f t="shared" si="13"/>
        <v>71437.035772018702</v>
      </c>
      <c r="K60" s="1">
        <f t="shared" si="14"/>
        <v>0</v>
      </c>
      <c r="L60" s="1">
        <f t="shared" si="15"/>
        <v>0</v>
      </c>
      <c r="M60" s="27">
        <f t="shared" si="16"/>
        <v>71437.035772018702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80880.613500000007</v>
      </c>
      <c r="D61" s="1">
        <f t="shared" si="8"/>
        <v>0</v>
      </c>
      <c r="E61" s="1">
        <f t="shared" si="9"/>
        <v>0</v>
      </c>
      <c r="F61" s="11">
        <f t="shared" si="10"/>
        <v>80880.613500000007</v>
      </c>
      <c r="G61" s="1"/>
      <c r="H61" s="9">
        <f t="shared" si="11"/>
        <v>7.6457821897613503</v>
      </c>
      <c r="I61" s="1">
        <f t="shared" si="12"/>
        <v>0</v>
      </c>
      <c r="J61" s="1">
        <f t="shared" si="13"/>
        <v>57525.167832118299</v>
      </c>
      <c r="K61" s="1">
        <f t="shared" si="14"/>
        <v>0</v>
      </c>
      <c r="L61" s="1">
        <f t="shared" si="15"/>
        <v>0</v>
      </c>
      <c r="M61" s="27">
        <f t="shared" si="16"/>
        <v>57525.167832118299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101498.34642857101</v>
      </c>
      <c r="D62" s="1">
        <f t="shared" si="8"/>
        <v>5074.9173214285702</v>
      </c>
      <c r="E62" s="1">
        <f t="shared" si="9"/>
        <v>0</v>
      </c>
      <c r="F62" s="11">
        <f t="shared" si="10"/>
        <v>106573.26375</v>
      </c>
      <c r="G62" s="1"/>
      <c r="H62" s="9">
        <f t="shared" si="11"/>
        <v>8.9175787408728908</v>
      </c>
      <c r="I62" s="1">
        <f t="shared" si="12"/>
        <v>0</v>
      </c>
      <c r="J62" s="1">
        <f t="shared" si="13"/>
        <v>80455.066341793805</v>
      </c>
      <c r="K62" s="1">
        <f t="shared" si="14"/>
        <v>4022.75331708969</v>
      </c>
      <c r="L62" s="1">
        <f t="shared" si="15"/>
        <v>0</v>
      </c>
      <c r="M62" s="27">
        <f t="shared" si="16"/>
        <v>84477.819658883498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125326.42825</v>
      </c>
      <c r="D63" s="1">
        <f t="shared" si="8"/>
        <v>0</v>
      </c>
      <c r="E63" s="1">
        <f t="shared" si="9"/>
        <v>0</v>
      </c>
      <c r="F63" s="11">
        <f t="shared" si="10"/>
        <v>125326.42825</v>
      </c>
      <c r="G63" s="1"/>
      <c r="H63" s="9">
        <f t="shared" si="11"/>
        <v>10.3315530733133</v>
      </c>
      <c r="I63" s="1">
        <f t="shared" si="12"/>
        <v>0</v>
      </c>
      <c r="J63" s="1">
        <f t="shared" si="13"/>
        <v>110197.161272652</v>
      </c>
      <c r="K63" s="1">
        <f t="shared" si="14"/>
        <v>0</v>
      </c>
      <c r="L63" s="1">
        <f t="shared" si="15"/>
        <v>0</v>
      </c>
      <c r="M63" s="27">
        <f t="shared" si="16"/>
        <v>110197.161272652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115645.62274999999</v>
      </c>
      <c r="D64" s="1">
        <f t="shared" si="8"/>
        <v>0</v>
      </c>
      <c r="E64" s="1">
        <f t="shared" si="9"/>
        <v>0</v>
      </c>
      <c r="F64" s="11">
        <f t="shared" si="10"/>
        <v>115645.62274999999</v>
      </c>
      <c r="G64" s="1"/>
      <c r="H64" s="9">
        <f t="shared" si="11"/>
        <v>11.8965272613586</v>
      </c>
      <c r="I64" s="1">
        <f t="shared" si="12"/>
        <v>0</v>
      </c>
      <c r="J64" s="1">
        <f t="shared" si="13"/>
        <v>112308.677853238</v>
      </c>
      <c r="K64" s="1">
        <f t="shared" si="14"/>
        <v>0</v>
      </c>
      <c r="L64" s="1">
        <f t="shared" si="15"/>
        <v>0</v>
      </c>
      <c r="M64" s="27">
        <f t="shared" si="16"/>
        <v>112308.677853238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173155.43058510701</v>
      </c>
      <c r="D65" s="1">
        <f t="shared" si="8"/>
        <v>16107.4819148937</v>
      </c>
      <c r="E65" s="1">
        <f t="shared" si="9"/>
        <v>0</v>
      </c>
      <c r="F65" s="11">
        <f t="shared" si="10"/>
        <v>189262.912500001</v>
      </c>
      <c r="G65" s="1"/>
      <c r="H65" s="9">
        <f t="shared" si="11"/>
        <v>13.6214689983382</v>
      </c>
      <c r="I65" s="1">
        <f t="shared" si="12"/>
        <v>0</v>
      </c>
      <c r="J65" s="1">
        <f t="shared" si="13"/>
        <v>184990.69251834799</v>
      </c>
      <c r="K65" s="1">
        <f t="shared" si="14"/>
        <v>17208.436513334698</v>
      </c>
      <c r="L65" s="1">
        <f t="shared" si="15"/>
        <v>0</v>
      </c>
      <c r="M65" s="27">
        <f t="shared" si="16"/>
        <v>202199.129031683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103794.99372973001</v>
      </c>
      <c r="D66" s="1">
        <f t="shared" si="8"/>
        <v>2883.19427027028</v>
      </c>
      <c r="E66" s="1">
        <f t="shared" si="9"/>
        <v>0</v>
      </c>
      <c r="F66" s="11">
        <f t="shared" si="10"/>
        <v>106678.18799999999</v>
      </c>
      <c r="G66" s="1"/>
      <c r="H66" s="9">
        <f t="shared" si="11"/>
        <v>15.515487906032799</v>
      </c>
      <c r="I66" s="1">
        <f t="shared" si="12"/>
        <v>0</v>
      </c>
      <c r="J66" s="1">
        <f t="shared" si="13"/>
        <v>121541.88452229201</v>
      </c>
      <c r="K66" s="1">
        <f t="shared" si="14"/>
        <v>3376.1634589525702</v>
      </c>
      <c r="L66" s="1">
        <f t="shared" si="15"/>
        <v>0</v>
      </c>
      <c r="M66" s="27">
        <f t="shared" si="16"/>
        <v>124918.04798124501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79882.193695652197</v>
      </c>
      <c r="D67" s="1">
        <f t="shared" si="8"/>
        <v>5573.1763043478204</v>
      </c>
      <c r="E67" s="1">
        <f t="shared" si="9"/>
        <v>0</v>
      </c>
      <c r="F67" s="11">
        <f t="shared" si="10"/>
        <v>85455.37</v>
      </c>
      <c r="G67" s="1"/>
      <c r="H67" s="9">
        <f t="shared" si="11"/>
        <v>17.587832080015499</v>
      </c>
      <c r="I67" s="1">
        <f t="shared" si="12"/>
        <v>0</v>
      </c>
      <c r="J67" s="1">
        <f t="shared" si="13"/>
        <v>102178.517011084</v>
      </c>
      <c r="K67" s="1">
        <f t="shared" si="14"/>
        <v>7128.7337449593297</v>
      </c>
      <c r="L67" s="1">
        <f t="shared" si="15"/>
        <v>0</v>
      </c>
      <c r="M67" s="27">
        <f t="shared" si="16"/>
        <v>109307.25075604299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17912.926019999999</v>
      </c>
      <c r="D68" s="1">
        <f t="shared" si="8"/>
        <v>2442.67173</v>
      </c>
      <c r="E68" s="1">
        <f t="shared" si="9"/>
        <v>0</v>
      </c>
      <c r="F68" s="11">
        <f t="shared" si="10"/>
        <v>20355.597750000001</v>
      </c>
      <c r="G68" s="1"/>
      <c r="H68" s="9">
        <f t="shared" si="11"/>
        <v>19.847884847429899</v>
      </c>
      <c r="I68" s="1">
        <f t="shared" si="12"/>
        <v>0</v>
      </c>
      <c r="J68" s="1">
        <f t="shared" si="13"/>
        <v>24949.732836876501</v>
      </c>
      <c r="K68" s="1">
        <f t="shared" si="14"/>
        <v>3402.2362959377101</v>
      </c>
      <c r="L68" s="1">
        <f t="shared" si="15"/>
        <v>0</v>
      </c>
      <c r="M68" s="27">
        <f t="shared" si="16"/>
        <v>28351.9691328142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6656.3984375</v>
      </c>
      <c r="D69" s="1">
        <f t="shared" si="8"/>
        <v>950.9140625</v>
      </c>
      <c r="E69" s="1">
        <f t="shared" si="9"/>
        <v>0</v>
      </c>
      <c r="F69" s="11">
        <f t="shared" si="10"/>
        <v>7607.3125</v>
      </c>
      <c r="G69" s="1"/>
      <c r="H69" s="9">
        <f t="shared" si="11"/>
        <v>22.305161716822301</v>
      </c>
      <c r="I69" s="1">
        <f t="shared" si="12"/>
        <v>0</v>
      </c>
      <c r="J69" s="1">
        <f t="shared" si="13"/>
        <v>10065.901261019701</v>
      </c>
      <c r="K69" s="1">
        <f t="shared" si="14"/>
        <v>1437.9858944313901</v>
      </c>
      <c r="L69" s="1">
        <f t="shared" si="15"/>
        <v>0</v>
      </c>
      <c r="M69" s="27">
        <f t="shared" si="16"/>
        <v>11503.887155451101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137.96674999999999</v>
      </c>
      <c r="D70" s="1">
        <f t="shared" si="8"/>
        <v>0</v>
      </c>
      <c r="E70" s="1">
        <f t="shared" si="9"/>
        <v>0</v>
      </c>
      <c r="F70" s="11">
        <f t="shared" si="10"/>
        <v>137.96674999999999</v>
      </c>
      <c r="G70" s="1"/>
      <c r="H70" s="9">
        <f t="shared" si="11"/>
        <v>24.9693075022521</v>
      </c>
      <c r="I70" s="1">
        <f t="shared" si="12"/>
        <v>0</v>
      </c>
      <c r="J70" s="1">
        <f t="shared" si="13"/>
        <v>225.897324972875</v>
      </c>
      <c r="K70" s="1">
        <f t="shared" si="14"/>
        <v>0</v>
      </c>
      <c r="L70" s="1">
        <f t="shared" si="15"/>
        <v>0</v>
      </c>
      <c r="M70" s="27">
        <f t="shared" si="16"/>
        <v>225.897324972875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1638.3779999999999</v>
      </c>
      <c r="D71" s="1">
        <f t="shared" si="8"/>
        <v>0</v>
      </c>
      <c r="E71" s="1">
        <f t="shared" si="9"/>
        <v>0</v>
      </c>
      <c r="F71" s="11">
        <f t="shared" si="10"/>
        <v>1638.3779999999999</v>
      </c>
      <c r="G71" s="1"/>
      <c r="H71" s="9">
        <f t="shared" si="11"/>
        <v>27.850093606102298</v>
      </c>
      <c r="I71" s="1">
        <f t="shared" si="12"/>
        <v>0</v>
      </c>
      <c r="J71" s="1">
        <f t="shared" si="13"/>
        <v>2897.0781372811898</v>
      </c>
      <c r="K71" s="1">
        <f t="shared" si="14"/>
        <v>0</v>
      </c>
      <c r="L71" s="1">
        <f t="shared" si="15"/>
        <v>0</v>
      </c>
      <c r="M71" s="27">
        <f t="shared" si="16"/>
        <v>2897.0781372811898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1578.60625</v>
      </c>
      <c r="D72" s="1">
        <f t="shared" si="8"/>
        <v>0</v>
      </c>
      <c r="E72" s="1">
        <f t="shared" si="9"/>
        <v>0</v>
      </c>
      <c r="F72" s="11">
        <f t="shared" si="10"/>
        <v>1578.60625</v>
      </c>
      <c r="G72" s="1"/>
      <c r="H72" s="9">
        <f t="shared" si="11"/>
        <v>30.957415446874901</v>
      </c>
      <c r="I72" s="1">
        <f t="shared" si="12"/>
        <v>0</v>
      </c>
      <c r="J72" s="1">
        <f t="shared" si="13"/>
        <v>3007.35812358666</v>
      </c>
      <c r="K72" s="1">
        <f t="shared" si="14"/>
        <v>0</v>
      </c>
      <c r="L72" s="1">
        <f t="shared" si="15"/>
        <v>0</v>
      </c>
      <c r="M72" s="27">
        <f t="shared" si="16"/>
        <v>3007.35812358666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9.0785</v>
      </c>
      <c r="D73" s="1">
        <f t="shared" si="8"/>
        <v>0</v>
      </c>
      <c r="E73" s="1">
        <f t="shared" si="9"/>
        <v>0</v>
      </c>
      <c r="F73" s="11">
        <f t="shared" si="10"/>
        <v>9.0785</v>
      </c>
      <c r="G73" s="1"/>
      <c r="H73" s="9">
        <f t="shared" si="11"/>
        <v>34.301290019841502</v>
      </c>
      <c r="I73" s="1">
        <f t="shared" si="12"/>
        <v>0</v>
      </c>
      <c r="J73" s="1">
        <f t="shared" si="13"/>
        <v>18.5912991907541</v>
      </c>
      <c r="K73" s="1">
        <f t="shared" si="14"/>
        <v>0</v>
      </c>
      <c r="L73" s="1">
        <f t="shared" si="15"/>
        <v>0</v>
      </c>
      <c r="M73" s="27">
        <f t="shared" si="16"/>
        <v>18.5912991907541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37.891853579779998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7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41.739359436199003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7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45.854175852463797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7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50.246784041120101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7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54.927776248477002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7">
        <f t="shared" si="16"/>
        <v>0</v>
      </c>
      <c r="N78" s="3"/>
      <c r="O78" s="3"/>
      <c r="P78" s="3"/>
    </row>
    <row r="79" spans="1:16">
      <c r="A79" s="7" t="s">
        <v>7</v>
      </c>
      <c r="B79" s="19">
        <f>SUM(B47:B78)</f>
        <v>0</v>
      </c>
      <c r="C79" s="19">
        <f>SUM(C47:C78)</f>
        <v>1280798.87139656</v>
      </c>
      <c r="D79" s="19">
        <f>SUM(D47:D78)</f>
        <v>33032.355603440403</v>
      </c>
      <c r="E79" s="19">
        <f>SUM(E47:E78)</f>
        <v>0</v>
      </c>
      <c r="F79" s="19">
        <f>SUM(F47:F78)</f>
        <v>1313831.227</v>
      </c>
      <c r="G79" s="11"/>
      <c r="H79" s="7" t="s">
        <v>7</v>
      </c>
      <c r="I79" s="19">
        <f>SUM(I47:I78)</f>
        <v>0</v>
      </c>
      <c r="J79" s="19">
        <f>SUM(J47:J78)</f>
        <v>1052198.57470856</v>
      </c>
      <c r="K79" s="19">
        <f>SUM(K47:K78)</f>
        <v>36576.309224705401</v>
      </c>
      <c r="L79" s="19">
        <f>SUM(L47:L78)</f>
        <v>0</v>
      </c>
      <c r="M79" s="19">
        <f>SUM(M47:M78)</f>
        <v>1088774.8839332601</v>
      </c>
      <c r="N79" s="3"/>
      <c r="O79" s="3"/>
      <c r="P79" s="3"/>
    </row>
    <row r="80" spans="1:16">
      <c r="A80" s="5" t="s">
        <v>13</v>
      </c>
      <c r="B80" s="20">
        <f>IF(L38&gt;0,B79/L38,0)</f>
        <v>0</v>
      </c>
      <c r="C80" s="20">
        <f>IF(M38&gt;0,C79/M38,0)</f>
        <v>10.9505000159745</v>
      </c>
      <c r="D80" s="20">
        <f>IF(N38&gt;0,D79/N38,0)</f>
        <v>12.8368658836729</v>
      </c>
      <c r="E80" s="20">
        <f>IF(O38&gt;0,E79/O38,0)</f>
        <v>0</v>
      </c>
      <c r="F80" s="20">
        <f>IF(P38&gt;0,F79/P38,0)</f>
        <v>10.9911077125207</v>
      </c>
      <c r="G80" s="11"/>
      <c r="H80" s="5" t="s">
        <v>13</v>
      </c>
      <c r="I80" s="20">
        <f>IF(L38&gt;0,I79/L38,0)</f>
        <v>0</v>
      </c>
      <c r="J80" s="20">
        <f>IF(M38&gt;0,J79/M38,0)</f>
        <v>8.9960264382423905</v>
      </c>
      <c r="K80" s="20">
        <f>IF(N38&gt;0,K79/N38,0)</f>
        <v>14.214099099501899</v>
      </c>
      <c r="L80" s="20">
        <f>IF(O38&gt;0,L79/O38,0)</f>
        <v>0</v>
      </c>
      <c r="M80" s="20">
        <f>IF(P38&gt;0,M79/P38,0)</f>
        <v>9.1083556076854695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2" t="s">
        <v>14</v>
      </c>
      <c r="B85" s="52"/>
      <c r="C85" s="52"/>
      <c r="D85" s="52"/>
      <c r="E85" s="5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2"/>
      <c r="B86" s="52"/>
      <c r="C86" s="52"/>
      <c r="D86" s="52"/>
      <c r="E86" s="5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8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3" t="s">
        <v>15</v>
      </c>
      <c r="B89" s="54" t="s">
        <v>16</v>
      </c>
      <c r="C89" s="54" t="s">
        <v>17</v>
      </c>
      <c r="D89" s="54" t="s">
        <v>18</v>
      </c>
      <c r="E89" s="5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3"/>
      <c r="B90" s="53"/>
      <c r="C90" s="53"/>
      <c r="D90" s="53"/>
      <c r="E90" s="5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9">
        <v>0</v>
      </c>
      <c r="B92" s="30">
        <f>L$38</f>
        <v>0</v>
      </c>
      <c r="C92" s="31">
        <f>$B$80</f>
        <v>0</v>
      </c>
      <c r="D92" s="31">
        <f>$I$80</f>
        <v>0</v>
      </c>
      <c r="E92" s="30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9">
        <v>1</v>
      </c>
      <c r="B93" s="30">
        <f>M$38</f>
        <v>116962.59252999999</v>
      </c>
      <c r="C93" s="31">
        <f>$C$80</f>
        <v>11</v>
      </c>
      <c r="D93" s="31">
        <f>$J$80</f>
        <v>9</v>
      </c>
      <c r="E93" s="30">
        <f>B93*D93</f>
        <v>1052663.33277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9">
        <v>2</v>
      </c>
      <c r="B94" s="30">
        <f>N$38</f>
        <v>2573.2414699999999</v>
      </c>
      <c r="C94" s="31">
        <f>$D$80</f>
        <v>12.8</v>
      </c>
      <c r="D94" s="31">
        <f>$K$80</f>
        <v>14.2</v>
      </c>
      <c r="E94" s="30">
        <f>B94*D94</f>
        <v>36540.028870000002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9">
        <v>3</v>
      </c>
      <c r="B95" s="30">
        <f>O$38</f>
        <v>0</v>
      </c>
      <c r="C95" s="31">
        <f>$E$80</f>
        <v>0</v>
      </c>
      <c r="D95" s="31">
        <f>$L$80</f>
        <v>0</v>
      </c>
      <c r="E95" s="30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9" t="s">
        <v>7</v>
      </c>
      <c r="B96" s="30">
        <f>SUM(B92:B95)</f>
        <v>119535.834</v>
      </c>
      <c r="C96" s="31">
        <f>$F$80</f>
        <v>11</v>
      </c>
      <c r="D96" s="31">
        <f>$M$80</f>
        <v>9.1</v>
      </c>
      <c r="E96" s="30">
        <f>SUM(E92:E95)</f>
        <v>1089203.36164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9" t="s">
        <v>2</v>
      </c>
      <c r="B97" s="32">
        <f>$I$2</f>
        <v>1126797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3" t="s">
        <v>20</v>
      </c>
      <c r="B98" s="30">
        <f>IF(E96&gt;0,$I$2/E96,"")</f>
        <v>1.03451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26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9" t="s">
        <v>21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2430718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10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0"/>
      <c r="D8" s="10"/>
      <c r="E8" s="10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0"/>
      <c r="D9" s="10"/>
      <c r="E9" s="10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C10" s="10"/>
      <c r="D10" s="10"/>
      <c r="E10" s="10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10"/>
      <c r="D11" s="10"/>
      <c r="E11" s="10"/>
      <c r="F11" s="11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0"/>
      <c r="C12" s="10"/>
      <c r="D12" s="10"/>
      <c r="E12" s="14"/>
      <c r="F12" s="11">
        <f t="shared" si="0"/>
        <v>0</v>
      </c>
      <c r="G12" s="1"/>
      <c r="H12" s="9">
        <v>6.75</v>
      </c>
      <c r="I12" s="4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 s="15"/>
      <c r="C13" s="34">
        <v>1</v>
      </c>
      <c r="D13" s="15"/>
      <c r="E13" s="14"/>
      <c r="F13" s="11">
        <f t="shared" si="0"/>
        <v>1</v>
      </c>
      <c r="G13" s="1"/>
      <c r="H13" s="9">
        <v>7.25</v>
      </c>
      <c r="I13" s="41">
        <v>149697</v>
      </c>
      <c r="J13" s="1"/>
      <c r="K13" s="9">
        <v>7.25</v>
      </c>
      <c r="L13" s="1">
        <f t="shared" si="1"/>
        <v>0</v>
      </c>
      <c r="M13" s="1">
        <f t="shared" si="2"/>
        <v>149.697</v>
      </c>
      <c r="N13" s="1">
        <f t="shared" si="3"/>
        <v>0</v>
      </c>
      <c r="O13" s="1">
        <f t="shared" si="4"/>
        <v>0</v>
      </c>
      <c r="P13" s="12">
        <f t="shared" si="5"/>
        <v>149.697</v>
      </c>
      <c r="Q13" s="3"/>
      <c r="R13" s="3"/>
    </row>
    <row r="14" spans="1:18">
      <c r="A14" s="9">
        <v>7.75</v>
      </c>
      <c r="B14" s="15"/>
      <c r="C14" s="34">
        <v>1</v>
      </c>
      <c r="D14" s="15"/>
      <c r="E14" s="15"/>
      <c r="F14" s="11">
        <f t="shared" si="0"/>
        <v>1</v>
      </c>
      <c r="G14" s="1"/>
      <c r="H14" s="9">
        <v>7.75</v>
      </c>
      <c r="I14" s="41">
        <v>865282</v>
      </c>
      <c r="J14" s="4"/>
      <c r="K14" s="9">
        <v>7.75</v>
      </c>
      <c r="L14" s="1">
        <f t="shared" si="1"/>
        <v>0</v>
      </c>
      <c r="M14" s="1">
        <f t="shared" si="2"/>
        <v>865.28200000000004</v>
      </c>
      <c r="N14" s="1">
        <f t="shared" si="3"/>
        <v>0</v>
      </c>
      <c r="O14" s="1">
        <f t="shared" si="4"/>
        <v>0</v>
      </c>
      <c r="P14" s="12">
        <f t="shared" si="5"/>
        <v>865.28200000000004</v>
      </c>
      <c r="Q14" s="3"/>
      <c r="R14" s="3"/>
    </row>
    <row r="15" spans="1:18">
      <c r="A15" s="9">
        <v>8.25</v>
      </c>
      <c r="B15" s="15"/>
      <c r="C15" s="35">
        <v>2</v>
      </c>
      <c r="D15" s="35"/>
      <c r="E15" s="15"/>
      <c r="F15" s="11">
        <f t="shared" si="0"/>
        <v>2</v>
      </c>
      <c r="G15" s="1"/>
      <c r="H15" s="9">
        <v>8.25</v>
      </c>
      <c r="I15" s="41">
        <v>3442691</v>
      </c>
      <c r="J15" s="4"/>
      <c r="K15" s="9">
        <v>8.25</v>
      </c>
      <c r="L15" s="1">
        <f t="shared" si="1"/>
        <v>0</v>
      </c>
      <c r="M15" s="1">
        <f t="shared" si="2"/>
        <v>3442.6909999999998</v>
      </c>
      <c r="N15" s="1">
        <f t="shared" si="3"/>
        <v>0</v>
      </c>
      <c r="O15" s="1">
        <f t="shared" si="4"/>
        <v>0</v>
      </c>
      <c r="P15" s="12">
        <f t="shared" si="5"/>
        <v>3442.6909999999998</v>
      </c>
      <c r="Q15" s="3"/>
      <c r="R15" s="3"/>
    </row>
    <row r="16" spans="1:18">
      <c r="A16" s="9">
        <v>8.75</v>
      </c>
      <c r="B16" s="15"/>
      <c r="C16" s="35">
        <v>6</v>
      </c>
      <c r="D16" s="35"/>
      <c r="E16" s="15"/>
      <c r="F16" s="11">
        <f t="shared" si="0"/>
        <v>6</v>
      </c>
      <c r="G16" s="1"/>
      <c r="H16" s="9">
        <v>8.75</v>
      </c>
      <c r="I16" s="41">
        <v>6003253</v>
      </c>
      <c r="J16" s="4"/>
      <c r="K16" s="9">
        <v>8.75</v>
      </c>
      <c r="L16" s="1">
        <f t="shared" si="1"/>
        <v>0</v>
      </c>
      <c r="M16" s="1">
        <f t="shared" si="2"/>
        <v>6003.2529999999997</v>
      </c>
      <c r="N16" s="1">
        <f t="shared" si="3"/>
        <v>0</v>
      </c>
      <c r="O16" s="1">
        <f t="shared" si="4"/>
        <v>0</v>
      </c>
      <c r="P16" s="12">
        <f t="shared" si="5"/>
        <v>6003.2529999999997</v>
      </c>
      <c r="Q16" s="3"/>
      <c r="R16" s="3"/>
    </row>
    <row r="17" spans="1:18">
      <c r="A17" s="9">
        <v>9.25</v>
      </c>
      <c r="B17" s="15"/>
      <c r="C17" s="35">
        <v>2</v>
      </c>
      <c r="D17" s="35"/>
      <c r="E17" s="15"/>
      <c r="F17" s="11">
        <f t="shared" si="0"/>
        <v>2</v>
      </c>
      <c r="G17" s="1"/>
      <c r="H17" s="9">
        <v>9.25</v>
      </c>
      <c r="I17" s="41">
        <v>8297352</v>
      </c>
      <c r="J17" s="4"/>
      <c r="K17" s="9">
        <v>9.25</v>
      </c>
      <c r="L17" s="1">
        <f t="shared" si="1"/>
        <v>0</v>
      </c>
      <c r="M17" s="1">
        <f t="shared" si="2"/>
        <v>8297.3520000000008</v>
      </c>
      <c r="N17" s="1">
        <f t="shared" si="3"/>
        <v>0</v>
      </c>
      <c r="O17" s="1">
        <f t="shared" si="4"/>
        <v>0</v>
      </c>
      <c r="P17" s="12">
        <f t="shared" si="5"/>
        <v>8297.3520000000008</v>
      </c>
      <c r="Q17" s="3"/>
      <c r="R17" s="3"/>
    </row>
    <row r="18" spans="1:18">
      <c r="A18" s="9">
        <v>9.75</v>
      </c>
      <c r="B18" s="15"/>
      <c r="C18" s="35">
        <v>6</v>
      </c>
      <c r="D18" s="35"/>
      <c r="E18" s="15"/>
      <c r="F18" s="11">
        <f t="shared" si="0"/>
        <v>6</v>
      </c>
      <c r="G18" s="1"/>
      <c r="H18" s="9">
        <v>9.75</v>
      </c>
      <c r="I18" s="41">
        <v>6637437</v>
      </c>
      <c r="J18" s="4"/>
      <c r="K18" s="9">
        <v>9.75</v>
      </c>
      <c r="L18" s="1">
        <f t="shared" si="1"/>
        <v>0</v>
      </c>
      <c r="M18" s="1">
        <f t="shared" si="2"/>
        <v>6637.4369999999999</v>
      </c>
      <c r="N18" s="1">
        <f t="shared" si="3"/>
        <v>0</v>
      </c>
      <c r="O18" s="1">
        <f t="shared" si="4"/>
        <v>0</v>
      </c>
      <c r="P18" s="12">
        <f t="shared" si="5"/>
        <v>6637.4369999999999</v>
      </c>
      <c r="Q18" s="3"/>
      <c r="R18" s="3"/>
    </row>
    <row r="19" spans="1:18">
      <c r="A19" s="9">
        <v>10.25</v>
      </c>
      <c r="B19" s="15"/>
      <c r="C19" s="35">
        <v>8</v>
      </c>
      <c r="D19" s="35"/>
      <c r="E19" s="15"/>
      <c r="F19" s="11">
        <f t="shared" si="0"/>
        <v>8</v>
      </c>
      <c r="G19" s="1"/>
      <c r="H19" s="9">
        <v>10.25</v>
      </c>
      <c r="I19" s="41">
        <v>6902895</v>
      </c>
      <c r="J19" s="4"/>
      <c r="K19" s="9">
        <v>10.25</v>
      </c>
      <c r="L19" s="1">
        <f t="shared" si="1"/>
        <v>0</v>
      </c>
      <c r="M19" s="1">
        <f t="shared" si="2"/>
        <v>6902.8950000000004</v>
      </c>
      <c r="N19" s="1">
        <f t="shared" si="3"/>
        <v>0</v>
      </c>
      <c r="O19" s="1">
        <f t="shared" si="4"/>
        <v>0</v>
      </c>
      <c r="P19" s="12">
        <f t="shared" si="5"/>
        <v>6902.8950000000004</v>
      </c>
      <c r="Q19" s="3"/>
      <c r="R19" s="3"/>
    </row>
    <row r="20" spans="1:18">
      <c r="A20" s="9">
        <v>10.75</v>
      </c>
      <c r="B20" s="15"/>
      <c r="C20" s="35">
        <v>11</v>
      </c>
      <c r="D20" s="35"/>
      <c r="E20" s="15"/>
      <c r="F20" s="11">
        <f t="shared" si="0"/>
        <v>11</v>
      </c>
      <c r="G20" s="1"/>
      <c r="H20" s="9">
        <v>10.75</v>
      </c>
      <c r="I20" s="41">
        <v>7579663</v>
      </c>
      <c r="J20" s="4"/>
      <c r="K20" s="9">
        <v>10.75</v>
      </c>
      <c r="L20" s="1">
        <f t="shared" si="1"/>
        <v>0</v>
      </c>
      <c r="M20" s="1">
        <f t="shared" si="2"/>
        <v>7579.6629999999996</v>
      </c>
      <c r="N20" s="1">
        <f t="shared" si="3"/>
        <v>0</v>
      </c>
      <c r="O20" s="1">
        <f t="shared" si="4"/>
        <v>0</v>
      </c>
      <c r="P20" s="12">
        <f t="shared" si="5"/>
        <v>7579.6629999999996</v>
      </c>
      <c r="Q20" s="3"/>
      <c r="R20" s="3"/>
    </row>
    <row r="21" spans="1:18">
      <c r="A21" s="9">
        <v>11.25</v>
      </c>
      <c r="B21" s="15"/>
      <c r="C21" s="35">
        <v>25</v>
      </c>
      <c r="D21" s="35"/>
      <c r="E21" s="15"/>
      <c r="F21" s="11">
        <f t="shared" si="0"/>
        <v>25</v>
      </c>
      <c r="G21" s="1"/>
      <c r="H21" s="9">
        <v>11.25</v>
      </c>
      <c r="I21" s="41">
        <v>9540372</v>
      </c>
      <c r="J21" s="4"/>
      <c r="K21" s="9">
        <v>11.25</v>
      </c>
      <c r="L21" s="1">
        <f t="shared" si="1"/>
        <v>0</v>
      </c>
      <c r="M21" s="1">
        <f t="shared" si="2"/>
        <v>9540.3719999999994</v>
      </c>
      <c r="N21" s="1">
        <f t="shared" si="3"/>
        <v>0</v>
      </c>
      <c r="O21" s="1">
        <f t="shared" si="4"/>
        <v>0</v>
      </c>
      <c r="P21" s="12">
        <f t="shared" si="5"/>
        <v>9540.3719999999994</v>
      </c>
      <c r="Q21" s="3"/>
      <c r="R21" s="3"/>
    </row>
    <row r="22" spans="1:18">
      <c r="A22" s="9">
        <v>11.75</v>
      </c>
      <c r="B22" s="15"/>
      <c r="C22" s="35">
        <v>42</v>
      </c>
      <c r="D22" s="35"/>
      <c r="E22" s="15"/>
      <c r="F22" s="11">
        <f t="shared" si="0"/>
        <v>42</v>
      </c>
      <c r="G22" s="4"/>
      <c r="H22" s="9">
        <v>11.75</v>
      </c>
      <c r="I22" s="41">
        <v>15462326</v>
      </c>
      <c r="J22" s="4"/>
      <c r="K22" s="9">
        <v>11.75</v>
      </c>
      <c r="L22" s="1">
        <f t="shared" si="1"/>
        <v>0</v>
      </c>
      <c r="M22" s="1">
        <f t="shared" si="2"/>
        <v>15462.325999999999</v>
      </c>
      <c r="N22" s="1">
        <f t="shared" si="3"/>
        <v>0</v>
      </c>
      <c r="O22" s="1">
        <f t="shared" si="4"/>
        <v>0</v>
      </c>
      <c r="P22" s="12">
        <f t="shared" si="5"/>
        <v>15462.325999999999</v>
      </c>
      <c r="Q22" s="3"/>
      <c r="R22" s="3"/>
    </row>
    <row r="23" spans="1:18">
      <c r="A23" s="9">
        <v>12.25</v>
      </c>
      <c r="B23" s="15"/>
      <c r="C23" s="35">
        <v>70</v>
      </c>
      <c r="D23" s="35"/>
      <c r="E23" s="15"/>
      <c r="F23" s="11">
        <f t="shared" si="0"/>
        <v>70</v>
      </c>
      <c r="G23" s="4"/>
      <c r="H23" s="9">
        <v>12.25</v>
      </c>
      <c r="I23" s="41">
        <v>19128629</v>
      </c>
      <c r="J23" s="4"/>
      <c r="K23" s="9">
        <v>12.25</v>
      </c>
      <c r="L23" s="1">
        <f t="shared" si="1"/>
        <v>0</v>
      </c>
      <c r="M23" s="1">
        <f t="shared" si="2"/>
        <v>19128.629000000001</v>
      </c>
      <c r="N23" s="1">
        <f t="shared" si="3"/>
        <v>0</v>
      </c>
      <c r="O23" s="1">
        <f t="shared" si="4"/>
        <v>0</v>
      </c>
      <c r="P23" s="12">
        <f t="shared" si="5"/>
        <v>19128.629000000001</v>
      </c>
      <c r="Q23" s="3"/>
      <c r="R23" s="3"/>
    </row>
    <row r="24" spans="1:18">
      <c r="A24" s="9">
        <v>12.75</v>
      </c>
      <c r="B24" s="15"/>
      <c r="C24" s="35">
        <v>93</v>
      </c>
      <c r="D24" s="35">
        <v>1</v>
      </c>
      <c r="E24" s="15"/>
      <c r="F24" s="11">
        <f t="shared" si="0"/>
        <v>94</v>
      </c>
      <c r="G24" s="4"/>
      <c r="H24" s="9">
        <v>12.75</v>
      </c>
      <c r="I24" s="41">
        <v>24052827</v>
      </c>
      <c r="J24" s="4"/>
      <c r="K24" s="9">
        <v>12.75</v>
      </c>
      <c r="L24" s="1">
        <f t="shared" si="1"/>
        <v>0</v>
      </c>
      <c r="M24" s="1">
        <f t="shared" si="2"/>
        <v>23796.945861702101</v>
      </c>
      <c r="N24" s="1">
        <f t="shared" si="3"/>
        <v>255.88113829787201</v>
      </c>
      <c r="O24" s="1">
        <f t="shared" si="4"/>
        <v>0</v>
      </c>
      <c r="P24" s="12">
        <f t="shared" si="5"/>
        <v>24052.827000000001</v>
      </c>
      <c r="Q24" s="3"/>
      <c r="R24" s="3"/>
    </row>
    <row r="25" spans="1:18">
      <c r="A25" s="9">
        <v>13.25</v>
      </c>
      <c r="B25" s="15"/>
      <c r="C25" s="35">
        <v>99</v>
      </c>
      <c r="D25" s="35">
        <v>3</v>
      </c>
      <c r="E25" s="15"/>
      <c r="F25" s="11">
        <f t="shared" si="0"/>
        <v>102</v>
      </c>
      <c r="G25" s="4"/>
      <c r="H25" s="9">
        <v>13.25</v>
      </c>
      <c r="I25" s="41">
        <v>24125201</v>
      </c>
      <c r="J25" s="4"/>
      <c r="K25" s="9">
        <v>13.25</v>
      </c>
      <c r="L25" s="1">
        <f t="shared" si="1"/>
        <v>0</v>
      </c>
      <c r="M25" s="1">
        <f t="shared" si="2"/>
        <v>23415.6362647059</v>
      </c>
      <c r="N25" s="1">
        <f t="shared" si="3"/>
        <v>709.56473529411801</v>
      </c>
      <c r="O25" s="1">
        <f t="shared" si="4"/>
        <v>0</v>
      </c>
      <c r="P25" s="12">
        <f t="shared" si="5"/>
        <v>24125.201000000001</v>
      </c>
      <c r="Q25" s="3"/>
      <c r="R25" s="3"/>
    </row>
    <row r="26" spans="1:18">
      <c r="A26" s="9">
        <v>13.75</v>
      </c>
      <c r="B26" s="15"/>
      <c r="C26" s="35">
        <v>73</v>
      </c>
      <c r="D26" s="35">
        <v>3</v>
      </c>
      <c r="E26" s="15"/>
      <c r="F26" s="11">
        <f t="shared" si="0"/>
        <v>76</v>
      </c>
      <c r="G26" s="4"/>
      <c r="H26" s="9">
        <v>13.75</v>
      </c>
      <c r="I26" s="41">
        <v>21306115</v>
      </c>
      <c r="J26" s="4"/>
      <c r="K26" s="9">
        <v>13.75</v>
      </c>
      <c r="L26" s="1">
        <f t="shared" si="1"/>
        <v>0</v>
      </c>
      <c r="M26" s="1">
        <f t="shared" si="2"/>
        <v>20465.0841447368</v>
      </c>
      <c r="N26" s="1">
        <f t="shared" si="3"/>
        <v>841.03085526315795</v>
      </c>
      <c r="O26" s="1">
        <f t="shared" si="4"/>
        <v>0</v>
      </c>
      <c r="P26" s="12">
        <f t="shared" si="5"/>
        <v>21306.115000000002</v>
      </c>
      <c r="Q26" s="3"/>
      <c r="R26" s="3"/>
    </row>
    <row r="27" spans="1:18">
      <c r="A27" s="9">
        <v>14.25</v>
      </c>
      <c r="B27" s="15"/>
      <c r="C27" s="35">
        <v>62</v>
      </c>
      <c r="D27" s="35">
        <v>2</v>
      </c>
      <c r="E27" s="15"/>
      <c r="F27" s="11">
        <f t="shared" si="0"/>
        <v>64</v>
      </c>
      <c r="G27" s="4"/>
      <c r="H27" s="9">
        <v>14.25</v>
      </c>
      <c r="I27" s="41">
        <v>13965109</v>
      </c>
      <c r="J27" s="4"/>
      <c r="K27" s="9">
        <v>14.25</v>
      </c>
      <c r="L27" s="1">
        <f t="shared" si="1"/>
        <v>0</v>
      </c>
      <c r="M27" s="1">
        <f t="shared" si="2"/>
        <v>13528.69934375</v>
      </c>
      <c r="N27" s="1">
        <f t="shared" si="3"/>
        <v>436.40965625000001</v>
      </c>
      <c r="O27" s="1">
        <f t="shared" si="4"/>
        <v>0</v>
      </c>
      <c r="P27" s="12">
        <f t="shared" si="5"/>
        <v>13965.109</v>
      </c>
      <c r="Q27" s="3"/>
      <c r="R27" s="3"/>
    </row>
    <row r="28" spans="1:18">
      <c r="A28" s="9">
        <v>14.75</v>
      </c>
      <c r="B28" s="15"/>
      <c r="C28" s="35">
        <v>23</v>
      </c>
      <c r="D28" s="35">
        <v>4</v>
      </c>
      <c r="E28" s="15"/>
      <c r="F28" s="11">
        <f t="shared" si="0"/>
        <v>27</v>
      </c>
      <c r="G28" s="1"/>
      <c r="H28" s="9">
        <v>14.75</v>
      </c>
      <c r="I28" s="41">
        <v>6107266</v>
      </c>
      <c r="J28" s="4"/>
      <c r="K28" s="9">
        <v>14.75</v>
      </c>
      <c r="L28" s="1">
        <f t="shared" si="1"/>
        <v>0</v>
      </c>
      <c r="M28" s="1">
        <f t="shared" si="2"/>
        <v>5202.4858518518504</v>
      </c>
      <c r="N28" s="1">
        <f t="shared" si="3"/>
        <v>904.78014814814799</v>
      </c>
      <c r="O28" s="1">
        <f t="shared" si="4"/>
        <v>0</v>
      </c>
      <c r="P28" s="12">
        <f t="shared" si="5"/>
        <v>6107.2659999999996</v>
      </c>
      <c r="Q28" s="3"/>
      <c r="R28" s="3"/>
    </row>
    <row r="29" spans="1:18">
      <c r="A29" s="9">
        <v>15.25</v>
      </c>
      <c r="B29" s="15"/>
      <c r="C29" s="35">
        <v>4</v>
      </c>
      <c r="D29" s="35">
        <v>2</v>
      </c>
      <c r="E29" s="15"/>
      <c r="F29" s="11">
        <f t="shared" si="0"/>
        <v>6</v>
      </c>
      <c r="G29" s="1"/>
      <c r="H29" s="9">
        <v>15.25</v>
      </c>
      <c r="I29" s="41">
        <v>1551613</v>
      </c>
      <c r="J29" s="4"/>
      <c r="K29" s="9">
        <v>15.25</v>
      </c>
      <c r="L29" s="1">
        <f t="shared" si="1"/>
        <v>0</v>
      </c>
      <c r="M29" s="1">
        <f t="shared" si="2"/>
        <v>1034.4086666666699</v>
      </c>
      <c r="N29" s="1">
        <f t="shared" si="3"/>
        <v>517.20433333333301</v>
      </c>
      <c r="O29" s="1">
        <f t="shared" si="4"/>
        <v>0</v>
      </c>
      <c r="P29" s="12">
        <f t="shared" si="5"/>
        <v>1551.6130000000001</v>
      </c>
      <c r="Q29" s="3"/>
      <c r="R29" s="3"/>
    </row>
    <row r="30" spans="1:18">
      <c r="A30" s="9">
        <v>15.75</v>
      </c>
      <c r="B30" s="10"/>
      <c r="C30" s="35">
        <v>3</v>
      </c>
      <c r="D30" s="35">
        <v>2</v>
      </c>
      <c r="E30" s="15"/>
      <c r="F30" s="11">
        <f t="shared" si="0"/>
        <v>5</v>
      </c>
      <c r="G30" s="1"/>
      <c r="H30" s="9">
        <v>15.75</v>
      </c>
      <c r="I30" s="41">
        <v>929816</v>
      </c>
      <c r="J30" s="4"/>
      <c r="K30" s="9">
        <v>15.75</v>
      </c>
      <c r="L30" s="1">
        <f t="shared" si="1"/>
        <v>0</v>
      </c>
      <c r="M30" s="1">
        <f t="shared" si="2"/>
        <v>557.88959999999997</v>
      </c>
      <c r="N30" s="1">
        <f t="shared" si="3"/>
        <v>371.9264</v>
      </c>
      <c r="O30" s="1">
        <f t="shared" si="4"/>
        <v>0</v>
      </c>
      <c r="P30" s="12">
        <f t="shared" si="5"/>
        <v>929.81600000000003</v>
      </c>
      <c r="Q30" s="3"/>
      <c r="R30" s="3"/>
    </row>
    <row r="31" spans="1:18">
      <c r="A31" s="9">
        <v>16.25</v>
      </c>
      <c r="B31" s="10"/>
      <c r="C31" s="35">
        <v>2</v>
      </c>
      <c r="D31" s="35"/>
      <c r="E31" s="10"/>
      <c r="F31" s="11">
        <f t="shared" si="0"/>
        <v>2</v>
      </c>
      <c r="G31" s="1"/>
      <c r="H31" s="9">
        <v>16.25</v>
      </c>
      <c r="I31" s="41">
        <v>177993</v>
      </c>
      <c r="J31" s="4"/>
      <c r="K31" s="9">
        <v>16.25</v>
      </c>
      <c r="L31" s="1">
        <f t="shared" si="1"/>
        <v>0</v>
      </c>
      <c r="M31" s="1">
        <f t="shared" si="2"/>
        <v>177.99299999999999</v>
      </c>
      <c r="N31" s="1">
        <f t="shared" si="3"/>
        <v>0</v>
      </c>
      <c r="O31" s="1">
        <f t="shared" si="4"/>
        <v>0</v>
      </c>
      <c r="P31" s="12">
        <f t="shared" si="5"/>
        <v>177.99299999999999</v>
      </c>
      <c r="Q31" s="3"/>
      <c r="R31" s="3"/>
    </row>
    <row r="32" spans="1:18">
      <c r="A32" s="9">
        <v>16.75</v>
      </c>
      <c r="B32" s="10"/>
      <c r="C32" s="36">
        <v>1</v>
      </c>
      <c r="D32" s="36">
        <v>2</v>
      </c>
      <c r="E32" s="10"/>
      <c r="F32" s="11">
        <f t="shared" si="0"/>
        <v>3</v>
      </c>
      <c r="G32" s="1"/>
      <c r="H32" s="9">
        <v>16.75</v>
      </c>
      <c r="I32" s="41">
        <v>304775</v>
      </c>
      <c r="J32" s="18"/>
      <c r="K32" s="9">
        <v>16.75</v>
      </c>
      <c r="L32" s="1">
        <f t="shared" si="1"/>
        <v>0</v>
      </c>
      <c r="M32" s="1">
        <f t="shared" si="2"/>
        <v>101.591666666667</v>
      </c>
      <c r="N32" s="1">
        <f t="shared" si="3"/>
        <v>203.183333333333</v>
      </c>
      <c r="O32" s="1">
        <f t="shared" si="4"/>
        <v>0</v>
      </c>
      <c r="P32" s="12">
        <f t="shared" si="5"/>
        <v>304.77499999999998</v>
      </c>
      <c r="Q32" s="3"/>
      <c r="R32" s="3"/>
    </row>
    <row r="33" spans="1:18">
      <c r="A33" s="9">
        <v>17.25</v>
      </c>
      <c r="B33" s="10"/>
      <c r="C33" s="10">
        <v>1</v>
      </c>
      <c r="D33" s="13">
        <v>2</v>
      </c>
      <c r="E33" s="10"/>
      <c r="F33" s="11">
        <f t="shared" si="0"/>
        <v>3</v>
      </c>
      <c r="G33" s="1"/>
      <c r="H33" s="9">
        <v>17.25</v>
      </c>
      <c r="I33" s="41">
        <v>110055</v>
      </c>
      <c r="J33" s="18"/>
      <c r="K33" s="9">
        <v>17.25</v>
      </c>
      <c r="L33" s="1">
        <f t="shared" si="1"/>
        <v>0</v>
      </c>
      <c r="M33" s="1">
        <f t="shared" si="2"/>
        <v>36.685000000000002</v>
      </c>
      <c r="N33" s="1">
        <f t="shared" si="3"/>
        <v>73.37</v>
      </c>
      <c r="O33" s="1">
        <f t="shared" si="4"/>
        <v>0</v>
      </c>
      <c r="P33" s="12">
        <f t="shared" si="5"/>
        <v>110.05500000000001</v>
      </c>
      <c r="Q33" s="3"/>
      <c r="R33" s="3"/>
    </row>
    <row r="34" spans="1:18">
      <c r="A34" s="9">
        <v>17.75</v>
      </c>
      <c r="B34" s="10"/>
      <c r="C34" s="10"/>
      <c r="D34" s="10"/>
      <c r="E34" s="10"/>
      <c r="F34" s="11">
        <f t="shared" si="0"/>
        <v>0</v>
      </c>
      <c r="G34" s="1"/>
      <c r="H34" s="9">
        <v>17.75</v>
      </c>
      <c r="I34" s="4"/>
      <c r="J34" s="18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0"/>
      <c r="D35" s="10"/>
      <c r="E35" s="1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4"/>
      <c r="D37" s="14"/>
      <c r="E37" s="14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9">
        <f>SUM(B6:B37)</f>
        <v>0</v>
      </c>
      <c r="C38" s="19">
        <f>SUM(C6:C37)</f>
        <v>535</v>
      </c>
      <c r="D38" s="19">
        <f>SUM(D6:D37)</f>
        <v>21</v>
      </c>
      <c r="E38" s="19">
        <f>SUM(E6:E37)</f>
        <v>0</v>
      </c>
      <c r="F38" s="20">
        <f>SUM(F6:F37)</f>
        <v>556</v>
      </c>
      <c r="G38" s="21"/>
      <c r="H38" s="7" t="s">
        <v>7</v>
      </c>
      <c r="I38" s="4">
        <f>SUM(I6:I37)</f>
        <v>176640367</v>
      </c>
      <c r="J38" s="1"/>
      <c r="K38" s="7" t="s">
        <v>7</v>
      </c>
      <c r="L38" s="19">
        <f>SUM(L6:L37)</f>
        <v>0</v>
      </c>
      <c r="M38" s="19">
        <f>SUM(M6:M37)</f>
        <v>172327.01640008</v>
      </c>
      <c r="N38" s="19">
        <f>SUM(N6:N37)</f>
        <v>4313.3505999199597</v>
      </c>
      <c r="O38" s="19">
        <f>SUM(O6:O37)</f>
        <v>0</v>
      </c>
      <c r="P38" s="22">
        <f>SUM(P6:P37)</f>
        <v>176640.367</v>
      </c>
      <c r="Q38" s="23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4"/>
      <c r="B41" s="1"/>
      <c r="C41" s="1"/>
      <c r="D41" s="1"/>
      <c r="E41" s="1"/>
      <c r="F41" s="24"/>
      <c r="G41" s="1"/>
      <c r="H41" s="1"/>
      <c r="I41" s="1"/>
      <c r="J41" s="24"/>
      <c r="K41" s="1"/>
      <c r="L41" s="1"/>
      <c r="M41" s="1"/>
      <c r="N41" s="24"/>
      <c r="O41" s="1"/>
      <c r="P41" s="3"/>
      <c r="Q41" s="3"/>
      <c r="R41" s="3"/>
    </row>
    <row r="42" spans="1:18">
      <c r="A42" s="1"/>
      <c r="B42" s="50" t="s">
        <v>9</v>
      </c>
      <c r="C42" s="50"/>
      <c r="D42" s="50"/>
      <c r="E42" s="1"/>
      <c r="F42" s="1"/>
      <c r="G42" s="4"/>
      <c r="H42" s="1"/>
      <c r="I42" s="50" t="s">
        <v>10</v>
      </c>
      <c r="J42" s="50"/>
      <c r="K42" s="50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5" t="s">
        <v>11</v>
      </c>
      <c r="I44" s="1">
        <v>3.3659326000000001E-3</v>
      </c>
      <c r="J44" s="25" t="s">
        <v>12</v>
      </c>
      <c r="K44" s="1">
        <v>3.2907884224999999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6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0.26068789505381901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7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0.39355046618186801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7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0.56749352605014003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7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0.78885523754668196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7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1.06417135263642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7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1.40016159786991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7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1.8037181263205899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7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1085.3032499999999</v>
      </c>
      <c r="D54" s="1">
        <f t="shared" si="8"/>
        <v>0</v>
      </c>
      <c r="E54" s="1">
        <f t="shared" si="9"/>
        <v>0</v>
      </c>
      <c r="F54" s="11">
        <f t="shared" si="10"/>
        <v>1085.3032499999999</v>
      </c>
      <c r="G54" s="1"/>
      <c r="H54" s="9">
        <f t="shared" si="11"/>
        <v>2.2818955782532901</v>
      </c>
      <c r="I54" s="1">
        <f t="shared" si="12"/>
        <v>0</v>
      </c>
      <c r="J54" s="1">
        <f t="shared" si="13"/>
        <v>341.592922377783</v>
      </c>
      <c r="K54" s="1">
        <f t="shared" si="14"/>
        <v>0</v>
      </c>
      <c r="L54" s="1">
        <f t="shared" si="15"/>
        <v>0</v>
      </c>
      <c r="M54" s="27">
        <f t="shared" si="16"/>
        <v>341.592922377783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6705.9354999999996</v>
      </c>
      <c r="D55" s="1">
        <f t="shared" si="8"/>
        <v>0</v>
      </c>
      <c r="E55" s="1">
        <f t="shared" si="9"/>
        <v>0</v>
      </c>
      <c r="F55" s="11">
        <f t="shared" si="10"/>
        <v>6705.9354999999996</v>
      </c>
      <c r="G55" s="1"/>
      <c r="H55" s="9">
        <f t="shared" si="11"/>
        <v>2.8419024213962998</v>
      </c>
      <c r="I55" s="1">
        <f t="shared" si="12"/>
        <v>0</v>
      </c>
      <c r="J55" s="1">
        <f t="shared" si="13"/>
        <v>2459.04701099063</v>
      </c>
      <c r="K55" s="1">
        <f t="shared" si="14"/>
        <v>0</v>
      </c>
      <c r="L55" s="1">
        <f t="shared" si="15"/>
        <v>0</v>
      </c>
      <c r="M55" s="27">
        <f t="shared" si="16"/>
        <v>2459.04701099063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28402.20075</v>
      </c>
      <c r="D56" s="1">
        <f t="shared" si="8"/>
        <v>0</v>
      </c>
      <c r="E56" s="1">
        <f t="shared" si="9"/>
        <v>0</v>
      </c>
      <c r="F56" s="11">
        <f t="shared" si="10"/>
        <v>28402.20075</v>
      </c>
      <c r="G56" s="1"/>
      <c r="H56" s="9">
        <f t="shared" si="11"/>
        <v>3.4910933275582101</v>
      </c>
      <c r="I56" s="1">
        <f t="shared" si="12"/>
        <v>0</v>
      </c>
      <c r="J56" s="1">
        <f t="shared" si="13"/>
        <v>12018.7555789447</v>
      </c>
      <c r="K56" s="1">
        <f t="shared" si="14"/>
        <v>0</v>
      </c>
      <c r="L56" s="1">
        <f t="shared" si="15"/>
        <v>0</v>
      </c>
      <c r="M56" s="27">
        <f t="shared" si="16"/>
        <v>12018.7555789447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52528.463750000003</v>
      </c>
      <c r="D57" s="1">
        <f t="shared" si="8"/>
        <v>0</v>
      </c>
      <c r="E57" s="1">
        <f t="shared" si="9"/>
        <v>0</v>
      </c>
      <c r="F57" s="11">
        <f t="shared" si="10"/>
        <v>52528.463750000003</v>
      </c>
      <c r="G57" s="1"/>
      <c r="H57" s="9">
        <f t="shared" si="11"/>
        <v>4.2369624015851599</v>
      </c>
      <c r="I57" s="1">
        <f t="shared" si="12"/>
        <v>0</v>
      </c>
      <c r="J57" s="1">
        <f t="shared" si="13"/>
        <v>25435.557248203299</v>
      </c>
      <c r="K57" s="1">
        <f t="shared" si="14"/>
        <v>0</v>
      </c>
      <c r="L57" s="1">
        <f t="shared" si="15"/>
        <v>0</v>
      </c>
      <c r="M57" s="27">
        <f t="shared" si="16"/>
        <v>25435.557248203299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76750.505999999994</v>
      </c>
      <c r="D58" s="1">
        <f t="shared" si="8"/>
        <v>0</v>
      </c>
      <c r="E58" s="1">
        <f t="shared" si="9"/>
        <v>0</v>
      </c>
      <c r="F58" s="11">
        <f t="shared" si="10"/>
        <v>76750.505999999994</v>
      </c>
      <c r="G58" s="1"/>
      <c r="H58" s="9">
        <f t="shared" si="11"/>
        <v>5.0871371206887304</v>
      </c>
      <c r="I58" s="1">
        <f t="shared" si="12"/>
        <v>0</v>
      </c>
      <c r="J58" s="1">
        <f t="shared" si="13"/>
        <v>42209.7673626209</v>
      </c>
      <c r="K58" s="1">
        <f t="shared" si="14"/>
        <v>0</v>
      </c>
      <c r="L58" s="1">
        <f t="shared" si="15"/>
        <v>0</v>
      </c>
      <c r="M58" s="27">
        <f t="shared" si="16"/>
        <v>42209.7673626209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64715.010750000001</v>
      </c>
      <c r="D59" s="1">
        <f t="shared" si="8"/>
        <v>0</v>
      </c>
      <c r="E59" s="1">
        <f t="shared" si="9"/>
        <v>0</v>
      </c>
      <c r="F59" s="11">
        <f t="shared" si="10"/>
        <v>64715.010750000001</v>
      </c>
      <c r="G59" s="1"/>
      <c r="H59" s="9">
        <f t="shared" si="11"/>
        <v>6.0493728727123202</v>
      </c>
      <c r="I59" s="1">
        <f t="shared" si="12"/>
        <v>0</v>
      </c>
      <c r="J59" s="1">
        <f t="shared" si="13"/>
        <v>40152.331332137001</v>
      </c>
      <c r="K59" s="1">
        <f t="shared" si="14"/>
        <v>0</v>
      </c>
      <c r="L59" s="1">
        <f t="shared" si="15"/>
        <v>0</v>
      </c>
      <c r="M59" s="27">
        <f t="shared" si="16"/>
        <v>40152.331332137001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70754.673750000002</v>
      </c>
      <c r="D60" s="1">
        <f t="shared" si="8"/>
        <v>0</v>
      </c>
      <c r="E60" s="1">
        <f t="shared" si="9"/>
        <v>0</v>
      </c>
      <c r="F60" s="11">
        <f t="shared" si="10"/>
        <v>70754.673750000002</v>
      </c>
      <c r="G60" s="1"/>
      <c r="H60" s="9">
        <f t="shared" si="11"/>
        <v>7.1315480045497504</v>
      </c>
      <c r="I60" s="1">
        <f t="shared" si="12"/>
        <v>0</v>
      </c>
      <c r="J60" s="1">
        <f t="shared" si="13"/>
        <v>49228.327062866498</v>
      </c>
      <c r="K60" s="1">
        <f t="shared" si="14"/>
        <v>0</v>
      </c>
      <c r="L60" s="1">
        <f t="shared" si="15"/>
        <v>0</v>
      </c>
      <c r="M60" s="27">
        <f t="shared" si="16"/>
        <v>49228.327062866498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81481.377250000005</v>
      </c>
      <c r="D61" s="1">
        <f t="shared" si="8"/>
        <v>0</v>
      </c>
      <c r="E61" s="1">
        <f t="shared" si="9"/>
        <v>0</v>
      </c>
      <c r="F61" s="11">
        <f t="shared" si="10"/>
        <v>81481.377250000005</v>
      </c>
      <c r="G61" s="1"/>
      <c r="H61" s="9">
        <f t="shared" si="11"/>
        <v>8.3416593090313391</v>
      </c>
      <c r="I61" s="1">
        <f t="shared" si="12"/>
        <v>0</v>
      </c>
      <c r="J61" s="1">
        <f t="shared" si="13"/>
        <v>63226.966423270402</v>
      </c>
      <c r="K61" s="1">
        <f t="shared" si="14"/>
        <v>0</v>
      </c>
      <c r="L61" s="1">
        <f t="shared" si="15"/>
        <v>0</v>
      </c>
      <c r="M61" s="27">
        <f t="shared" si="16"/>
        <v>63226.966423270402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107329.185</v>
      </c>
      <c r="D62" s="1">
        <f t="shared" si="8"/>
        <v>0</v>
      </c>
      <c r="E62" s="1">
        <f t="shared" si="9"/>
        <v>0</v>
      </c>
      <c r="F62" s="11">
        <f t="shared" si="10"/>
        <v>107329.185</v>
      </c>
      <c r="G62" s="1"/>
      <c r="H62" s="9">
        <f t="shared" si="11"/>
        <v>9.68781789171517</v>
      </c>
      <c r="I62" s="1">
        <f t="shared" si="12"/>
        <v>0</v>
      </c>
      <c r="J62" s="1">
        <f t="shared" si="13"/>
        <v>92425.3865552184</v>
      </c>
      <c r="K62" s="1">
        <f t="shared" si="14"/>
        <v>0</v>
      </c>
      <c r="L62" s="1">
        <f t="shared" si="15"/>
        <v>0</v>
      </c>
      <c r="M62" s="27">
        <f t="shared" si="16"/>
        <v>92425.3865552184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181682.33050000001</v>
      </c>
      <c r="D63" s="1">
        <f t="shared" si="8"/>
        <v>0</v>
      </c>
      <c r="E63" s="1">
        <f t="shared" si="9"/>
        <v>0</v>
      </c>
      <c r="F63" s="11">
        <f t="shared" si="10"/>
        <v>181682.33050000001</v>
      </c>
      <c r="G63" s="1"/>
      <c r="H63" s="9">
        <f t="shared" si="11"/>
        <v>11.1782453692344</v>
      </c>
      <c r="I63" s="1">
        <f t="shared" si="12"/>
        <v>0</v>
      </c>
      <c r="J63" s="1">
        <f t="shared" si="13"/>
        <v>172841.67400709301</v>
      </c>
      <c r="K63" s="1">
        <f t="shared" si="14"/>
        <v>0</v>
      </c>
      <c r="L63" s="1">
        <f t="shared" si="15"/>
        <v>0</v>
      </c>
      <c r="M63" s="27">
        <f t="shared" si="16"/>
        <v>172841.67400709301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234325.70525</v>
      </c>
      <c r="D64" s="1">
        <f t="shared" si="8"/>
        <v>0</v>
      </c>
      <c r="E64" s="1">
        <f t="shared" si="9"/>
        <v>0</v>
      </c>
      <c r="F64" s="11">
        <f t="shared" si="10"/>
        <v>234325.70525</v>
      </c>
      <c r="G64" s="1"/>
      <c r="H64" s="9">
        <f t="shared" si="11"/>
        <v>12.821270358904799</v>
      </c>
      <c r="I64" s="1">
        <f t="shared" si="12"/>
        <v>0</v>
      </c>
      <c r="J64" s="1">
        <f t="shared" si="13"/>
        <v>245253.32400418699</v>
      </c>
      <c r="K64" s="1">
        <f t="shared" si="14"/>
        <v>0</v>
      </c>
      <c r="L64" s="1">
        <f t="shared" si="15"/>
        <v>0</v>
      </c>
      <c r="M64" s="27">
        <f t="shared" si="16"/>
        <v>245253.32400418699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303411.05973670201</v>
      </c>
      <c r="D65" s="1">
        <f t="shared" si="8"/>
        <v>3262.4845132978699</v>
      </c>
      <c r="E65" s="1">
        <f t="shared" si="9"/>
        <v>0</v>
      </c>
      <c r="F65" s="11">
        <f t="shared" si="10"/>
        <v>306673.54424999998</v>
      </c>
      <c r="G65" s="1"/>
      <c r="H65" s="9">
        <f t="shared" si="11"/>
        <v>14.6253252257165</v>
      </c>
      <c r="I65" s="1">
        <f t="shared" si="12"/>
        <v>0</v>
      </c>
      <c r="J65" s="1">
        <f t="shared" si="13"/>
        <v>348038.07260616199</v>
      </c>
      <c r="K65" s="1">
        <f t="shared" si="14"/>
        <v>3742.3448667329199</v>
      </c>
      <c r="L65" s="1">
        <f t="shared" si="15"/>
        <v>0</v>
      </c>
      <c r="M65" s="27">
        <f t="shared" si="16"/>
        <v>351780.417472895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310257.18050735298</v>
      </c>
      <c r="D66" s="1">
        <f t="shared" si="8"/>
        <v>9401.7327426470601</v>
      </c>
      <c r="E66" s="1">
        <f t="shared" si="9"/>
        <v>0</v>
      </c>
      <c r="F66" s="11">
        <f t="shared" si="10"/>
        <v>319658.91324999998</v>
      </c>
      <c r="G66" s="1"/>
      <c r="H66" s="9">
        <f t="shared" si="11"/>
        <v>16.598943058010899</v>
      </c>
      <c r="I66" s="1">
        <f t="shared" si="12"/>
        <v>0</v>
      </c>
      <c r="J66" s="1">
        <f t="shared" si="13"/>
        <v>388674.813024948</v>
      </c>
      <c r="K66" s="1">
        <f t="shared" si="14"/>
        <v>11778.024637119601</v>
      </c>
      <c r="L66" s="1">
        <f t="shared" si="15"/>
        <v>0</v>
      </c>
      <c r="M66" s="27">
        <f t="shared" si="16"/>
        <v>400452.83766206802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281394.90699013101</v>
      </c>
      <c r="D67" s="1">
        <f t="shared" si="8"/>
        <v>11564.1742598684</v>
      </c>
      <c r="E67" s="1">
        <f t="shared" si="9"/>
        <v>0</v>
      </c>
      <c r="F67" s="11">
        <f t="shared" si="10"/>
        <v>292959.081249999</v>
      </c>
      <c r="G67" s="1"/>
      <c r="H67" s="9">
        <f t="shared" si="11"/>
        <v>18.7507548473539</v>
      </c>
      <c r="I67" s="1">
        <f t="shared" si="12"/>
        <v>0</v>
      </c>
      <c r="J67" s="1">
        <f t="shared" si="13"/>
        <v>383735.77572842903</v>
      </c>
      <c r="K67" s="1">
        <f t="shared" si="14"/>
        <v>15769.9633860999</v>
      </c>
      <c r="L67" s="1">
        <f t="shared" si="15"/>
        <v>0</v>
      </c>
      <c r="M67" s="27">
        <f t="shared" si="16"/>
        <v>399505.73911452899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192783.965648438</v>
      </c>
      <c r="D68" s="1">
        <f t="shared" si="8"/>
        <v>6218.8376015624999</v>
      </c>
      <c r="E68" s="1">
        <f t="shared" si="9"/>
        <v>0</v>
      </c>
      <c r="F68" s="11">
        <f t="shared" si="10"/>
        <v>199002.80325</v>
      </c>
      <c r="G68" s="1"/>
      <c r="H68" s="9">
        <f t="shared" si="11"/>
        <v>21.089486851570399</v>
      </c>
      <c r="I68" s="1">
        <f t="shared" si="12"/>
        <v>0</v>
      </c>
      <c r="J68" s="1">
        <f t="shared" si="13"/>
        <v>285313.32692886499</v>
      </c>
      <c r="K68" s="1">
        <f t="shared" si="14"/>
        <v>9203.6557073827298</v>
      </c>
      <c r="L68" s="1">
        <f t="shared" si="15"/>
        <v>0</v>
      </c>
      <c r="M68" s="27">
        <f t="shared" si="16"/>
        <v>294516.98263624799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76736.666314814807</v>
      </c>
      <c r="D69" s="1">
        <f t="shared" si="8"/>
        <v>13345.507185185201</v>
      </c>
      <c r="E69" s="1">
        <f t="shared" si="9"/>
        <v>0</v>
      </c>
      <c r="F69" s="11">
        <f t="shared" si="10"/>
        <v>90082.173500000004</v>
      </c>
      <c r="G69" s="1"/>
      <c r="H69" s="9">
        <f t="shared" si="11"/>
        <v>23.6239581227671</v>
      </c>
      <c r="I69" s="1">
        <f t="shared" si="12"/>
        <v>0</v>
      </c>
      <c r="J69" s="1">
        <f t="shared" si="13"/>
        <v>122903.307898436</v>
      </c>
      <c r="K69" s="1">
        <f t="shared" si="14"/>
        <v>21374.488330162902</v>
      </c>
      <c r="L69" s="1">
        <f t="shared" si="15"/>
        <v>0</v>
      </c>
      <c r="M69" s="27">
        <f t="shared" si="16"/>
        <v>144277.79622859901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15774.732166666699</v>
      </c>
      <c r="D70" s="1">
        <f t="shared" si="8"/>
        <v>7887.3660833333297</v>
      </c>
      <c r="E70" s="1">
        <f t="shared" si="9"/>
        <v>0</v>
      </c>
      <c r="F70" s="11">
        <f t="shared" si="10"/>
        <v>23662.098249999999</v>
      </c>
      <c r="G70" s="1"/>
      <c r="H70" s="9">
        <f t="shared" si="11"/>
        <v>26.363078184551998</v>
      </c>
      <c r="I70" s="1">
        <f t="shared" si="12"/>
        <v>0</v>
      </c>
      <c r="J70" s="1">
        <f t="shared" si="13"/>
        <v>27270.196554111601</v>
      </c>
      <c r="K70" s="1">
        <f t="shared" si="14"/>
        <v>13635.0982770558</v>
      </c>
      <c r="L70" s="1">
        <f t="shared" si="15"/>
        <v>0</v>
      </c>
      <c r="M70" s="27">
        <f t="shared" si="16"/>
        <v>40905.294831167397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8786.7612000000008</v>
      </c>
      <c r="D71" s="1">
        <f t="shared" si="8"/>
        <v>5857.8407999999999</v>
      </c>
      <c r="E71" s="1">
        <f t="shared" si="9"/>
        <v>0</v>
      </c>
      <c r="F71" s="11">
        <f t="shared" si="10"/>
        <v>14644.602000000001</v>
      </c>
      <c r="G71" s="1"/>
      <c r="H71" s="9">
        <f t="shared" si="11"/>
        <v>29.315844844656901</v>
      </c>
      <c r="I71" s="1">
        <f t="shared" si="12"/>
        <v>0</v>
      </c>
      <c r="J71" s="1">
        <f t="shared" si="13"/>
        <v>16355.004954047699</v>
      </c>
      <c r="K71" s="1">
        <f t="shared" si="14"/>
        <v>10903.3366360318</v>
      </c>
      <c r="L71" s="1">
        <f t="shared" si="15"/>
        <v>0</v>
      </c>
      <c r="M71" s="27">
        <f t="shared" si="16"/>
        <v>27258.341590079501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2892.38625</v>
      </c>
      <c r="D72" s="1">
        <f t="shared" si="8"/>
        <v>0</v>
      </c>
      <c r="E72" s="1">
        <f t="shared" si="9"/>
        <v>0</v>
      </c>
      <c r="F72" s="11">
        <f t="shared" si="10"/>
        <v>2892.38625</v>
      </c>
      <c r="G72" s="1"/>
      <c r="H72" s="9">
        <f t="shared" si="11"/>
        <v>32.491342130861597</v>
      </c>
      <c r="I72" s="1">
        <f t="shared" si="12"/>
        <v>0</v>
      </c>
      <c r="J72" s="1">
        <f t="shared" si="13"/>
        <v>5783.2314598984503</v>
      </c>
      <c r="K72" s="1">
        <f t="shared" si="14"/>
        <v>0</v>
      </c>
      <c r="L72" s="1">
        <f t="shared" si="15"/>
        <v>0</v>
      </c>
      <c r="M72" s="27">
        <f t="shared" si="16"/>
        <v>5783.2314598984503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1701.66041666667</v>
      </c>
      <c r="D73" s="1">
        <f t="shared" si="8"/>
        <v>3403.32083333333</v>
      </c>
      <c r="E73" s="1">
        <f t="shared" si="9"/>
        <v>0</v>
      </c>
      <c r="F73" s="11">
        <f t="shared" si="10"/>
        <v>5104.9812499999998</v>
      </c>
      <c r="G73" s="1"/>
      <c r="H73" s="9">
        <f t="shared" si="11"/>
        <v>35.898738339549404</v>
      </c>
      <c r="I73" s="1">
        <f t="shared" si="12"/>
        <v>0</v>
      </c>
      <c r="J73" s="1">
        <f t="shared" si="13"/>
        <v>3647.0126591454</v>
      </c>
      <c r="K73" s="1">
        <f t="shared" si="14"/>
        <v>7294.02531829077</v>
      </c>
      <c r="L73" s="1">
        <f t="shared" si="15"/>
        <v>0</v>
      </c>
      <c r="M73" s="27">
        <f t="shared" si="16"/>
        <v>10941.037977436201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632.81624999999997</v>
      </c>
      <c r="D74" s="1">
        <f t="shared" si="8"/>
        <v>1265.6324999999999</v>
      </c>
      <c r="E74" s="1">
        <f t="shared" si="9"/>
        <v>0</v>
      </c>
      <c r="F74" s="11">
        <f t="shared" si="10"/>
        <v>1898.44875</v>
      </c>
      <c r="G74" s="1"/>
      <c r="H74" s="9">
        <f t="shared" si="11"/>
        <v>39.547284187451297</v>
      </c>
      <c r="I74" s="1">
        <f t="shared" si="12"/>
        <v>0</v>
      </c>
      <c r="J74" s="1">
        <f t="shared" si="13"/>
        <v>1450.7921204166501</v>
      </c>
      <c r="K74" s="1">
        <f t="shared" si="14"/>
        <v>2901.5842408333001</v>
      </c>
      <c r="L74" s="1">
        <f t="shared" si="15"/>
        <v>0</v>
      </c>
      <c r="M74" s="27">
        <f t="shared" si="16"/>
        <v>4352.3763612499497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43.446311058185302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7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47.605229336108799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7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52.033526820783898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7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56.740767216042997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7">
        <f t="shared" si="16"/>
        <v>0</v>
      </c>
      <c r="N78" s="3"/>
      <c r="O78" s="3"/>
      <c r="P78" s="3"/>
    </row>
    <row r="79" spans="1:16">
      <c r="A79" s="7" t="s">
        <v>7</v>
      </c>
      <c r="B79" s="19">
        <f>SUM(B47:B78)</f>
        <v>0</v>
      </c>
      <c r="C79" s="19">
        <f>SUM(C47:C78)</f>
        <v>2100132.8272307701</v>
      </c>
      <c r="D79" s="19">
        <f>SUM(D47:D78)</f>
        <v>62206.896519227703</v>
      </c>
      <c r="E79" s="19">
        <f>SUM(E47:E78)</f>
        <v>0</v>
      </c>
      <c r="F79" s="19">
        <f>SUM(F47:F78)</f>
        <v>2162339.7237499999</v>
      </c>
      <c r="G79" s="11"/>
      <c r="H79" s="7" t="s">
        <v>7</v>
      </c>
      <c r="I79" s="19">
        <f>SUM(I47:I78)</f>
        <v>0</v>
      </c>
      <c r="J79" s="19">
        <f>SUM(J47:J78)</f>
        <v>2328764.2634423701</v>
      </c>
      <c r="K79" s="19">
        <f>SUM(K47:K78)</f>
        <v>96602.521399709702</v>
      </c>
      <c r="L79" s="19">
        <f>SUM(L47:L78)</f>
        <v>0</v>
      </c>
      <c r="M79" s="19">
        <f>SUM(M47:M78)</f>
        <v>2425366.78484208</v>
      </c>
      <c r="N79" s="3"/>
      <c r="O79" s="3"/>
      <c r="P79" s="3"/>
    </row>
    <row r="80" spans="1:16">
      <c r="A80" s="5" t="s">
        <v>13</v>
      </c>
      <c r="B80" s="20">
        <f>IF(L38&gt;0,B79/L38,0)</f>
        <v>0</v>
      </c>
      <c r="C80" s="20">
        <f>IF(M38&gt;0,C79/M38,0)</f>
        <v>12.1869041262516</v>
      </c>
      <c r="D80" s="20">
        <f>IF(N38&gt;0,D79/N38,0)</f>
        <v>14.42194300653</v>
      </c>
      <c r="E80" s="20">
        <f>IF(O38&gt;0,E79/O38,0)</f>
        <v>0</v>
      </c>
      <c r="F80" s="20">
        <f>IF(P38&gt;0,F79/P38,0)</f>
        <v>12.2414811544747</v>
      </c>
      <c r="G80" s="11"/>
      <c r="H80" s="5" t="s">
        <v>13</v>
      </c>
      <c r="I80" s="20">
        <f>IF(L38&gt;0,I79/L38,0)</f>
        <v>0</v>
      </c>
      <c r="J80" s="20">
        <f>IF(M38&gt;0,J79/M38,0)</f>
        <v>13.5136342060019</v>
      </c>
      <c r="K80" s="20">
        <f>IF(N38&gt;0,K79/N38,0)</f>
        <v>22.396167239802502</v>
      </c>
      <c r="L80" s="20">
        <f>IF(O38&gt;0,L79/O38,0)</f>
        <v>0</v>
      </c>
      <c r="M80" s="20">
        <f>IF(P38&gt;0,M79/P38,0)</f>
        <v>13.730535245333099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2" t="s">
        <v>14</v>
      </c>
      <c r="B85" s="52"/>
      <c r="C85" s="52"/>
      <c r="D85" s="52"/>
      <c r="E85" s="5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2"/>
      <c r="B86" s="52"/>
      <c r="C86" s="52"/>
      <c r="D86" s="52"/>
      <c r="E86" s="5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8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3" t="s">
        <v>15</v>
      </c>
      <c r="B89" s="54" t="s">
        <v>16</v>
      </c>
      <c r="C89" s="54" t="s">
        <v>17</v>
      </c>
      <c r="D89" s="54" t="s">
        <v>18</v>
      </c>
      <c r="E89" s="5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3"/>
      <c r="B90" s="53"/>
      <c r="C90" s="53"/>
      <c r="D90" s="53"/>
      <c r="E90" s="5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9">
        <v>0</v>
      </c>
      <c r="B92" s="30">
        <f>L$38</f>
        <v>0</v>
      </c>
      <c r="C92" s="31">
        <f>$B$80</f>
        <v>0</v>
      </c>
      <c r="D92" s="31">
        <f>$I$80</f>
        <v>0</v>
      </c>
      <c r="E92" s="30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9">
        <v>1</v>
      </c>
      <c r="B93" s="30">
        <f>M$38</f>
        <v>172327.01639999999</v>
      </c>
      <c r="C93" s="31">
        <f>$C$80</f>
        <v>12.2</v>
      </c>
      <c r="D93" s="31">
        <f>$J$80</f>
        <v>13.5</v>
      </c>
      <c r="E93" s="30">
        <f>B93*D93</f>
        <v>2326414.7214000002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9">
        <v>2</v>
      </c>
      <c r="B94" s="30">
        <f>N$38</f>
        <v>4313.3505999999998</v>
      </c>
      <c r="C94" s="31">
        <f>$D$80</f>
        <v>14.4</v>
      </c>
      <c r="D94" s="31">
        <f>$K$80</f>
        <v>22.4</v>
      </c>
      <c r="E94" s="30">
        <f>B94*D94</f>
        <v>96619.053440000003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9">
        <v>3</v>
      </c>
      <c r="B95" s="30">
        <f>O$38</f>
        <v>0</v>
      </c>
      <c r="C95" s="31">
        <f>$E$80</f>
        <v>0</v>
      </c>
      <c r="D95" s="31">
        <f>$L$80</f>
        <v>0</v>
      </c>
      <c r="E95" s="30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9" t="s">
        <v>7</v>
      </c>
      <c r="B96" s="30">
        <f>SUM(B92:B95)</f>
        <v>176640.367</v>
      </c>
      <c r="C96" s="31">
        <f>$F$80</f>
        <v>12.2</v>
      </c>
      <c r="D96" s="31">
        <f>$M$80</f>
        <v>13.7</v>
      </c>
      <c r="E96" s="30">
        <f>SUM(E92:E95)</f>
        <v>2423033.7748400001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9" t="s">
        <v>2</v>
      </c>
      <c r="B97" s="32">
        <f>$I$2</f>
        <v>2430718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3" t="s">
        <v>20</v>
      </c>
      <c r="B98" s="30">
        <f>IF(E96&gt;0,$I$2/E96,"")</f>
        <v>1.0031699999999999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32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9" t="s">
        <v>22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7">
        <v>1207855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10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0</v>
      </c>
      <c r="Q7" s="3"/>
      <c r="R7" s="3"/>
    </row>
    <row r="8" spans="1:18">
      <c r="A8" s="9">
        <v>4.75</v>
      </c>
      <c r="B8" s="10"/>
      <c r="C8" s="10"/>
      <c r="D8" s="10"/>
      <c r="E8" s="10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0</v>
      </c>
      <c r="Q8" s="3"/>
      <c r="R8" s="3"/>
    </row>
    <row r="9" spans="1:18">
      <c r="A9" s="9">
        <v>5.25</v>
      </c>
      <c r="B9" s="10"/>
      <c r="C9" s="10"/>
      <c r="D9" s="10"/>
      <c r="E9" s="10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0</v>
      </c>
      <c r="Q9" s="3"/>
      <c r="R9" s="3"/>
    </row>
    <row r="10" spans="1:18">
      <c r="A10" s="9">
        <v>5.75</v>
      </c>
      <c r="B10" s="10"/>
      <c r="C10" s="10"/>
      <c r="D10" s="10"/>
      <c r="E10" s="10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0</v>
      </c>
      <c r="Q10" s="3"/>
      <c r="R10" s="3"/>
    </row>
    <row r="11" spans="1:18">
      <c r="A11" s="9">
        <v>6.25</v>
      </c>
      <c r="B11" s="10"/>
      <c r="C11" s="10"/>
      <c r="D11" s="10"/>
      <c r="E11" s="10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ref="L11:L32" si="3">IF($F11&gt;0,($I12/1000)*(B11/$F11),0)</f>
        <v>0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2">
        <f t="shared" si="2"/>
        <v>0</v>
      </c>
      <c r="Q11" s="3"/>
      <c r="R11" s="3"/>
    </row>
    <row r="12" spans="1:18">
      <c r="A12" s="9">
        <v>6.75</v>
      </c>
      <c r="B12" s="13">
        <v>1</v>
      </c>
      <c r="C12" s="13"/>
      <c r="D12" s="10"/>
      <c r="E12" s="14"/>
      <c r="F12" s="11">
        <f t="shared" si="0"/>
        <v>1</v>
      </c>
      <c r="G12" s="1"/>
      <c r="H12" s="9">
        <v>6.75</v>
      </c>
      <c r="I12" s="41">
        <v>11166</v>
      </c>
      <c r="J12" s="1"/>
      <c r="K12" s="9">
        <v>6.75</v>
      </c>
      <c r="L12" s="1">
        <f t="shared" si="3"/>
        <v>79.534999999999997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2">
        <f t="shared" si="2"/>
        <v>79.534999999999997</v>
      </c>
      <c r="Q12" s="3"/>
      <c r="R12" s="3"/>
    </row>
    <row r="13" spans="1:18">
      <c r="A13" s="9">
        <v>7.25</v>
      </c>
      <c r="B13" s="13">
        <v>1</v>
      </c>
      <c r="C13" s="34"/>
      <c r="D13" s="15"/>
      <c r="E13" s="14"/>
      <c r="F13" s="11">
        <f t="shared" si="0"/>
        <v>1</v>
      </c>
      <c r="G13" s="1"/>
      <c r="H13" s="9">
        <v>7.25</v>
      </c>
      <c r="I13" s="41">
        <v>79535</v>
      </c>
      <c r="J13" s="1"/>
      <c r="K13" s="9">
        <v>7.25</v>
      </c>
      <c r="L13" s="1">
        <f t="shared" si="3"/>
        <v>319.98899999999998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2">
        <f t="shared" si="2"/>
        <v>319.98899999999998</v>
      </c>
      <c r="Q13" s="3"/>
      <c r="R13" s="3"/>
    </row>
    <row r="14" spans="1:18">
      <c r="A14" s="9">
        <v>7.75</v>
      </c>
      <c r="B14" s="13">
        <v>1</v>
      </c>
      <c r="C14" s="34"/>
      <c r="D14" s="15"/>
      <c r="E14" s="14"/>
      <c r="F14" s="11">
        <f t="shared" si="0"/>
        <v>1</v>
      </c>
      <c r="G14" s="1"/>
      <c r="H14" s="9">
        <v>7.75</v>
      </c>
      <c r="I14" s="41">
        <v>319989</v>
      </c>
      <c r="J14" s="4"/>
      <c r="K14" s="9">
        <v>7.75</v>
      </c>
      <c r="L14" s="1">
        <f t="shared" si="3"/>
        <v>1204.297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2">
        <f t="shared" si="2"/>
        <v>1204.297</v>
      </c>
      <c r="Q14" s="3"/>
      <c r="R14" s="3"/>
    </row>
    <row r="15" spans="1:18">
      <c r="A15" s="9">
        <v>8.25</v>
      </c>
      <c r="B15" s="13">
        <v>1</v>
      </c>
      <c r="C15" s="34"/>
      <c r="D15" s="15"/>
      <c r="E15" s="14"/>
      <c r="F15" s="11">
        <f t="shared" si="0"/>
        <v>1</v>
      </c>
      <c r="G15" s="1"/>
      <c r="H15" s="9">
        <v>8.25</v>
      </c>
      <c r="I15" s="41">
        <v>1204297</v>
      </c>
      <c r="J15" s="4"/>
      <c r="K15" s="9">
        <v>8.25</v>
      </c>
      <c r="L15" s="1">
        <f t="shared" si="3"/>
        <v>2534.2249999999999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2">
        <f t="shared" si="2"/>
        <v>2534.2249999999999</v>
      </c>
      <c r="Q15" s="3"/>
      <c r="R15" s="3"/>
    </row>
    <row r="16" spans="1:18">
      <c r="A16" s="9">
        <v>8.75</v>
      </c>
      <c r="B16" s="13">
        <v>1</v>
      </c>
      <c r="C16" s="34"/>
      <c r="D16" s="15"/>
      <c r="E16" s="14"/>
      <c r="F16" s="11">
        <f t="shared" si="0"/>
        <v>1</v>
      </c>
      <c r="G16" s="1"/>
      <c r="H16" s="9">
        <v>8.75</v>
      </c>
      <c r="I16" s="41">
        <v>2534225</v>
      </c>
      <c r="J16" s="4"/>
      <c r="K16" s="9">
        <v>8.75</v>
      </c>
      <c r="L16" s="1">
        <f t="shared" si="3"/>
        <v>5317.8429999999998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2">
        <f t="shared" si="2"/>
        <v>5317.8429999999998</v>
      </c>
      <c r="Q16" s="3"/>
      <c r="R16" s="3"/>
    </row>
    <row r="17" spans="1:18">
      <c r="A17" s="9">
        <v>9.25</v>
      </c>
      <c r="B17" s="13">
        <v>1</v>
      </c>
      <c r="C17" s="34"/>
      <c r="D17" s="15"/>
      <c r="E17" s="14"/>
      <c r="F17" s="11">
        <f t="shared" si="0"/>
        <v>1</v>
      </c>
      <c r="G17" s="1"/>
      <c r="H17" s="9">
        <v>9.25</v>
      </c>
      <c r="I17" s="41">
        <v>5317843</v>
      </c>
      <c r="J17" s="4"/>
      <c r="K17" s="9">
        <v>9.25</v>
      </c>
      <c r="L17" s="1">
        <f t="shared" si="3"/>
        <v>5069.2299999999996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2">
        <f t="shared" si="2"/>
        <v>5069.2299999999996</v>
      </c>
      <c r="Q17" s="3"/>
      <c r="R17" s="3"/>
    </row>
    <row r="18" spans="1:18">
      <c r="A18" s="9">
        <v>9.75</v>
      </c>
      <c r="B18" s="13">
        <v>1</v>
      </c>
      <c r="C18" s="34">
        <v>1</v>
      </c>
      <c r="D18" s="15"/>
      <c r="E18" s="14"/>
      <c r="F18" s="11">
        <f t="shared" si="0"/>
        <v>2</v>
      </c>
      <c r="G18" s="1"/>
      <c r="H18" s="9">
        <v>9.75</v>
      </c>
      <c r="I18" s="41">
        <v>5069230</v>
      </c>
      <c r="J18" s="4"/>
      <c r="K18" s="9">
        <v>9.75</v>
      </c>
      <c r="L18" s="1">
        <f t="shared" si="3"/>
        <v>1595.5885000000001</v>
      </c>
      <c r="M18" s="1">
        <f t="shared" si="4"/>
        <v>1595.5885000000001</v>
      </c>
      <c r="N18" s="1">
        <f t="shared" si="5"/>
        <v>0</v>
      </c>
      <c r="O18" s="1">
        <f t="shared" si="6"/>
        <v>0</v>
      </c>
      <c r="P18" s="12">
        <f t="shared" si="2"/>
        <v>3191.1770000000001</v>
      </c>
      <c r="Q18" s="3"/>
      <c r="R18" s="3"/>
    </row>
    <row r="19" spans="1:18">
      <c r="A19" s="9">
        <v>10.25</v>
      </c>
      <c r="B19" s="13">
        <v>1</v>
      </c>
      <c r="C19" s="34">
        <v>2</v>
      </c>
      <c r="D19" s="15"/>
      <c r="E19" s="14"/>
      <c r="F19" s="11">
        <f t="shared" si="0"/>
        <v>3</v>
      </c>
      <c r="G19" s="1"/>
      <c r="H19" s="9">
        <v>10.25</v>
      </c>
      <c r="I19" s="41">
        <v>3191177</v>
      </c>
      <c r="J19" s="4"/>
      <c r="K19" s="9">
        <v>10.25</v>
      </c>
      <c r="L19" s="1">
        <f t="shared" si="3"/>
        <v>622.58566666666695</v>
      </c>
      <c r="M19" s="1">
        <f t="shared" si="4"/>
        <v>1245.17133333333</v>
      </c>
      <c r="N19" s="1">
        <f t="shared" si="5"/>
        <v>0</v>
      </c>
      <c r="O19" s="1">
        <f t="shared" si="6"/>
        <v>0</v>
      </c>
      <c r="P19" s="12">
        <f t="shared" si="2"/>
        <v>1867.7570000000001</v>
      </c>
      <c r="Q19" s="3"/>
      <c r="R19" s="3"/>
    </row>
    <row r="20" spans="1:18">
      <c r="A20" s="9">
        <v>10.75</v>
      </c>
      <c r="B20" s="13">
        <v>1</v>
      </c>
      <c r="C20" s="34">
        <v>4</v>
      </c>
      <c r="D20" s="15"/>
      <c r="E20" s="14"/>
      <c r="F20" s="11">
        <f t="shared" si="0"/>
        <v>5</v>
      </c>
      <c r="G20" s="1"/>
      <c r="H20" s="9">
        <v>10.75</v>
      </c>
      <c r="I20" s="41">
        <v>1867757</v>
      </c>
      <c r="J20" s="4"/>
      <c r="K20" s="9">
        <v>10.75</v>
      </c>
      <c r="L20" s="1">
        <f t="shared" si="3"/>
        <v>174.02359999999999</v>
      </c>
      <c r="M20" s="1">
        <f t="shared" si="4"/>
        <v>696.09439999999995</v>
      </c>
      <c r="N20" s="1">
        <f t="shared" si="5"/>
        <v>0</v>
      </c>
      <c r="O20" s="1">
        <f t="shared" si="6"/>
        <v>0</v>
      </c>
      <c r="P20" s="12">
        <f t="shared" si="2"/>
        <v>870.11800000000005</v>
      </c>
      <c r="Q20" s="3"/>
      <c r="R20" s="3"/>
    </row>
    <row r="21" spans="1:18">
      <c r="A21" s="9">
        <v>11.25</v>
      </c>
      <c r="B21" s="13">
        <v>1</v>
      </c>
      <c r="C21" s="34">
        <v>6</v>
      </c>
      <c r="D21" s="15"/>
      <c r="E21" s="14"/>
      <c r="F21" s="11">
        <f t="shared" si="0"/>
        <v>7</v>
      </c>
      <c r="G21" s="1"/>
      <c r="H21" s="9">
        <v>11.25</v>
      </c>
      <c r="I21" s="41">
        <v>870118</v>
      </c>
      <c r="J21" s="4"/>
      <c r="K21" s="9">
        <v>11.25</v>
      </c>
      <c r="L21" s="1">
        <f t="shared" si="3"/>
        <v>112.864714285714</v>
      </c>
      <c r="M21" s="1">
        <f t="shared" si="4"/>
        <v>677.18828571428605</v>
      </c>
      <c r="N21" s="1">
        <f t="shared" si="5"/>
        <v>0</v>
      </c>
      <c r="O21" s="1">
        <f t="shared" si="6"/>
        <v>0</v>
      </c>
      <c r="P21" s="12">
        <f t="shared" si="2"/>
        <v>790.053</v>
      </c>
      <c r="Q21" s="3"/>
      <c r="R21" s="3"/>
    </row>
    <row r="22" spans="1:18">
      <c r="A22" s="9">
        <v>11.75</v>
      </c>
      <c r="B22" s="13">
        <v>1</v>
      </c>
      <c r="C22" s="34">
        <v>8</v>
      </c>
      <c r="D22" s="15"/>
      <c r="E22" s="14"/>
      <c r="F22" s="11">
        <f t="shared" si="0"/>
        <v>9</v>
      </c>
      <c r="G22" s="4"/>
      <c r="H22" s="9">
        <v>11.75</v>
      </c>
      <c r="I22" s="41">
        <v>790053</v>
      </c>
      <c r="J22" s="4"/>
      <c r="K22" s="9">
        <v>11.75</v>
      </c>
      <c r="L22" s="1">
        <f t="shared" si="3"/>
        <v>240.83355555555599</v>
      </c>
      <c r="M22" s="1">
        <f t="shared" si="4"/>
        <v>1926.66844444444</v>
      </c>
      <c r="N22" s="1">
        <f t="shared" si="5"/>
        <v>0</v>
      </c>
      <c r="O22" s="1">
        <f t="shared" si="6"/>
        <v>0</v>
      </c>
      <c r="P22" s="12">
        <f t="shared" si="2"/>
        <v>2167.502</v>
      </c>
      <c r="Q22" s="3"/>
      <c r="R22" s="3"/>
    </row>
    <row r="23" spans="1:18">
      <c r="A23" s="9">
        <v>12.25</v>
      </c>
      <c r="B23" s="15">
        <v>1</v>
      </c>
      <c r="C23" s="15">
        <v>11</v>
      </c>
      <c r="D23" s="15"/>
      <c r="E23" s="14"/>
      <c r="F23" s="11">
        <f t="shared" si="0"/>
        <v>12</v>
      </c>
      <c r="G23" s="4"/>
      <c r="H23" s="9">
        <v>12.25</v>
      </c>
      <c r="I23" s="41">
        <v>2167502</v>
      </c>
      <c r="J23" s="4"/>
      <c r="K23" s="9">
        <v>12.25</v>
      </c>
      <c r="L23" s="1">
        <f t="shared" si="3"/>
        <v>371.38524999999998</v>
      </c>
      <c r="M23" s="1">
        <f t="shared" si="4"/>
        <v>4085.2377499999998</v>
      </c>
      <c r="N23" s="1">
        <f t="shared" si="5"/>
        <v>0</v>
      </c>
      <c r="O23" s="1">
        <f t="shared" si="6"/>
        <v>0</v>
      </c>
      <c r="P23" s="12">
        <f t="shared" si="2"/>
        <v>4456.6229999999996</v>
      </c>
      <c r="Q23" s="3"/>
      <c r="R23" s="3"/>
    </row>
    <row r="24" spans="1:18">
      <c r="A24" s="9">
        <v>12.75</v>
      </c>
      <c r="B24" s="15">
        <v>6</v>
      </c>
      <c r="C24" s="15">
        <v>17</v>
      </c>
      <c r="D24" s="15"/>
      <c r="E24" s="10"/>
      <c r="F24" s="11">
        <f t="shared" si="0"/>
        <v>23</v>
      </c>
      <c r="G24" s="4"/>
      <c r="H24" s="9">
        <v>12.75</v>
      </c>
      <c r="I24" s="41">
        <v>4456623</v>
      </c>
      <c r="J24" s="4"/>
      <c r="K24" s="9">
        <v>12.75</v>
      </c>
      <c r="L24" s="1">
        <f t="shared" si="3"/>
        <v>2206.4887826087001</v>
      </c>
      <c r="M24" s="1">
        <f t="shared" si="4"/>
        <v>6251.7182173912997</v>
      </c>
      <c r="N24" s="1">
        <f t="shared" si="5"/>
        <v>0</v>
      </c>
      <c r="O24" s="1">
        <f t="shared" si="6"/>
        <v>0</v>
      </c>
      <c r="P24" s="12">
        <f t="shared" si="2"/>
        <v>8458.2070000000003</v>
      </c>
      <c r="Q24" s="3"/>
      <c r="R24" s="3"/>
    </row>
    <row r="25" spans="1:18">
      <c r="A25" s="9">
        <v>13.25</v>
      </c>
      <c r="B25" s="15">
        <v>9</v>
      </c>
      <c r="C25" s="15">
        <v>43</v>
      </c>
      <c r="D25" s="15"/>
      <c r="E25" s="10"/>
      <c r="F25" s="11">
        <f t="shared" si="0"/>
        <v>52</v>
      </c>
      <c r="G25" s="4"/>
      <c r="H25" s="9">
        <v>13.25</v>
      </c>
      <c r="I25" s="41">
        <v>8458207</v>
      </c>
      <c r="J25" s="4"/>
      <c r="K25" s="9">
        <v>13.25</v>
      </c>
      <c r="L25" s="1">
        <f t="shared" si="3"/>
        <v>1796.65459615385</v>
      </c>
      <c r="M25" s="1">
        <f t="shared" si="4"/>
        <v>8584.0164038461498</v>
      </c>
      <c r="N25" s="1">
        <f t="shared" si="5"/>
        <v>0</v>
      </c>
      <c r="O25" s="1">
        <f t="shared" si="6"/>
        <v>0</v>
      </c>
      <c r="P25" s="12">
        <f t="shared" si="2"/>
        <v>10380.671</v>
      </c>
      <c r="Q25" s="3"/>
      <c r="R25" s="3"/>
    </row>
    <row r="26" spans="1:18">
      <c r="A26" s="9">
        <v>13.75</v>
      </c>
      <c r="B26" s="15">
        <v>6</v>
      </c>
      <c r="C26" s="15">
        <v>63</v>
      </c>
      <c r="D26" s="15">
        <v>3</v>
      </c>
      <c r="E26" s="10"/>
      <c r="F26" s="11">
        <f t="shared" si="0"/>
        <v>72</v>
      </c>
      <c r="G26" s="4"/>
      <c r="H26" s="9">
        <v>13.75</v>
      </c>
      <c r="I26" s="41">
        <v>10380671</v>
      </c>
      <c r="J26" s="4"/>
      <c r="K26" s="9">
        <v>13.75</v>
      </c>
      <c r="L26" s="1">
        <f t="shared" si="3"/>
        <v>720.98466666666695</v>
      </c>
      <c r="M26" s="1">
        <f t="shared" si="4"/>
        <v>7570.3389999999999</v>
      </c>
      <c r="N26" s="1">
        <f t="shared" si="5"/>
        <v>360.49233333333302</v>
      </c>
      <c r="O26" s="1">
        <f t="shared" si="6"/>
        <v>0</v>
      </c>
      <c r="P26" s="12">
        <f t="shared" si="2"/>
        <v>8651.8160000000007</v>
      </c>
      <c r="Q26" s="3"/>
      <c r="R26" s="3"/>
    </row>
    <row r="27" spans="1:18">
      <c r="A27" s="9">
        <v>14.25</v>
      </c>
      <c r="B27" s="15">
        <v>13</v>
      </c>
      <c r="C27" s="15">
        <v>64</v>
      </c>
      <c r="D27" s="15">
        <v>2</v>
      </c>
      <c r="E27" s="10"/>
      <c r="F27" s="11">
        <f t="shared" si="0"/>
        <v>79</v>
      </c>
      <c r="G27" s="4"/>
      <c r="H27" s="9">
        <v>14.25</v>
      </c>
      <c r="I27" s="41">
        <v>8651816</v>
      </c>
      <c r="J27" s="4"/>
      <c r="K27" s="9">
        <v>14.25</v>
      </c>
      <c r="L27" s="1">
        <f t="shared" si="3"/>
        <v>1417.0533164557</v>
      </c>
      <c r="M27" s="1">
        <f t="shared" si="4"/>
        <v>6976.2624810126599</v>
      </c>
      <c r="N27" s="1">
        <f t="shared" si="5"/>
        <v>218.00820253164599</v>
      </c>
      <c r="O27" s="1">
        <f t="shared" si="6"/>
        <v>0</v>
      </c>
      <c r="P27" s="12">
        <f t="shared" si="2"/>
        <v>8611.3240000000096</v>
      </c>
      <c r="Q27" s="3"/>
      <c r="R27" s="3"/>
    </row>
    <row r="28" spans="1:18">
      <c r="A28" s="9">
        <v>14.75</v>
      </c>
      <c r="B28" s="15">
        <v>3</v>
      </c>
      <c r="C28" s="15">
        <v>62</v>
      </c>
      <c r="D28" s="15">
        <v>8</v>
      </c>
      <c r="E28" s="10"/>
      <c r="F28" s="11">
        <f t="shared" si="0"/>
        <v>73</v>
      </c>
      <c r="G28" s="1"/>
      <c r="H28" s="9">
        <v>14.75</v>
      </c>
      <c r="I28" s="41">
        <v>8611324</v>
      </c>
      <c r="J28" s="4"/>
      <c r="K28" s="9">
        <v>14.75</v>
      </c>
      <c r="L28" s="1">
        <f t="shared" si="3"/>
        <v>210.20576712328801</v>
      </c>
      <c r="M28" s="1">
        <f t="shared" si="4"/>
        <v>4344.2525205479396</v>
      </c>
      <c r="N28" s="1">
        <f t="shared" si="5"/>
        <v>560.54871232876701</v>
      </c>
      <c r="O28" s="1">
        <f t="shared" si="6"/>
        <v>0</v>
      </c>
      <c r="P28" s="12">
        <f t="shared" si="2"/>
        <v>5115.0069999999896</v>
      </c>
      <c r="Q28" s="3"/>
      <c r="R28" s="3"/>
    </row>
    <row r="29" spans="1:18">
      <c r="A29" s="9">
        <v>15.25</v>
      </c>
      <c r="B29" s="15">
        <v>1</v>
      </c>
      <c r="C29" s="15">
        <v>43</v>
      </c>
      <c r="D29" s="15">
        <v>5</v>
      </c>
      <c r="E29" s="10"/>
      <c r="F29" s="11">
        <f t="shared" si="0"/>
        <v>49</v>
      </c>
      <c r="G29" s="1"/>
      <c r="H29" s="9">
        <v>15.25</v>
      </c>
      <c r="I29" s="41">
        <v>5115007</v>
      </c>
      <c r="J29" s="4"/>
      <c r="K29" s="9">
        <v>15.25</v>
      </c>
      <c r="L29" s="1">
        <f t="shared" si="3"/>
        <v>47.263285714285701</v>
      </c>
      <c r="M29" s="1">
        <f t="shared" si="4"/>
        <v>2032.3212857142901</v>
      </c>
      <c r="N29" s="1">
        <f t="shared" si="5"/>
        <v>236.31642857142899</v>
      </c>
      <c r="O29" s="1">
        <f t="shared" si="6"/>
        <v>0</v>
      </c>
      <c r="P29" s="12">
        <f t="shared" si="2"/>
        <v>2315.9009999999998</v>
      </c>
      <c r="Q29" s="3"/>
      <c r="R29" s="3"/>
    </row>
    <row r="30" spans="1:18">
      <c r="A30" s="9">
        <v>15.75</v>
      </c>
      <c r="B30" s="15"/>
      <c r="C30" s="15">
        <v>26</v>
      </c>
      <c r="D30" s="15"/>
      <c r="E30" s="10"/>
      <c r="F30" s="11">
        <f t="shared" si="0"/>
        <v>26</v>
      </c>
      <c r="G30" s="1"/>
      <c r="H30" s="9">
        <v>15.75</v>
      </c>
      <c r="I30" s="41">
        <v>2315901</v>
      </c>
      <c r="J30" s="4"/>
      <c r="K30" s="9">
        <v>15.75</v>
      </c>
      <c r="L30" s="1">
        <f t="shared" si="3"/>
        <v>0</v>
      </c>
      <c r="M30" s="1">
        <f t="shared" si="4"/>
        <v>809.75400000000002</v>
      </c>
      <c r="N30" s="1">
        <f t="shared" si="5"/>
        <v>0</v>
      </c>
      <c r="O30" s="1">
        <f t="shared" si="6"/>
        <v>0</v>
      </c>
      <c r="P30" s="12">
        <f t="shared" si="2"/>
        <v>809.75400000000002</v>
      </c>
      <c r="Q30" s="3"/>
      <c r="R30" s="3"/>
    </row>
    <row r="31" spans="1:18">
      <c r="A31" s="9">
        <v>16.25</v>
      </c>
      <c r="B31" s="10"/>
      <c r="C31" s="10">
        <v>8</v>
      </c>
      <c r="D31" s="10">
        <v>2</v>
      </c>
      <c r="E31" s="10"/>
      <c r="F31" s="11">
        <f t="shared" si="0"/>
        <v>10</v>
      </c>
      <c r="G31" s="1"/>
      <c r="H31" s="9">
        <v>16.25</v>
      </c>
      <c r="I31" s="41">
        <v>809754</v>
      </c>
      <c r="J31" s="4"/>
      <c r="K31" s="9">
        <v>16.25</v>
      </c>
      <c r="L31" s="1">
        <f t="shared" si="3"/>
        <v>0</v>
      </c>
      <c r="M31" s="1">
        <f t="shared" si="4"/>
        <v>391.43599999999998</v>
      </c>
      <c r="N31" s="1">
        <f t="shared" si="5"/>
        <v>97.858999999999995</v>
      </c>
      <c r="O31" s="1">
        <f t="shared" si="6"/>
        <v>0</v>
      </c>
      <c r="P31" s="12">
        <f t="shared" si="2"/>
        <v>489.29500000000002</v>
      </c>
      <c r="Q31" s="3"/>
      <c r="R31" s="3"/>
    </row>
    <row r="32" spans="1:18">
      <c r="A32" s="9">
        <v>16.75</v>
      </c>
      <c r="B32" s="10">
        <v>1</v>
      </c>
      <c r="C32" s="10">
        <v>3</v>
      </c>
      <c r="D32" s="10"/>
      <c r="E32" s="10"/>
      <c r="F32" s="11">
        <f t="shared" si="0"/>
        <v>4</v>
      </c>
      <c r="G32" s="1"/>
      <c r="H32" s="9">
        <v>16.75</v>
      </c>
      <c r="I32" s="41">
        <v>489295</v>
      </c>
      <c r="J32" s="18"/>
      <c r="K32" s="9">
        <v>16.75</v>
      </c>
      <c r="L32" s="1">
        <f t="shared" si="3"/>
        <v>7.2242499999999996</v>
      </c>
      <c r="M32" s="1">
        <f t="shared" si="4"/>
        <v>21.672750000000001</v>
      </c>
      <c r="N32" s="1">
        <f t="shared" si="5"/>
        <v>0</v>
      </c>
      <c r="O32" s="1">
        <f t="shared" si="6"/>
        <v>0</v>
      </c>
      <c r="P32" s="12">
        <f t="shared" si="2"/>
        <v>28.896999999999998</v>
      </c>
      <c r="Q32" s="3"/>
      <c r="R32" s="3"/>
    </row>
    <row r="33" spans="1:18">
      <c r="A33" s="9">
        <v>17.25</v>
      </c>
      <c r="B33" s="10"/>
      <c r="C33" s="13">
        <v>1</v>
      </c>
      <c r="D33" s="13">
        <v>3</v>
      </c>
      <c r="E33" s="10"/>
      <c r="F33" s="11">
        <f t="shared" si="0"/>
        <v>4</v>
      </c>
      <c r="G33" s="1"/>
      <c r="H33" s="9">
        <v>17.25</v>
      </c>
      <c r="I33" s="41">
        <v>28897</v>
      </c>
      <c r="J33" s="18"/>
      <c r="K33" s="9">
        <v>17.25</v>
      </c>
      <c r="L33" s="1">
        <f t="shared" ref="L33:O37" si="7">IF($F33&gt;0,($I33/1000)*(B33/$F33),0)</f>
        <v>0</v>
      </c>
      <c r="M33" s="1">
        <f t="shared" si="7"/>
        <v>7.2242499999999996</v>
      </c>
      <c r="N33" s="1">
        <f t="shared" si="7"/>
        <v>21.672750000000001</v>
      </c>
      <c r="O33" s="1">
        <f t="shared" si="7"/>
        <v>0</v>
      </c>
      <c r="P33" s="12">
        <f t="shared" si="2"/>
        <v>28.896999999999998</v>
      </c>
      <c r="Q33" s="3"/>
      <c r="R33" s="3"/>
    </row>
    <row r="34" spans="1:18">
      <c r="A34" s="9">
        <v>17.75</v>
      </c>
      <c r="B34" s="38"/>
      <c r="C34" s="39"/>
      <c r="E34" s="10"/>
      <c r="F34" s="11">
        <f t="shared" si="0"/>
        <v>0</v>
      </c>
      <c r="G34" s="1"/>
      <c r="H34" s="9">
        <v>17.75</v>
      </c>
      <c r="I34" s="4"/>
      <c r="J34" s="18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2">
        <f t="shared" si="2"/>
        <v>0</v>
      </c>
      <c r="Q34" s="3"/>
      <c r="R34" s="3"/>
    </row>
    <row r="35" spans="1:18">
      <c r="A35" s="9">
        <v>18.25</v>
      </c>
      <c r="B35" s="38"/>
      <c r="C35" s="39"/>
      <c r="D35" s="39"/>
      <c r="E35" s="1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38"/>
      <c r="C36" s="39"/>
      <c r="D36" s="39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10"/>
      <c r="C37" s="14"/>
      <c r="D37" s="14"/>
      <c r="E37" s="14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9">
        <f>SUM(B6:B37)</f>
        <v>51</v>
      </c>
      <c r="C38" s="19">
        <f>SUM(C6:C37)</f>
        <v>362</v>
      </c>
      <c r="D38" s="19">
        <f>SUM(D6:D37)</f>
        <v>23</v>
      </c>
      <c r="E38" s="19">
        <f>SUM(E6:E37)</f>
        <v>0</v>
      </c>
      <c r="F38" s="20">
        <f>SUM(F6:F37)</f>
        <v>436</v>
      </c>
      <c r="G38" s="21"/>
      <c r="H38" s="7" t="s">
        <v>7</v>
      </c>
      <c r="I38" s="4">
        <f>SUM(I6:I37)</f>
        <v>72740387</v>
      </c>
      <c r="J38" s="1"/>
      <c r="K38" s="7" t="s">
        <v>7</v>
      </c>
      <c r="L38" s="19">
        <f>SUM(L6:L37)</f>
        <v>24048.2749512304</v>
      </c>
      <c r="M38" s="19">
        <f>SUM(M6:M37)</f>
        <v>47214.945622004401</v>
      </c>
      <c r="N38" s="19">
        <f>SUM(N6:N37)</f>
        <v>1494.8974267651699</v>
      </c>
      <c r="O38" s="19">
        <f>SUM(O6:O37)</f>
        <v>0</v>
      </c>
      <c r="P38" s="22">
        <f>SUM(P6:P37)</f>
        <v>72758.118000000002</v>
      </c>
      <c r="Q38" s="23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4"/>
      <c r="B41" s="1"/>
      <c r="C41" s="1"/>
      <c r="D41" s="1"/>
      <c r="E41" s="1"/>
      <c r="F41" s="24"/>
      <c r="G41" s="1"/>
      <c r="H41" s="1"/>
      <c r="I41" s="1"/>
      <c r="J41" s="24"/>
      <c r="K41" s="1"/>
      <c r="L41" s="1"/>
      <c r="M41" s="1"/>
      <c r="N41" s="24"/>
      <c r="O41" s="1"/>
      <c r="P41" s="3"/>
      <c r="Q41" s="3"/>
      <c r="R41" s="3"/>
    </row>
    <row r="42" spans="1:18">
      <c r="A42" s="1"/>
      <c r="B42" s="50" t="s">
        <v>9</v>
      </c>
      <c r="C42" s="50"/>
      <c r="D42" s="50"/>
      <c r="E42" s="1"/>
      <c r="F42" s="1"/>
      <c r="G42" s="4"/>
      <c r="H42" s="1"/>
      <c r="I42" s="50" t="s">
        <v>10</v>
      </c>
      <c r="J42" s="50"/>
      <c r="K42" s="50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5" t="s">
        <v>11</v>
      </c>
      <c r="I44" s="1">
        <v>4.3194597000000001E-3</v>
      </c>
      <c r="J44" s="25" t="s">
        <v>12</v>
      </c>
      <c r="K44" s="1">
        <v>3.1920115390000001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6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1">
        <f t="shared" ref="F47:F78" si="12">SUM(B47:E47)</f>
        <v>0</v>
      </c>
      <c r="G47" s="1"/>
      <c r="H47" s="9">
        <f t="shared" ref="H47:H78" si="13">$I$44*((A47)^$K$44)</f>
        <v>0.29359175618404598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7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0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1">
        <f t="shared" si="12"/>
        <v>0</v>
      </c>
      <c r="G48" s="1"/>
      <c r="H48" s="9">
        <f t="shared" si="13"/>
        <v>0.43777821098750402</v>
      </c>
      <c r="I48" s="1">
        <f t="shared" si="14"/>
        <v>0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7">
        <f t="shared" si="18"/>
        <v>0</v>
      </c>
      <c r="N48" s="3"/>
      <c r="O48" s="3"/>
      <c r="P48" s="3"/>
    </row>
    <row r="49" spans="1:16">
      <c r="A49" s="9">
        <v>4.75</v>
      </c>
      <c r="B49" s="1">
        <f t="shared" si="8"/>
        <v>0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1">
        <f t="shared" si="12"/>
        <v>0</v>
      </c>
      <c r="G49" s="1"/>
      <c r="H49" s="9">
        <f t="shared" si="13"/>
        <v>0.62437173816254199</v>
      </c>
      <c r="I49" s="1">
        <f t="shared" si="14"/>
        <v>0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7">
        <f t="shared" si="18"/>
        <v>0</v>
      </c>
      <c r="N49" s="3"/>
      <c r="O49" s="3"/>
      <c r="P49" s="3"/>
    </row>
    <row r="50" spans="1:16">
      <c r="A50" s="9">
        <v>5.25</v>
      </c>
      <c r="B50" s="1">
        <f t="shared" si="8"/>
        <v>0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1">
        <f t="shared" si="12"/>
        <v>0</v>
      </c>
      <c r="G50" s="1"/>
      <c r="H50" s="9">
        <f t="shared" si="13"/>
        <v>0.85938196006081002</v>
      </c>
      <c r="I50" s="1">
        <f t="shared" si="14"/>
        <v>0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7">
        <f t="shared" si="18"/>
        <v>0</v>
      </c>
      <c r="N50" s="3"/>
      <c r="O50" s="3"/>
      <c r="P50" s="3"/>
    </row>
    <row r="51" spans="1:16">
      <c r="A51" s="9">
        <v>5.75</v>
      </c>
      <c r="B51" s="1">
        <f t="shared" si="8"/>
        <v>0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1">
        <f t="shared" si="12"/>
        <v>0</v>
      </c>
      <c r="G51" s="1"/>
      <c r="H51" s="9">
        <f t="shared" si="13"/>
        <v>1.14894159518238</v>
      </c>
      <c r="I51" s="1">
        <f t="shared" si="14"/>
        <v>0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7">
        <f t="shared" si="18"/>
        <v>0</v>
      </c>
      <c r="N51" s="3"/>
      <c r="O51" s="3"/>
      <c r="P51" s="3"/>
    </row>
    <row r="52" spans="1:16">
      <c r="A52" s="9">
        <v>6.25</v>
      </c>
      <c r="B52" s="1">
        <f t="shared" si="8"/>
        <v>0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1">
        <f t="shared" si="12"/>
        <v>0</v>
      </c>
      <c r="G52" s="1"/>
      <c r="H52" s="9">
        <f t="shared" si="13"/>
        <v>1.49929683937548</v>
      </c>
      <c r="I52" s="1">
        <f t="shared" si="14"/>
        <v>0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7">
        <f t="shared" si="18"/>
        <v>0</v>
      </c>
      <c r="N52" s="3"/>
      <c r="O52" s="3"/>
      <c r="P52" s="3"/>
    </row>
    <row r="53" spans="1:16">
      <c r="A53" s="9">
        <v>6.75</v>
      </c>
      <c r="B53" s="1">
        <f t="shared" si="8"/>
        <v>536.86125000000004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1">
        <f t="shared" si="12"/>
        <v>536.86125000000004</v>
      </c>
      <c r="G53" s="1"/>
      <c r="H53" s="9">
        <f t="shared" si="13"/>
        <v>1.9167992847858899</v>
      </c>
      <c r="I53" s="1">
        <f t="shared" si="14"/>
        <v>152.452631115446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7">
        <f t="shared" si="18"/>
        <v>152.452631115446</v>
      </c>
      <c r="N53" s="3"/>
      <c r="O53" s="3"/>
      <c r="P53" s="3"/>
    </row>
    <row r="54" spans="1:16">
      <c r="A54" s="9">
        <v>7.25</v>
      </c>
      <c r="B54" s="1">
        <f t="shared" si="8"/>
        <v>2319.9202500000001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1">
        <f t="shared" si="12"/>
        <v>2319.9202500000001</v>
      </c>
      <c r="G54" s="1"/>
      <c r="H54" s="9">
        <f t="shared" si="13"/>
        <v>2.4078990249466998</v>
      </c>
      <c r="I54" s="1">
        <f t="shared" si="14"/>
        <v>770.50120109366901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7">
        <f t="shared" si="18"/>
        <v>770.50120109366901</v>
      </c>
      <c r="N54" s="3"/>
      <c r="O54" s="3"/>
      <c r="P54" s="3"/>
    </row>
    <row r="55" spans="1:16">
      <c r="A55" s="9">
        <v>7.75</v>
      </c>
      <c r="B55" s="1">
        <f t="shared" si="8"/>
        <v>9333.3017500000005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1">
        <f t="shared" si="12"/>
        <v>9333.3017500000005</v>
      </c>
      <c r="G55" s="1"/>
      <c r="H55" s="9">
        <f t="shared" si="13"/>
        <v>2.9791386954176402</v>
      </c>
      <c r="I55" s="1">
        <f t="shared" si="14"/>
        <v>3587.7677934753801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7">
        <f t="shared" si="18"/>
        <v>3587.7677934753801</v>
      </c>
      <c r="N55" s="3"/>
      <c r="O55" s="3"/>
      <c r="P55" s="3"/>
    </row>
    <row r="56" spans="1:16">
      <c r="A56" s="9">
        <v>8.25</v>
      </c>
      <c r="B56" s="1">
        <f t="shared" si="8"/>
        <v>20907.356250000001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1">
        <f t="shared" si="12"/>
        <v>20907.356250000001</v>
      </c>
      <c r="G56" s="1"/>
      <c r="H56" s="9">
        <f t="shared" si="13"/>
        <v>3.6371482662696799</v>
      </c>
      <c r="I56" s="1">
        <f t="shared" si="14"/>
        <v>9217.3520650872797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7">
        <f t="shared" si="18"/>
        <v>9217.3520650872797</v>
      </c>
      <c r="N56" s="3"/>
      <c r="O56" s="3"/>
      <c r="P56" s="3"/>
    </row>
    <row r="57" spans="1:16">
      <c r="A57" s="9">
        <v>8.75</v>
      </c>
      <c r="B57" s="1">
        <f t="shared" si="8"/>
        <v>46531.126250000001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1">
        <f t="shared" si="12"/>
        <v>46531.126250000001</v>
      </c>
      <c r="G57" s="1"/>
      <c r="H57" s="9">
        <f t="shared" si="13"/>
        <v>4.3886404485000696</v>
      </c>
      <c r="I57" s="1">
        <f t="shared" si="14"/>
        <v>23338.100888573001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7">
        <f t="shared" si="18"/>
        <v>23338.100888573001</v>
      </c>
      <c r="N57" s="3"/>
      <c r="O57" s="3"/>
      <c r="P57" s="3"/>
    </row>
    <row r="58" spans="1:16">
      <c r="A58" s="9">
        <v>9.25</v>
      </c>
      <c r="B58" s="1">
        <f t="shared" si="8"/>
        <v>46890.377500000002</v>
      </c>
      <c r="C58" s="1">
        <f t="shared" si="9"/>
        <v>0</v>
      </c>
      <c r="D58" s="1">
        <f t="shared" si="10"/>
        <v>0</v>
      </c>
      <c r="E58" s="1">
        <f t="shared" si="11"/>
        <v>0</v>
      </c>
      <c r="F58" s="11">
        <f t="shared" si="12"/>
        <v>46890.377500000002</v>
      </c>
      <c r="G58" s="1"/>
      <c r="H58" s="9">
        <f t="shared" si="13"/>
        <v>5.2404066087096002</v>
      </c>
      <c r="I58" s="1">
        <f t="shared" si="14"/>
        <v>26564.826393069001</v>
      </c>
      <c r="J58" s="1">
        <f t="shared" si="15"/>
        <v>0</v>
      </c>
      <c r="K58" s="1">
        <f t="shared" si="16"/>
        <v>0</v>
      </c>
      <c r="L58" s="1">
        <f t="shared" si="17"/>
        <v>0</v>
      </c>
      <c r="M58" s="27">
        <f t="shared" si="18"/>
        <v>26564.826393069001</v>
      </c>
      <c r="N58" s="3"/>
      <c r="O58" s="3"/>
      <c r="P58" s="3"/>
    </row>
    <row r="59" spans="1:16">
      <c r="A59" s="9">
        <v>9.75</v>
      </c>
      <c r="B59" s="1">
        <f t="shared" si="8"/>
        <v>15556.987875000001</v>
      </c>
      <c r="C59" s="1">
        <f t="shared" si="9"/>
        <v>15556.987875000001</v>
      </c>
      <c r="D59" s="1">
        <f t="shared" si="10"/>
        <v>0</v>
      </c>
      <c r="E59" s="1">
        <f t="shared" si="11"/>
        <v>0</v>
      </c>
      <c r="F59" s="11">
        <f t="shared" si="12"/>
        <v>31113.975750000001</v>
      </c>
      <c r="G59" s="1"/>
      <c r="H59" s="9">
        <f t="shared" si="13"/>
        <v>6.1993131096410501</v>
      </c>
      <c r="I59" s="1">
        <f t="shared" si="14"/>
        <v>9891.5527056424999</v>
      </c>
      <c r="J59" s="1">
        <f t="shared" si="15"/>
        <v>9891.5527056424999</v>
      </c>
      <c r="K59" s="1">
        <f t="shared" si="16"/>
        <v>0</v>
      </c>
      <c r="L59" s="1">
        <f t="shared" si="17"/>
        <v>0</v>
      </c>
      <c r="M59" s="27">
        <f t="shared" si="18"/>
        <v>19783.105411285</v>
      </c>
      <c r="N59" s="3"/>
      <c r="O59" s="3"/>
      <c r="P59" s="3"/>
    </row>
    <row r="60" spans="1:16">
      <c r="A60" s="9">
        <v>10.25</v>
      </c>
      <c r="B60" s="1">
        <f t="shared" si="8"/>
        <v>6381.5030833333403</v>
      </c>
      <c r="C60" s="1">
        <f t="shared" si="9"/>
        <v>12763.006166666601</v>
      </c>
      <c r="D60" s="1">
        <f t="shared" si="10"/>
        <v>0</v>
      </c>
      <c r="E60" s="1">
        <f t="shared" si="11"/>
        <v>0</v>
      </c>
      <c r="F60" s="11">
        <f t="shared" si="12"/>
        <v>19144.509249999901</v>
      </c>
      <c r="G60" s="1"/>
      <c r="H60" s="9">
        <f t="shared" si="13"/>
        <v>7.2722980113232598</v>
      </c>
      <c r="I60" s="1">
        <f t="shared" si="14"/>
        <v>4527.6285055783701</v>
      </c>
      <c r="J60" s="1">
        <f t="shared" si="15"/>
        <v>9055.2570111567093</v>
      </c>
      <c r="K60" s="1">
        <f t="shared" si="16"/>
        <v>0</v>
      </c>
      <c r="L60" s="1">
        <f t="shared" si="17"/>
        <v>0</v>
      </c>
      <c r="M60" s="27">
        <f t="shared" si="18"/>
        <v>13582.885516735099</v>
      </c>
      <c r="N60" s="3"/>
      <c r="O60" s="3"/>
      <c r="P60" s="3"/>
    </row>
    <row r="61" spans="1:16">
      <c r="A61" s="9">
        <v>10.75</v>
      </c>
      <c r="B61" s="1">
        <f t="shared" si="8"/>
        <v>1870.7537</v>
      </c>
      <c r="C61" s="1">
        <f t="shared" si="9"/>
        <v>7483.0147999999999</v>
      </c>
      <c r="D61" s="1">
        <f t="shared" si="10"/>
        <v>0</v>
      </c>
      <c r="E61" s="1">
        <f t="shared" si="11"/>
        <v>0</v>
      </c>
      <c r="F61" s="11">
        <f t="shared" si="12"/>
        <v>9353.7685000000001</v>
      </c>
      <c r="G61" s="1"/>
      <c r="H61" s="9">
        <f t="shared" si="13"/>
        <v>8.4663680804358492</v>
      </c>
      <c r="I61" s="1">
        <f t="shared" si="14"/>
        <v>1473.3478522825401</v>
      </c>
      <c r="J61" s="1">
        <f t="shared" si="15"/>
        <v>5893.3914091301403</v>
      </c>
      <c r="K61" s="1">
        <f t="shared" si="16"/>
        <v>0</v>
      </c>
      <c r="L61" s="1">
        <f t="shared" si="17"/>
        <v>0</v>
      </c>
      <c r="M61" s="27">
        <f t="shared" si="18"/>
        <v>7366.7392614126802</v>
      </c>
      <c r="N61" s="3"/>
      <c r="O61" s="3"/>
      <c r="P61" s="3"/>
    </row>
    <row r="62" spans="1:16">
      <c r="A62" s="9">
        <v>11.25</v>
      </c>
      <c r="B62" s="1">
        <f t="shared" si="8"/>
        <v>1269.7280357142799</v>
      </c>
      <c r="C62" s="1">
        <f t="shared" si="9"/>
        <v>7618.3682142857197</v>
      </c>
      <c r="D62" s="1">
        <f t="shared" si="10"/>
        <v>0</v>
      </c>
      <c r="E62" s="1">
        <f t="shared" si="11"/>
        <v>0</v>
      </c>
      <c r="F62" s="11">
        <f t="shared" si="12"/>
        <v>8888.0962500000005</v>
      </c>
      <c r="G62" s="1"/>
      <c r="H62" s="9">
        <f t="shared" si="13"/>
        <v>9.7885960653306405</v>
      </c>
      <c r="I62" s="1">
        <f t="shared" si="14"/>
        <v>1104.7870981718099</v>
      </c>
      <c r="J62" s="1">
        <f t="shared" si="15"/>
        <v>6628.72258903086</v>
      </c>
      <c r="K62" s="1">
        <f t="shared" si="16"/>
        <v>0</v>
      </c>
      <c r="L62" s="1">
        <f t="shared" si="17"/>
        <v>0</v>
      </c>
      <c r="M62" s="27">
        <f t="shared" si="18"/>
        <v>7733.5096872026697</v>
      </c>
      <c r="N62" s="3"/>
      <c r="O62" s="3"/>
      <c r="P62" s="3"/>
    </row>
    <row r="63" spans="1:16">
      <c r="A63" s="9">
        <v>11.75</v>
      </c>
      <c r="B63" s="1">
        <f t="shared" si="8"/>
        <v>2829.7942777777798</v>
      </c>
      <c r="C63" s="1">
        <f t="shared" si="9"/>
        <v>22638.354222222199</v>
      </c>
      <c r="D63" s="1">
        <f t="shared" si="10"/>
        <v>0</v>
      </c>
      <c r="E63" s="1">
        <f t="shared" si="11"/>
        <v>0</v>
      </c>
      <c r="F63" s="11">
        <f t="shared" si="12"/>
        <v>25468.148499999999</v>
      </c>
      <c r="G63" s="1"/>
      <c r="H63" s="9">
        <f t="shared" si="13"/>
        <v>11.246118201748599</v>
      </c>
      <c r="I63" s="1">
        <f t="shared" si="14"/>
        <v>2708.4426327251699</v>
      </c>
      <c r="J63" s="1">
        <f t="shared" si="15"/>
        <v>21667.541061801301</v>
      </c>
      <c r="K63" s="1">
        <f t="shared" si="16"/>
        <v>0</v>
      </c>
      <c r="L63" s="1">
        <f t="shared" si="17"/>
        <v>0</v>
      </c>
      <c r="M63" s="27">
        <f t="shared" si="18"/>
        <v>24375.983694526501</v>
      </c>
      <c r="N63" s="3"/>
      <c r="O63" s="3"/>
      <c r="P63" s="3"/>
    </row>
    <row r="64" spans="1:16">
      <c r="A64" s="9">
        <v>12.25</v>
      </c>
      <c r="B64" s="1">
        <f t="shared" si="8"/>
        <v>4549.4693125000003</v>
      </c>
      <c r="C64" s="1">
        <f t="shared" si="9"/>
        <v>50044.162437500003</v>
      </c>
      <c r="D64" s="1">
        <f t="shared" si="10"/>
        <v>0</v>
      </c>
      <c r="E64" s="1">
        <f t="shared" si="11"/>
        <v>0</v>
      </c>
      <c r="F64" s="11">
        <f t="shared" si="12"/>
        <v>54593.63175</v>
      </c>
      <c r="G64" s="1"/>
      <c r="H64" s="9">
        <f t="shared" si="13"/>
        <v>12.846131920236401</v>
      </c>
      <c r="I64" s="1">
        <f t="shared" si="14"/>
        <v>4770.86391472998</v>
      </c>
      <c r="J64" s="1">
        <f t="shared" si="15"/>
        <v>52479.503062029697</v>
      </c>
      <c r="K64" s="1">
        <f t="shared" si="16"/>
        <v>0</v>
      </c>
      <c r="L64" s="1">
        <f t="shared" si="17"/>
        <v>0</v>
      </c>
      <c r="M64" s="27">
        <f t="shared" si="18"/>
        <v>57250.366976759702</v>
      </c>
      <c r="N64" s="3"/>
      <c r="O64" s="3"/>
      <c r="P64" s="3"/>
    </row>
    <row r="65" spans="1:16">
      <c r="A65" s="9">
        <v>12.75</v>
      </c>
      <c r="B65" s="1">
        <f t="shared" si="8"/>
        <v>28132.731978260901</v>
      </c>
      <c r="C65" s="1">
        <f t="shared" si="9"/>
        <v>79709.407271739095</v>
      </c>
      <c r="D65" s="1">
        <f t="shared" si="10"/>
        <v>0</v>
      </c>
      <c r="E65" s="1">
        <f t="shared" si="11"/>
        <v>0</v>
      </c>
      <c r="F65" s="11">
        <f t="shared" si="12"/>
        <v>107842.13924999999</v>
      </c>
      <c r="G65" s="1"/>
      <c r="H65" s="9">
        <f t="shared" si="13"/>
        <v>14.595893730999199</v>
      </c>
      <c r="I65" s="1">
        <f t="shared" si="14"/>
        <v>32205.675789598401</v>
      </c>
      <c r="J65" s="1">
        <f t="shared" si="15"/>
        <v>91249.414737195199</v>
      </c>
      <c r="K65" s="1">
        <f t="shared" si="16"/>
        <v>0</v>
      </c>
      <c r="L65" s="1">
        <f t="shared" si="17"/>
        <v>0</v>
      </c>
      <c r="M65" s="27">
        <f t="shared" si="18"/>
        <v>123455.090526794</v>
      </c>
      <c r="N65" s="3"/>
      <c r="O65" s="3"/>
      <c r="P65" s="3"/>
    </row>
    <row r="66" spans="1:16">
      <c r="A66" s="9">
        <v>13.25</v>
      </c>
      <c r="B66" s="1">
        <f t="shared" si="8"/>
        <v>23805.6733990385</v>
      </c>
      <c r="C66" s="1">
        <f t="shared" si="9"/>
        <v>113738.217350961</v>
      </c>
      <c r="D66" s="1">
        <f t="shared" si="10"/>
        <v>0</v>
      </c>
      <c r="E66" s="1">
        <f t="shared" si="11"/>
        <v>0</v>
      </c>
      <c r="F66" s="11">
        <f t="shared" si="12"/>
        <v>137543.890749999</v>
      </c>
      <c r="G66" s="1"/>
      <c r="H66" s="9">
        <f t="shared" si="13"/>
        <v>16.502717265725199</v>
      </c>
      <c r="I66" s="1">
        <f t="shared" si="14"/>
        <v>29649.682824492698</v>
      </c>
      <c r="J66" s="1">
        <f t="shared" si="15"/>
        <v>141659.59571702001</v>
      </c>
      <c r="K66" s="1">
        <f t="shared" si="16"/>
        <v>0</v>
      </c>
      <c r="L66" s="1">
        <f t="shared" si="17"/>
        <v>0</v>
      </c>
      <c r="M66" s="27">
        <f t="shared" si="18"/>
        <v>171309.27854151299</v>
      </c>
      <c r="N66" s="3"/>
      <c r="O66" s="3"/>
      <c r="P66" s="3"/>
    </row>
    <row r="67" spans="1:16">
      <c r="A67" s="9">
        <v>13.75</v>
      </c>
      <c r="B67" s="1">
        <f t="shared" si="8"/>
        <v>9913.5391666666692</v>
      </c>
      <c r="C67" s="1">
        <f t="shared" si="9"/>
        <v>104092.16125</v>
      </c>
      <c r="D67" s="1">
        <f t="shared" si="10"/>
        <v>4956.76958333333</v>
      </c>
      <c r="E67" s="1">
        <f t="shared" si="11"/>
        <v>0</v>
      </c>
      <c r="F67" s="11">
        <f t="shared" si="12"/>
        <v>118962.47</v>
      </c>
      <c r="G67" s="1"/>
      <c r="H67" s="9">
        <f t="shared" si="13"/>
        <v>18.5739714589931</v>
      </c>
      <c r="I67" s="1">
        <f t="shared" si="14"/>
        <v>13391.548621038301</v>
      </c>
      <c r="J67" s="1">
        <f t="shared" si="15"/>
        <v>140611.260520902</v>
      </c>
      <c r="K67" s="1">
        <f t="shared" si="16"/>
        <v>6695.7743105191503</v>
      </c>
      <c r="L67" s="1">
        <f t="shared" si="17"/>
        <v>0</v>
      </c>
      <c r="M67" s="27">
        <f t="shared" si="18"/>
        <v>160698.58345245899</v>
      </c>
      <c r="N67" s="3"/>
      <c r="O67" s="3"/>
      <c r="P67" s="3"/>
    </row>
    <row r="68" spans="1:16">
      <c r="A68" s="9">
        <v>14.25</v>
      </c>
      <c r="B68" s="1">
        <f t="shared" si="8"/>
        <v>20193.0097594937</v>
      </c>
      <c r="C68" s="1">
        <f t="shared" si="9"/>
        <v>99411.740354430396</v>
      </c>
      <c r="D68" s="1">
        <f t="shared" si="10"/>
        <v>3106.6168860759599</v>
      </c>
      <c r="E68" s="1">
        <f t="shared" si="11"/>
        <v>0</v>
      </c>
      <c r="F68" s="11">
        <f t="shared" si="12"/>
        <v>122711.367</v>
      </c>
      <c r="G68" s="1"/>
      <c r="H68" s="9">
        <f t="shared" si="13"/>
        <v>20.817078854387901</v>
      </c>
      <c r="I68" s="1">
        <f t="shared" si="14"/>
        <v>29498.910629530201</v>
      </c>
      <c r="J68" s="1">
        <f t="shared" si="15"/>
        <v>145225.40617614801</v>
      </c>
      <c r="K68" s="1">
        <f t="shared" si="16"/>
        <v>4538.2939430046399</v>
      </c>
      <c r="L68" s="1">
        <f t="shared" si="17"/>
        <v>0</v>
      </c>
      <c r="M68" s="27">
        <f t="shared" si="18"/>
        <v>179262.61074868299</v>
      </c>
      <c r="N68" s="3"/>
      <c r="O68" s="3"/>
      <c r="P68" s="3"/>
    </row>
    <row r="69" spans="1:16">
      <c r="A69" s="9">
        <v>14.75</v>
      </c>
      <c r="B69" s="1">
        <f t="shared" si="8"/>
        <v>3100.5350650685</v>
      </c>
      <c r="C69" s="1">
        <f t="shared" si="9"/>
        <v>64077.724678082101</v>
      </c>
      <c r="D69" s="1">
        <f t="shared" si="10"/>
        <v>8268.0935068493109</v>
      </c>
      <c r="E69" s="1">
        <f t="shared" si="11"/>
        <v>0</v>
      </c>
      <c r="F69" s="11">
        <f t="shared" si="12"/>
        <v>75446.353249999898</v>
      </c>
      <c r="G69" s="1"/>
      <c r="H69" s="9">
        <f t="shared" si="13"/>
        <v>23.239514022522901</v>
      </c>
      <c r="I69" s="1">
        <f t="shared" si="14"/>
        <v>4885.0798726768398</v>
      </c>
      <c r="J69" s="1">
        <f t="shared" si="15"/>
        <v>100958.317368654</v>
      </c>
      <c r="K69" s="1">
        <f t="shared" si="16"/>
        <v>13026.879660471501</v>
      </c>
      <c r="L69" s="1">
        <f t="shared" si="17"/>
        <v>0</v>
      </c>
      <c r="M69" s="27">
        <f t="shared" si="18"/>
        <v>118870.276901802</v>
      </c>
      <c r="N69" s="3"/>
      <c r="O69" s="3"/>
      <c r="P69" s="3"/>
    </row>
    <row r="70" spans="1:16">
      <c r="A70" s="9">
        <v>15.25</v>
      </c>
      <c r="B70" s="1">
        <f t="shared" si="8"/>
        <v>720.765107142857</v>
      </c>
      <c r="C70" s="1">
        <f t="shared" si="9"/>
        <v>30992.899607142899</v>
      </c>
      <c r="D70" s="1">
        <f t="shared" si="10"/>
        <v>3603.8255357142898</v>
      </c>
      <c r="E70" s="1">
        <f t="shared" si="11"/>
        <v>0</v>
      </c>
      <c r="F70" s="11">
        <f t="shared" si="12"/>
        <v>35317.490250000003</v>
      </c>
      <c r="G70" s="1"/>
      <c r="H70" s="9">
        <f t="shared" si="13"/>
        <v>25.8488020798858</v>
      </c>
      <c r="I70" s="1">
        <f t="shared" si="14"/>
        <v>1221.6993180736699</v>
      </c>
      <c r="J70" s="1">
        <f t="shared" si="15"/>
        <v>52533.0706771677</v>
      </c>
      <c r="K70" s="1">
        <f t="shared" si="16"/>
        <v>6108.4965903683396</v>
      </c>
      <c r="L70" s="1">
        <f t="shared" si="17"/>
        <v>0</v>
      </c>
      <c r="M70" s="27">
        <f t="shared" si="18"/>
        <v>59863.266585609701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12753.6255</v>
      </c>
      <c r="D71" s="1">
        <f t="shared" si="10"/>
        <v>0</v>
      </c>
      <c r="E71" s="1">
        <f t="shared" si="11"/>
        <v>0</v>
      </c>
      <c r="F71" s="11">
        <f t="shared" si="12"/>
        <v>12753.6255</v>
      </c>
      <c r="G71" s="1"/>
      <c r="H71" s="9">
        <f t="shared" si="13"/>
        <v>28.652517298864499</v>
      </c>
      <c r="I71" s="1">
        <f t="shared" si="14"/>
        <v>0</v>
      </c>
      <c r="J71" s="1">
        <f t="shared" si="15"/>
        <v>23201.490492824702</v>
      </c>
      <c r="K71" s="1">
        <f t="shared" si="16"/>
        <v>0</v>
      </c>
      <c r="L71" s="1">
        <f t="shared" si="17"/>
        <v>0</v>
      </c>
      <c r="M71" s="27">
        <f t="shared" si="18"/>
        <v>23201.490492824702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6360.835</v>
      </c>
      <c r="D72" s="1">
        <f t="shared" si="10"/>
        <v>1590.20875</v>
      </c>
      <c r="E72" s="1">
        <f t="shared" si="11"/>
        <v>0</v>
      </c>
      <c r="F72" s="11">
        <f t="shared" si="12"/>
        <v>7951.0437499999998</v>
      </c>
      <c r="G72" s="1"/>
      <c r="H72" s="9">
        <f t="shared" si="13"/>
        <v>31.658281800518999</v>
      </c>
      <c r="I72" s="1">
        <f t="shared" si="14"/>
        <v>0</v>
      </c>
      <c r="J72" s="1">
        <f t="shared" si="15"/>
        <v>12392.191194868001</v>
      </c>
      <c r="K72" s="1">
        <f t="shared" si="16"/>
        <v>3098.0477987169902</v>
      </c>
      <c r="L72" s="1">
        <f t="shared" si="17"/>
        <v>0</v>
      </c>
      <c r="M72" s="27">
        <f t="shared" si="18"/>
        <v>15490.238993585001</v>
      </c>
      <c r="N72" s="3"/>
      <c r="O72" s="3"/>
      <c r="P72" s="3"/>
    </row>
    <row r="73" spans="1:16">
      <c r="A73" s="9">
        <v>16.75</v>
      </c>
      <c r="B73" s="1">
        <f t="shared" si="8"/>
        <v>121.0061875</v>
      </c>
      <c r="C73" s="1">
        <f t="shared" si="9"/>
        <v>363.01856249999997</v>
      </c>
      <c r="D73" s="1">
        <f t="shared" si="10"/>
        <v>0</v>
      </c>
      <c r="E73" s="1">
        <f t="shared" si="11"/>
        <v>0</v>
      </c>
      <c r="F73" s="11">
        <f t="shared" si="12"/>
        <v>484.02474999999998</v>
      </c>
      <c r="G73" s="1"/>
      <c r="H73" s="9">
        <f t="shared" si="13"/>
        <v>34.873764322690597</v>
      </c>
      <c r="I73" s="1">
        <f t="shared" si="14"/>
        <v>251.93679190819799</v>
      </c>
      <c r="J73" s="1">
        <f t="shared" si="15"/>
        <v>755.81037572459297</v>
      </c>
      <c r="K73" s="1">
        <f t="shared" si="16"/>
        <v>0</v>
      </c>
      <c r="L73" s="1">
        <f t="shared" si="17"/>
        <v>0</v>
      </c>
      <c r="M73" s="27">
        <f t="shared" si="18"/>
        <v>1007.74716763279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124.6183125</v>
      </c>
      <c r="D74" s="1">
        <f t="shared" si="10"/>
        <v>373.85493750000001</v>
      </c>
      <c r="E74" s="1">
        <f t="shared" si="11"/>
        <v>0</v>
      </c>
      <c r="F74" s="11">
        <f t="shared" si="12"/>
        <v>498.47325000000001</v>
      </c>
      <c r="G74" s="1"/>
      <c r="H74" s="9">
        <f t="shared" si="13"/>
        <v>38.306679056910497</v>
      </c>
      <c r="I74" s="1">
        <f t="shared" si="14"/>
        <v>0</v>
      </c>
      <c r="J74" s="1">
        <f t="shared" si="15"/>
        <v>276.73702617688599</v>
      </c>
      <c r="K74" s="1">
        <f t="shared" si="16"/>
        <v>830.21107853065701</v>
      </c>
      <c r="L74" s="1">
        <f t="shared" si="17"/>
        <v>0</v>
      </c>
      <c r="M74" s="27">
        <f t="shared" si="18"/>
        <v>1106.9481047075401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0</v>
      </c>
      <c r="E75" s="1">
        <f t="shared" si="11"/>
        <v>0</v>
      </c>
      <c r="F75" s="11">
        <f t="shared" si="12"/>
        <v>0</v>
      </c>
      <c r="G75" s="1"/>
      <c r="H75" s="9">
        <f t="shared" si="13"/>
        <v>41.964784548318001</v>
      </c>
      <c r="I75" s="1">
        <f t="shared" si="14"/>
        <v>0</v>
      </c>
      <c r="J75" s="1">
        <f t="shared" si="15"/>
        <v>0</v>
      </c>
      <c r="K75" s="1">
        <f t="shared" si="16"/>
        <v>0</v>
      </c>
      <c r="L75" s="1">
        <f t="shared" si="17"/>
        <v>0</v>
      </c>
      <c r="M75" s="27">
        <f t="shared" si="18"/>
        <v>0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1">
        <f t="shared" si="12"/>
        <v>0</v>
      </c>
      <c r="G76" s="1"/>
      <c r="H76" s="9">
        <f t="shared" si="13"/>
        <v>45.855882653438996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7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1">
        <f t="shared" si="12"/>
        <v>0</v>
      </c>
      <c r="G77" s="1"/>
      <c r="H77" s="9">
        <f t="shared" si="13"/>
        <v>49.987817551230599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7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1">
        <f t="shared" si="12"/>
        <v>0</v>
      </c>
      <c r="G78" s="1"/>
      <c r="H78" s="9">
        <f t="shared" si="13"/>
        <v>54.368474803280101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7">
        <f t="shared" si="18"/>
        <v>0</v>
      </c>
      <c r="N78" s="3"/>
      <c r="O78" s="3"/>
      <c r="P78" s="3"/>
    </row>
    <row r="79" spans="1:16">
      <c r="A79" s="7" t="s">
        <v>7</v>
      </c>
      <c r="B79" s="19">
        <f>SUM(B47:B78)</f>
        <v>244964.440197497</v>
      </c>
      <c r="C79" s="19">
        <f>SUM(C47:C78)</f>
        <v>627728.14160303003</v>
      </c>
      <c r="D79" s="19">
        <f>SUM(D47:D78)</f>
        <v>21899.369199472902</v>
      </c>
      <c r="E79" s="19">
        <f>SUM(E47:E78)</f>
        <v>0</v>
      </c>
      <c r="F79" s="19">
        <f>SUM(F47:F78)</f>
        <v>894591.95099999895</v>
      </c>
      <c r="G79" s="11"/>
      <c r="H79" s="7" t="s">
        <v>7</v>
      </c>
      <c r="I79" s="19">
        <f>SUM(I47:I78)</f>
        <v>199212.15752886201</v>
      </c>
      <c r="J79" s="19">
        <f>SUM(J47:J78)</f>
        <v>814479.26212547196</v>
      </c>
      <c r="K79" s="19">
        <f>SUM(K47:K78)</f>
        <v>34297.703381611303</v>
      </c>
      <c r="L79" s="19">
        <f>SUM(L47:L78)</f>
        <v>0</v>
      </c>
      <c r="M79" s="19">
        <f>SUM(M47:M78)</f>
        <v>1047989.12303595</v>
      </c>
      <c r="N79" s="3"/>
      <c r="O79" s="3"/>
      <c r="P79" s="3"/>
    </row>
    <row r="80" spans="1:16">
      <c r="A80" s="5" t="s">
        <v>13</v>
      </c>
      <c r="B80" s="20">
        <f>IF(L38&gt;0,B79/L38,0)</f>
        <v>10.186362252356201</v>
      </c>
      <c r="C80" s="20">
        <f>IF(M38&gt;0,C79/M38,0)</f>
        <v>13.295115208403001</v>
      </c>
      <c r="D80" s="20">
        <f>IF(N38&gt;0,D79/N38,0)</f>
        <v>14.649412600074699</v>
      </c>
      <c r="E80" s="20">
        <f>IF(O38&gt;0,E79/O38,0)</f>
        <v>0</v>
      </c>
      <c r="F80" s="20">
        <f>IF(P38&gt;0,F79/P38,0)</f>
        <v>12.295424560047</v>
      </c>
      <c r="G80" s="11"/>
      <c r="H80" s="5" t="s">
        <v>13</v>
      </c>
      <c r="I80" s="20">
        <f>IF(L38&gt;0,I79/L38,0)</f>
        <v>8.2838439735432896</v>
      </c>
      <c r="J80" s="20">
        <f>IF(M38&gt;0,J79/M38,0)</f>
        <v>17.250454308389301</v>
      </c>
      <c r="K80" s="20">
        <f>IF(N38&gt;0,K79/N38,0)</f>
        <v>22.9431817645366</v>
      </c>
      <c r="L80" s="20">
        <f>IF(O38&gt;0,L79/O38,0)</f>
        <v>0</v>
      </c>
      <c r="M80" s="20">
        <f>IF(P38&gt;0,M79/P38,0)</f>
        <v>14.4037414908938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2" t="s">
        <v>14</v>
      </c>
      <c r="B85" s="52"/>
      <c r="C85" s="52"/>
      <c r="D85" s="52"/>
      <c r="E85" s="5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2"/>
      <c r="B86" s="52"/>
      <c r="C86" s="52"/>
      <c r="D86" s="52"/>
      <c r="E86" s="5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8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3" t="s">
        <v>15</v>
      </c>
      <c r="B89" s="54" t="s">
        <v>16</v>
      </c>
      <c r="C89" s="54" t="s">
        <v>17</v>
      </c>
      <c r="D89" s="54" t="s">
        <v>18</v>
      </c>
      <c r="E89" s="5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3"/>
      <c r="B90" s="53"/>
      <c r="C90" s="53"/>
      <c r="D90" s="53"/>
      <c r="E90" s="5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9">
        <v>0</v>
      </c>
      <c r="B92" s="30">
        <f>L$38</f>
        <v>24048.274949999999</v>
      </c>
      <c r="C92" s="31">
        <f>$B$80</f>
        <v>10.199999999999999</v>
      </c>
      <c r="D92" s="31">
        <f>$I$80</f>
        <v>8.3000000000000007</v>
      </c>
      <c r="E92" s="30">
        <f>B92*D92</f>
        <v>199600.68208999999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9">
        <v>1</v>
      </c>
      <c r="B93" s="30">
        <f>M$38</f>
        <v>47214.945619999999</v>
      </c>
      <c r="C93" s="31">
        <f>$C$80</f>
        <v>13.3</v>
      </c>
      <c r="D93" s="31">
        <f>$J$80</f>
        <v>17.3</v>
      </c>
      <c r="E93" s="30">
        <f>B93*D93</f>
        <v>816818.55923000001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9">
        <v>2</v>
      </c>
      <c r="B94" s="30">
        <f>N$38</f>
        <v>1494.89743</v>
      </c>
      <c r="C94" s="31">
        <f>$D$80</f>
        <v>14.6</v>
      </c>
      <c r="D94" s="31">
        <f>$K$80</f>
        <v>22.9</v>
      </c>
      <c r="E94" s="30">
        <f>B94*D94</f>
        <v>34233.151149999998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9">
        <v>3</v>
      </c>
      <c r="B95" s="30">
        <f>O$38</f>
        <v>0</v>
      </c>
      <c r="C95" s="31">
        <f>$E$80</f>
        <v>0</v>
      </c>
      <c r="D95" s="31">
        <f>$L$80</f>
        <v>0</v>
      </c>
      <c r="E95" s="30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9" t="s">
        <v>7</v>
      </c>
      <c r="B96" s="32">
        <f>SUM(B92:B95)</f>
        <v>72758.118000000002</v>
      </c>
      <c r="C96" s="31">
        <f>$F$80</f>
        <v>12.3</v>
      </c>
      <c r="D96" s="31">
        <f>$M$80</f>
        <v>14.4</v>
      </c>
      <c r="E96" s="30">
        <f>SUM(E92:E95)</f>
        <v>1050652.3924700001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9" t="s">
        <v>2</v>
      </c>
      <c r="B97" s="32">
        <f>$I$2</f>
        <v>1207855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3" t="s">
        <v>20</v>
      </c>
      <c r="B98" s="30">
        <f>IF(E96&gt;0,$I$2/E96,"")</f>
        <v>1.1496200000000001</v>
      </c>
      <c r="C98" s="55" t="s">
        <v>23</v>
      </c>
      <c r="D98" s="55"/>
      <c r="E98" s="5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topLeftCell="A21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9" t="s">
        <v>24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47"/>
      <c r="C2" s="48" t="s">
        <v>25</v>
      </c>
      <c r="D2" s="47"/>
      <c r="E2" s="1"/>
      <c r="F2" s="1"/>
      <c r="G2" s="1"/>
      <c r="H2" s="1" t="s">
        <v>2</v>
      </c>
      <c r="I2" s="4">
        <v>16203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47"/>
      <c r="C3" s="48" t="s">
        <v>26</v>
      </c>
      <c r="D3" s="4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42"/>
      <c r="C6" s="2"/>
      <c r="D6" s="2"/>
      <c r="E6" s="2"/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42"/>
      <c r="C7" s="2"/>
      <c r="D7" s="2"/>
      <c r="E7" s="2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43">
        <v>1</v>
      </c>
      <c r="C8" s="43"/>
      <c r="D8" s="43"/>
      <c r="E8" s="2"/>
      <c r="F8" s="11">
        <f t="shared" si="0"/>
        <v>1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43">
        <v>2</v>
      </c>
      <c r="C9" s="43"/>
      <c r="D9" s="43"/>
      <c r="E9" s="44"/>
      <c r="F9" s="11">
        <f t="shared" si="0"/>
        <v>2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43">
        <v>3</v>
      </c>
      <c r="C10" s="43"/>
      <c r="D10" s="43"/>
      <c r="E10" s="2"/>
      <c r="F10" s="11">
        <f t="shared" si="0"/>
        <v>3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43">
        <v>9</v>
      </c>
      <c r="C11" s="43"/>
      <c r="D11" s="43"/>
      <c r="E11" s="2"/>
      <c r="F11" s="11">
        <f t="shared" si="0"/>
        <v>9</v>
      </c>
      <c r="G11" s="1"/>
      <c r="H11" s="9">
        <v>6.25</v>
      </c>
      <c r="I11" s="4"/>
      <c r="J11" s="1"/>
      <c r="K11" s="9">
        <v>6.25</v>
      </c>
      <c r="L11" s="1">
        <f t="shared" ref="L11:O12" si="6">IF($F11&gt;0,($I11/1000)*(B11/$F11),0)</f>
        <v>0</v>
      </c>
      <c r="M11" s="1">
        <f t="shared" si="6"/>
        <v>0</v>
      </c>
      <c r="N11" s="1">
        <f t="shared" si="6"/>
        <v>0</v>
      </c>
      <c r="O11" s="1">
        <f t="shared" si="6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43">
        <v>10</v>
      </c>
      <c r="C12" s="43"/>
      <c r="D12" s="43"/>
      <c r="E12" s="45"/>
      <c r="F12" s="11">
        <f t="shared" si="0"/>
        <v>10</v>
      </c>
      <c r="G12" s="1"/>
      <c r="H12" s="9">
        <v>6.75</v>
      </c>
      <c r="I12" s="4"/>
      <c r="J12" s="1"/>
      <c r="K12" s="9">
        <v>6.75</v>
      </c>
      <c r="L12" s="1">
        <f t="shared" si="6"/>
        <v>0</v>
      </c>
      <c r="M12" s="1">
        <f t="shared" si="6"/>
        <v>0</v>
      </c>
      <c r="N12" s="1">
        <f t="shared" si="6"/>
        <v>0</v>
      </c>
      <c r="O12" s="1">
        <f t="shared" si="6"/>
        <v>0</v>
      </c>
      <c r="P12" s="12">
        <f t="shared" si="5"/>
        <v>0</v>
      </c>
      <c r="Q12" s="3"/>
      <c r="R12" s="3"/>
    </row>
    <row r="13" spans="1:18">
      <c r="A13" s="9">
        <v>7.25</v>
      </c>
      <c r="B13" s="43">
        <v>23</v>
      </c>
      <c r="C13" s="43"/>
      <c r="D13" s="43"/>
      <c r="E13" s="45"/>
      <c r="F13" s="11">
        <f t="shared" si="0"/>
        <v>23</v>
      </c>
      <c r="G13" s="1"/>
      <c r="H13" s="9">
        <v>7.25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B14" s="43">
        <v>28</v>
      </c>
      <c r="C14" s="43"/>
      <c r="D14" s="43"/>
      <c r="E14" s="46"/>
      <c r="F14" s="11">
        <f t="shared" si="0"/>
        <v>28</v>
      </c>
      <c r="G14" s="1"/>
      <c r="H14" s="9">
        <v>7.75</v>
      </c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B15" s="43">
        <v>20</v>
      </c>
      <c r="C15" s="43"/>
      <c r="D15" s="43"/>
      <c r="E15" s="46"/>
      <c r="F15" s="11">
        <f t="shared" si="0"/>
        <v>20</v>
      </c>
      <c r="G15" s="1"/>
      <c r="H15" s="9">
        <v>8.25</v>
      </c>
      <c r="I15" s="41"/>
      <c r="J15" s="4"/>
      <c r="K15" s="9">
        <v>8.25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0</v>
      </c>
      <c r="Q15" s="3"/>
      <c r="R15" s="3"/>
    </row>
    <row r="16" spans="1:18">
      <c r="A16" s="9">
        <v>8.75</v>
      </c>
      <c r="B16" s="43">
        <v>17</v>
      </c>
      <c r="C16" s="43"/>
      <c r="D16" s="43"/>
      <c r="E16" s="46"/>
      <c r="F16" s="11">
        <f t="shared" si="0"/>
        <v>17</v>
      </c>
      <c r="G16" s="1"/>
      <c r="H16" s="9">
        <v>8.75</v>
      </c>
      <c r="I16" s="41"/>
      <c r="J16" s="4"/>
      <c r="K16" s="9">
        <v>8.75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0</v>
      </c>
      <c r="Q16" s="3"/>
      <c r="R16" s="3"/>
    </row>
    <row r="17" spans="1:18">
      <c r="A17" s="9">
        <v>9.25</v>
      </c>
      <c r="B17" s="43">
        <v>15</v>
      </c>
      <c r="C17" s="43"/>
      <c r="D17" s="43"/>
      <c r="E17" s="46"/>
      <c r="F17" s="11">
        <f t="shared" si="0"/>
        <v>15</v>
      </c>
      <c r="G17" s="1"/>
      <c r="H17" s="9">
        <v>9.25</v>
      </c>
      <c r="I17" s="41"/>
      <c r="J17" s="4"/>
      <c r="K17" s="9">
        <v>9.25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0</v>
      </c>
      <c r="Q17" s="3"/>
      <c r="R17" s="3"/>
    </row>
    <row r="18" spans="1:18">
      <c r="A18" s="9">
        <v>9.75</v>
      </c>
      <c r="B18" s="43">
        <v>24</v>
      </c>
      <c r="C18" s="43"/>
      <c r="D18" s="43"/>
      <c r="E18" s="46"/>
      <c r="F18" s="11">
        <f t="shared" si="0"/>
        <v>24</v>
      </c>
      <c r="G18" s="1"/>
      <c r="H18" s="9">
        <v>9.75</v>
      </c>
      <c r="I18" s="41">
        <v>21194</v>
      </c>
      <c r="J18" s="4"/>
      <c r="K18" s="9">
        <v>9.75</v>
      </c>
      <c r="L18" s="1">
        <f t="shared" si="1"/>
        <v>21.193999999999999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21.193999999999999</v>
      </c>
      <c r="Q18" s="3"/>
      <c r="R18" s="3"/>
    </row>
    <row r="19" spans="1:18">
      <c r="A19" s="9">
        <v>10.25</v>
      </c>
      <c r="B19" s="43">
        <v>38</v>
      </c>
      <c r="C19" s="43"/>
      <c r="D19" s="43"/>
      <c r="E19" s="46"/>
      <c r="F19" s="11">
        <f t="shared" si="0"/>
        <v>38</v>
      </c>
      <c r="G19" s="1"/>
      <c r="H19" s="9">
        <v>10.25</v>
      </c>
      <c r="I19" s="41">
        <v>95894</v>
      </c>
      <c r="J19" s="4"/>
      <c r="K19" s="9">
        <v>10.25</v>
      </c>
      <c r="L19" s="1">
        <f t="shared" si="1"/>
        <v>95.894000000000005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95.894000000000005</v>
      </c>
      <c r="Q19" s="3"/>
      <c r="R19" s="3"/>
    </row>
    <row r="20" spans="1:18">
      <c r="A20" s="9">
        <v>10.75</v>
      </c>
      <c r="B20" s="43">
        <v>54</v>
      </c>
      <c r="C20" s="43"/>
      <c r="D20" s="43"/>
      <c r="E20" s="46"/>
      <c r="F20" s="11">
        <f t="shared" si="0"/>
        <v>54</v>
      </c>
      <c r="G20" s="1"/>
      <c r="H20" s="9">
        <v>10.75</v>
      </c>
      <c r="I20" s="41">
        <v>349699</v>
      </c>
      <c r="J20" s="4"/>
      <c r="K20" s="9">
        <v>10.75</v>
      </c>
      <c r="L20" s="1">
        <f t="shared" si="1"/>
        <v>349.69900000000001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349.69900000000001</v>
      </c>
      <c r="Q20" s="3"/>
      <c r="R20" s="3"/>
    </row>
    <row r="21" spans="1:18">
      <c r="A21" s="9">
        <v>11.25</v>
      </c>
      <c r="B21" s="43">
        <v>56</v>
      </c>
      <c r="C21" s="43"/>
      <c r="D21" s="43"/>
      <c r="E21" s="46"/>
      <c r="F21" s="11">
        <f t="shared" si="0"/>
        <v>56</v>
      </c>
      <c r="G21" s="1"/>
      <c r="H21" s="9">
        <v>11.25</v>
      </c>
      <c r="I21" s="41">
        <v>530194</v>
      </c>
      <c r="J21" s="4"/>
      <c r="K21" s="9">
        <v>11.25</v>
      </c>
      <c r="L21" s="1">
        <f t="shared" si="1"/>
        <v>530.19399999999996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2">
        <f t="shared" si="5"/>
        <v>530.19399999999996</v>
      </c>
      <c r="Q21" s="3"/>
      <c r="R21" s="3"/>
    </row>
    <row r="22" spans="1:18">
      <c r="A22" s="9">
        <v>11.75</v>
      </c>
      <c r="B22" s="43">
        <v>24</v>
      </c>
      <c r="C22" s="43"/>
      <c r="D22" s="43"/>
      <c r="E22" s="46"/>
      <c r="F22" s="11">
        <f t="shared" si="0"/>
        <v>24</v>
      </c>
      <c r="G22" s="4"/>
      <c r="H22" s="9">
        <v>11.75</v>
      </c>
      <c r="I22" s="41">
        <v>507784</v>
      </c>
      <c r="J22" s="4"/>
      <c r="K22" s="9">
        <v>11.75</v>
      </c>
      <c r="L22" s="1">
        <f t="shared" si="1"/>
        <v>507.78399999999999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2">
        <f t="shared" si="5"/>
        <v>507.78399999999999</v>
      </c>
      <c r="Q22" s="3"/>
      <c r="R22" s="3"/>
    </row>
    <row r="23" spans="1:18">
      <c r="A23" s="9">
        <v>12.25</v>
      </c>
      <c r="B23" s="43">
        <v>17</v>
      </c>
      <c r="C23" s="43"/>
      <c r="D23" s="43"/>
      <c r="E23" s="46"/>
      <c r="F23" s="11">
        <f t="shared" si="0"/>
        <v>17</v>
      </c>
      <c r="G23" s="4"/>
      <c r="H23" s="9">
        <v>12.25</v>
      </c>
      <c r="I23" s="41">
        <v>128032</v>
      </c>
      <c r="J23" s="4"/>
      <c r="K23" s="9">
        <v>12.25</v>
      </c>
      <c r="L23" s="1">
        <f t="shared" si="1"/>
        <v>128.03200000000001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2">
        <f t="shared" si="5"/>
        <v>128.03200000000001</v>
      </c>
      <c r="Q23" s="3"/>
      <c r="R23" s="3"/>
    </row>
    <row r="24" spans="1:18">
      <c r="A24" s="9">
        <v>12.75</v>
      </c>
      <c r="B24" s="43">
        <v>10</v>
      </c>
      <c r="C24" s="43">
        <v>2</v>
      </c>
      <c r="D24" s="43"/>
      <c r="E24" s="46"/>
      <c r="F24" s="11">
        <f t="shared" si="0"/>
        <v>12</v>
      </c>
      <c r="G24" s="4"/>
      <c r="H24" s="9">
        <v>12.75</v>
      </c>
      <c r="I24" s="41">
        <v>97110</v>
      </c>
      <c r="J24" s="4"/>
      <c r="K24" s="9">
        <v>12.75</v>
      </c>
      <c r="L24" s="1">
        <f t="shared" si="1"/>
        <v>80.924999999999997</v>
      </c>
      <c r="M24" s="1">
        <f t="shared" si="2"/>
        <v>16.184999999999999</v>
      </c>
      <c r="N24" s="1">
        <f t="shared" si="3"/>
        <v>0</v>
      </c>
      <c r="O24" s="1">
        <f t="shared" si="4"/>
        <v>0</v>
      </c>
      <c r="P24" s="12">
        <f t="shared" si="5"/>
        <v>97.11</v>
      </c>
      <c r="Q24" s="3"/>
      <c r="R24" s="3"/>
    </row>
    <row r="25" spans="1:18">
      <c r="A25" s="9">
        <v>13.25</v>
      </c>
      <c r="B25" s="43">
        <v>5</v>
      </c>
      <c r="C25" s="43">
        <v>1</v>
      </c>
      <c r="D25" s="43"/>
      <c r="E25" s="46"/>
      <c r="F25" s="11">
        <f t="shared" si="0"/>
        <v>6</v>
      </c>
      <c r="G25" s="4"/>
      <c r="H25" s="9">
        <v>13.25</v>
      </c>
      <c r="I25" s="41">
        <v>28490</v>
      </c>
      <c r="J25" s="4"/>
      <c r="K25" s="9">
        <v>13.25</v>
      </c>
      <c r="L25" s="1">
        <f t="shared" si="1"/>
        <v>23.741666666666699</v>
      </c>
      <c r="M25" s="1">
        <f t="shared" si="2"/>
        <v>4.7483333333333304</v>
      </c>
      <c r="N25" s="1">
        <f t="shared" si="3"/>
        <v>0</v>
      </c>
      <c r="O25" s="1">
        <f t="shared" si="4"/>
        <v>0</v>
      </c>
      <c r="P25" s="12">
        <f t="shared" si="5"/>
        <v>28.49</v>
      </c>
      <c r="Q25" s="3"/>
      <c r="R25" s="3"/>
    </row>
    <row r="26" spans="1:18">
      <c r="A26" s="9">
        <v>13.75</v>
      </c>
      <c r="B26" s="43">
        <v>7</v>
      </c>
      <c r="C26" s="43">
        <v>3</v>
      </c>
      <c r="D26" s="43"/>
      <c r="E26" s="46"/>
      <c r="F26" s="11">
        <f t="shared" si="0"/>
        <v>10</v>
      </c>
      <c r="G26" s="4"/>
      <c r="H26" s="9">
        <v>13.75</v>
      </c>
      <c r="I26" s="41">
        <v>24495</v>
      </c>
      <c r="J26" s="4"/>
      <c r="K26" s="9">
        <v>13.75</v>
      </c>
      <c r="L26" s="1">
        <f t="shared" si="1"/>
        <v>17.1465</v>
      </c>
      <c r="M26" s="1">
        <f t="shared" si="2"/>
        <v>7.3484999999999996</v>
      </c>
      <c r="N26" s="1">
        <f t="shared" si="3"/>
        <v>0</v>
      </c>
      <c r="O26" s="1">
        <f t="shared" si="4"/>
        <v>0</v>
      </c>
      <c r="P26" s="12">
        <f t="shared" si="5"/>
        <v>24.495000000000001</v>
      </c>
      <c r="Q26" s="3"/>
      <c r="R26" s="3"/>
    </row>
    <row r="27" spans="1:18">
      <c r="A27" s="9">
        <v>14.25</v>
      </c>
      <c r="B27" s="43">
        <v>3</v>
      </c>
      <c r="C27" s="43">
        <v>4</v>
      </c>
      <c r="D27" s="43">
        <v>1</v>
      </c>
      <c r="E27" s="46"/>
      <c r="F27" s="11">
        <f t="shared" si="0"/>
        <v>8</v>
      </c>
      <c r="G27" s="4"/>
      <c r="H27" s="9">
        <v>14.25</v>
      </c>
      <c r="I27" s="41">
        <v>6254</v>
      </c>
      <c r="J27" s="4"/>
      <c r="K27" s="9">
        <v>14.25</v>
      </c>
      <c r="L27" s="1">
        <f t="shared" si="1"/>
        <v>2.3452500000000001</v>
      </c>
      <c r="M27" s="1">
        <f t="shared" si="2"/>
        <v>3.1269999999999998</v>
      </c>
      <c r="N27" s="1">
        <f t="shared" si="3"/>
        <v>0.78174999999999994</v>
      </c>
      <c r="O27" s="1">
        <f t="shared" si="4"/>
        <v>0</v>
      </c>
      <c r="P27" s="12">
        <f t="shared" si="5"/>
        <v>6.2539999999999996</v>
      </c>
      <c r="Q27" s="3"/>
      <c r="R27" s="3"/>
    </row>
    <row r="28" spans="1:18">
      <c r="A28" s="9">
        <v>14.75</v>
      </c>
      <c r="B28" s="43">
        <v>1</v>
      </c>
      <c r="C28" s="43">
        <v>3</v>
      </c>
      <c r="D28" s="43"/>
      <c r="E28" s="46"/>
      <c r="F28" s="11">
        <f t="shared" si="0"/>
        <v>4</v>
      </c>
      <c r="G28" s="1"/>
      <c r="H28" s="9">
        <v>14.75</v>
      </c>
      <c r="I28" s="41">
        <v>18241</v>
      </c>
      <c r="J28" s="4"/>
      <c r="K28" s="9">
        <v>14.75</v>
      </c>
      <c r="L28" s="1">
        <f t="shared" si="1"/>
        <v>4.5602499999999999</v>
      </c>
      <c r="M28" s="1">
        <f t="shared" si="2"/>
        <v>13.68075</v>
      </c>
      <c r="N28" s="1">
        <f t="shared" si="3"/>
        <v>0</v>
      </c>
      <c r="O28" s="1">
        <f t="shared" si="4"/>
        <v>0</v>
      </c>
      <c r="P28" s="12">
        <f t="shared" si="5"/>
        <v>18.241</v>
      </c>
      <c r="Q28" s="3"/>
      <c r="R28" s="3"/>
    </row>
    <row r="29" spans="1:18">
      <c r="A29" s="9">
        <v>15.25</v>
      </c>
      <c r="B29" s="43">
        <v>1</v>
      </c>
      <c r="C29" s="43">
        <v>2</v>
      </c>
      <c r="D29" s="43"/>
      <c r="E29" s="46"/>
      <c r="F29" s="11">
        <f t="shared" si="0"/>
        <v>3</v>
      </c>
      <c r="G29" s="1"/>
      <c r="H29" s="9">
        <v>15.25</v>
      </c>
      <c r="I29" s="41">
        <v>9728</v>
      </c>
      <c r="J29" s="4"/>
      <c r="K29" s="9">
        <v>15.25</v>
      </c>
      <c r="L29" s="1">
        <f t="shared" si="1"/>
        <v>3.2426666666666701</v>
      </c>
      <c r="M29" s="1">
        <f t="shared" si="2"/>
        <v>6.4853333333333296</v>
      </c>
      <c r="N29" s="1">
        <f t="shared" si="3"/>
        <v>0</v>
      </c>
      <c r="O29" s="1">
        <f t="shared" si="4"/>
        <v>0</v>
      </c>
      <c r="P29" s="12">
        <f t="shared" si="5"/>
        <v>9.7279999999999998</v>
      </c>
      <c r="Q29" s="3"/>
      <c r="R29" s="3"/>
    </row>
    <row r="30" spans="1:18">
      <c r="A30" s="9">
        <v>15.75</v>
      </c>
      <c r="B30" s="43"/>
      <c r="C30" s="43">
        <v>1</v>
      </c>
      <c r="D30" s="43"/>
      <c r="E30" s="46"/>
      <c r="F30" s="11">
        <f t="shared" si="0"/>
        <v>1</v>
      </c>
      <c r="G30" s="1"/>
      <c r="H30" s="9">
        <v>15.75</v>
      </c>
      <c r="I30" s="41">
        <v>6428</v>
      </c>
      <c r="J30" s="4"/>
      <c r="K30" s="9">
        <v>15.75</v>
      </c>
      <c r="L30" s="1">
        <f t="shared" si="1"/>
        <v>0</v>
      </c>
      <c r="M30" s="1">
        <f t="shared" si="2"/>
        <v>6.4279999999999999</v>
      </c>
      <c r="N30" s="1">
        <f t="shared" si="3"/>
        <v>0</v>
      </c>
      <c r="O30" s="1">
        <f t="shared" si="4"/>
        <v>0</v>
      </c>
      <c r="P30" s="12">
        <f t="shared" si="5"/>
        <v>6.4279999999999999</v>
      </c>
      <c r="Q30" s="3"/>
      <c r="R30" s="3"/>
    </row>
    <row r="31" spans="1:18">
      <c r="A31" s="9">
        <v>16.25</v>
      </c>
      <c r="B31" s="1"/>
      <c r="C31" s="1"/>
      <c r="D31" s="1"/>
      <c r="E31" s="1"/>
      <c r="F31" s="11">
        <f t="shared" si="0"/>
        <v>0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1"/>
      <c r="C32" s="1">
        <v>2</v>
      </c>
      <c r="D32" s="1"/>
      <c r="E32" s="1"/>
      <c r="F32" s="11">
        <f t="shared" si="0"/>
        <v>2</v>
      </c>
      <c r="G32" s="1"/>
      <c r="H32" s="9">
        <v>16.75</v>
      </c>
      <c r="J32" s="18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38"/>
      <c r="C33" s="39"/>
      <c r="D33" s="40"/>
      <c r="E33" s="15"/>
      <c r="F33" s="11">
        <f t="shared" si="0"/>
        <v>0</v>
      </c>
      <c r="G33" s="1"/>
      <c r="H33" s="9">
        <v>17.25</v>
      </c>
      <c r="J33" s="18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38"/>
      <c r="C34" s="39"/>
      <c r="D34" s="40"/>
      <c r="E34" s="15"/>
      <c r="F34" s="11">
        <f t="shared" si="0"/>
        <v>0</v>
      </c>
      <c r="G34" s="1"/>
      <c r="H34" s="9">
        <v>17.75</v>
      </c>
      <c r="J34" s="18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38"/>
      <c r="C35" s="40"/>
      <c r="D35" s="40"/>
      <c r="E35" s="1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8"/>
      <c r="C36" s="40"/>
      <c r="D36" s="40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4"/>
      <c r="D37" s="14"/>
      <c r="E37" s="14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9">
        <f>SUM(B6:B37)</f>
        <v>368</v>
      </c>
      <c r="C38" s="19">
        <f>SUM(C6:C37)</f>
        <v>18</v>
      </c>
      <c r="D38" s="19">
        <f>SUM(D6:D37)</f>
        <v>1</v>
      </c>
      <c r="E38" s="19">
        <f>SUM(E6:E37)</f>
        <v>0</v>
      </c>
      <c r="F38" s="20">
        <f>SUM(F6:F37)</f>
        <v>387</v>
      </c>
      <c r="G38" s="21"/>
      <c r="H38" s="7" t="s">
        <v>7</v>
      </c>
      <c r="I38" s="4">
        <f>SUM(I6:I37)</f>
        <v>1823543</v>
      </c>
      <c r="J38" s="1"/>
      <c r="K38" s="7" t="s">
        <v>7</v>
      </c>
      <c r="L38" s="19">
        <f>SUM(L6:L37)</f>
        <v>1764.75833333333</v>
      </c>
      <c r="M38" s="19">
        <f>SUM(M6:M37)</f>
        <v>58.0029166666667</v>
      </c>
      <c r="N38" s="19">
        <f>SUM(N6:N37)</f>
        <v>0.78174999999999994</v>
      </c>
      <c r="O38" s="19">
        <f>SUM(O6:O37)</f>
        <v>0</v>
      </c>
      <c r="P38" s="22">
        <f>SUM(P6:P37)</f>
        <v>1823.5429999999999</v>
      </c>
      <c r="Q38" s="23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4"/>
      <c r="B41" s="1"/>
      <c r="C41" s="1"/>
      <c r="D41" s="1"/>
      <c r="E41" s="1"/>
      <c r="F41" s="24"/>
      <c r="G41" s="1"/>
      <c r="H41" s="1"/>
      <c r="I41" s="1"/>
      <c r="J41" s="24"/>
      <c r="K41" s="1"/>
      <c r="L41" s="1"/>
      <c r="M41" s="1"/>
      <c r="N41" s="24"/>
      <c r="O41" s="1"/>
      <c r="P41" s="3"/>
      <c r="Q41" s="3"/>
      <c r="R41" s="3"/>
    </row>
    <row r="42" spans="1:18">
      <c r="A42" s="1"/>
      <c r="B42" s="50" t="s">
        <v>9</v>
      </c>
      <c r="C42" s="50"/>
      <c r="D42" s="50"/>
      <c r="E42" s="1"/>
      <c r="F42" s="1"/>
      <c r="G42" s="4"/>
      <c r="H42" s="1"/>
      <c r="I42" s="50" t="s">
        <v>10</v>
      </c>
      <c r="J42" s="50"/>
      <c r="K42" s="50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5" t="s">
        <v>11</v>
      </c>
      <c r="I44">
        <v>3.9701511000000004E-3</v>
      </c>
      <c r="J44" s="25" t="s">
        <v>12</v>
      </c>
      <c r="K44">
        <v>3.1427150780000002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6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1">
        <f t="shared" ref="F47:F78" si="11">SUM(B47:E47)</f>
        <v>0</v>
      </c>
      <c r="G47" s="1"/>
      <c r="H47" s="9">
        <f t="shared" ref="H47:H78" si="12">$I$44*((A47)^$K$44)</f>
        <v>0.25282717743611399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7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0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1">
        <f t="shared" si="11"/>
        <v>0</v>
      </c>
      <c r="G48" s="1"/>
      <c r="H48" s="9">
        <f t="shared" si="12"/>
        <v>0.37467472844149402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7">
        <f t="shared" si="17"/>
        <v>0</v>
      </c>
      <c r="N48" s="3"/>
      <c r="O48" s="3"/>
      <c r="P48" s="3"/>
    </row>
    <row r="49" spans="1:16">
      <c r="A49" s="9">
        <v>4.75</v>
      </c>
      <c r="B49" s="1">
        <f t="shared" si="7"/>
        <v>0</v>
      </c>
      <c r="C49" s="1">
        <f t="shared" si="8"/>
        <v>0</v>
      </c>
      <c r="D49" s="1">
        <f t="shared" si="9"/>
        <v>0</v>
      </c>
      <c r="E49" s="1">
        <f t="shared" si="10"/>
        <v>0</v>
      </c>
      <c r="F49" s="11">
        <f t="shared" si="11"/>
        <v>0</v>
      </c>
      <c r="G49" s="1"/>
      <c r="H49" s="9">
        <f t="shared" si="12"/>
        <v>0.53144979767068401</v>
      </c>
      <c r="I49" s="1">
        <f t="shared" si="13"/>
        <v>0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27">
        <f t="shared" si="17"/>
        <v>0</v>
      </c>
      <c r="N49" s="3"/>
      <c r="O49" s="3"/>
      <c r="P49" s="3"/>
    </row>
    <row r="50" spans="1:16">
      <c r="A50" s="9">
        <v>5.25</v>
      </c>
      <c r="B50" s="1">
        <f t="shared" si="7"/>
        <v>0</v>
      </c>
      <c r="C50" s="1">
        <f t="shared" si="8"/>
        <v>0</v>
      </c>
      <c r="D50" s="1">
        <f t="shared" si="9"/>
        <v>0</v>
      </c>
      <c r="E50" s="1">
        <f t="shared" si="10"/>
        <v>0</v>
      </c>
      <c r="F50" s="11">
        <f t="shared" si="11"/>
        <v>0</v>
      </c>
      <c r="G50" s="1"/>
      <c r="H50" s="9">
        <f t="shared" si="12"/>
        <v>0.72788461047060304</v>
      </c>
      <c r="I50" s="1">
        <f t="shared" si="13"/>
        <v>0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M50" s="27">
        <f t="shared" si="17"/>
        <v>0</v>
      </c>
      <c r="N50" s="3"/>
      <c r="O50" s="3"/>
      <c r="P50" s="3"/>
    </row>
    <row r="51" spans="1:16">
      <c r="A51" s="9">
        <v>5.75</v>
      </c>
      <c r="B51" s="1">
        <f t="shared" si="7"/>
        <v>0</v>
      </c>
      <c r="C51" s="1">
        <f t="shared" si="8"/>
        <v>0</v>
      </c>
      <c r="D51" s="1">
        <f t="shared" si="9"/>
        <v>0</v>
      </c>
      <c r="E51" s="1">
        <f t="shared" si="10"/>
        <v>0</v>
      </c>
      <c r="F51" s="11">
        <f t="shared" si="11"/>
        <v>0</v>
      </c>
      <c r="G51" s="1"/>
      <c r="H51" s="9">
        <f t="shared" si="12"/>
        <v>0.968783259604026</v>
      </c>
      <c r="I51" s="1">
        <f t="shared" si="13"/>
        <v>0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M51" s="27">
        <f t="shared" si="17"/>
        <v>0</v>
      </c>
      <c r="N51" s="3"/>
      <c r="O51" s="3"/>
      <c r="P51" s="3"/>
    </row>
    <row r="52" spans="1:16">
      <c r="A52" s="9">
        <v>6.25</v>
      </c>
      <c r="B52" s="1">
        <f t="shared" si="7"/>
        <v>0</v>
      </c>
      <c r="C52" s="1">
        <f t="shared" si="8"/>
        <v>0</v>
      </c>
      <c r="D52" s="1">
        <f t="shared" si="9"/>
        <v>0</v>
      </c>
      <c r="E52" s="1">
        <f t="shared" si="10"/>
        <v>0</v>
      </c>
      <c r="F52" s="11">
        <f t="shared" si="11"/>
        <v>0</v>
      </c>
      <c r="G52" s="1"/>
      <c r="H52" s="9">
        <f t="shared" si="12"/>
        <v>1.25901576047341</v>
      </c>
      <c r="I52" s="1">
        <f t="shared" si="13"/>
        <v>0</v>
      </c>
      <c r="J52" s="1">
        <f t="shared" si="14"/>
        <v>0</v>
      </c>
      <c r="K52" s="1">
        <f t="shared" si="15"/>
        <v>0</v>
      </c>
      <c r="L52" s="1">
        <f t="shared" si="16"/>
        <v>0</v>
      </c>
      <c r="M52" s="27">
        <f t="shared" si="17"/>
        <v>0</v>
      </c>
      <c r="N52" s="3"/>
      <c r="O52" s="3"/>
      <c r="P52" s="3"/>
    </row>
    <row r="53" spans="1:16">
      <c r="A53" s="9">
        <v>6.75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1">
        <f t="shared" si="11"/>
        <v>0</v>
      </c>
      <c r="G53" s="1"/>
      <c r="H53" s="9">
        <f t="shared" si="12"/>
        <v>1.60351308056808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7">
        <f t="shared" si="17"/>
        <v>0</v>
      </c>
      <c r="N53" s="3"/>
      <c r="O53" s="3"/>
      <c r="P53" s="3"/>
    </row>
    <row r="54" spans="1:16">
      <c r="A54" s="9">
        <v>7.25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11">
        <f t="shared" si="11"/>
        <v>0</v>
      </c>
      <c r="G54" s="1"/>
      <c r="H54" s="9">
        <f t="shared" si="12"/>
        <v>2.0072629169172802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7">
        <f t="shared" si="17"/>
        <v>0</v>
      </c>
      <c r="N54" s="3"/>
      <c r="O54" s="3"/>
      <c r="P54" s="3"/>
    </row>
    <row r="55" spans="1:16">
      <c r="A55" s="9">
        <v>7.75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11">
        <f t="shared" si="11"/>
        <v>0</v>
      </c>
      <c r="G55" s="1"/>
      <c r="H55" s="9">
        <f t="shared" si="12"/>
        <v>2.4753060610430699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7">
        <f t="shared" si="17"/>
        <v>0</v>
      </c>
      <c r="N55" s="3"/>
      <c r="O55" s="3"/>
      <c r="P55" s="3"/>
    </row>
    <row r="56" spans="1:16">
      <c r="A56" s="9">
        <v>8.25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11">
        <f t="shared" si="11"/>
        <v>0</v>
      </c>
      <c r="G56" s="1"/>
      <c r="H56" s="9">
        <f t="shared" si="12"/>
        <v>3.01273323422721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7">
        <f t="shared" si="17"/>
        <v>0</v>
      </c>
      <c r="N56" s="3"/>
      <c r="O56" s="3"/>
      <c r="P56" s="3"/>
    </row>
    <row r="57" spans="1:16">
      <c r="A57" s="9">
        <v>8.75</v>
      </c>
      <c r="B57" s="1">
        <f t="shared" si="7"/>
        <v>0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11">
        <f t="shared" si="11"/>
        <v>0</v>
      </c>
      <c r="G57" s="1"/>
      <c r="H57" s="9">
        <f t="shared" si="12"/>
        <v>3.6246823054460098</v>
      </c>
      <c r="I57" s="1">
        <f t="shared" si="13"/>
        <v>0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7">
        <f t="shared" si="17"/>
        <v>0</v>
      </c>
      <c r="N57" s="3"/>
      <c r="O57" s="3"/>
      <c r="P57" s="3"/>
    </row>
    <row r="58" spans="1:16">
      <c r="A58" s="9">
        <v>9.25</v>
      </c>
      <c r="B58" s="1">
        <f t="shared" si="7"/>
        <v>0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11">
        <f t="shared" si="11"/>
        <v>0</v>
      </c>
      <c r="G58" s="1"/>
      <c r="H58" s="9">
        <f t="shared" si="12"/>
        <v>4.3163358250536801</v>
      </c>
      <c r="I58" s="1">
        <f t="shared" si="13"/>
        <v>0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7">
        <f t="shared" si="17"/>
        <v>0</v>
      </c>
      <c r="N58" s="3"/>
      <c r="O58" s="3"/>
      <c r="P58" s="3"/>
    </row>
    <row r="59" spans="1:16">
      <c r="A59" s="9">
        <v>9.75</v>
      </c>
      <c r="B59" s="1">
        <f t="shared" si="7"/>
        <v>206.64150000000001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11">
        <f t="shared" si="11"/>
        <v>206.64150000000001</v>
      </c>
      <c r="G59" s="1"/>
      <c r="H59" s="9">
        <f t="shared" si="12"/>
        <v>5.0929188221989801</v>
      </c>
      <c r="I59" s="1">
        <f t="shared" si="13"/>
        <v>107.939321517685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7">
        <f t="shared" si="17"/>
        <v>107.939321517685</v>
      </c>
      <c r="N59" s="3"/>
      <c r="O59" s="3"/>
      <c r="P59" s="3"/>
    </row>
    <row r="60" spans="1:16">
      <c r="A60" s="9">
        <v>10.25</v>
      </c>
      <c r="B60" s="1">
        <f t="shared" si="7"/>
        <v>982.9135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11">
        <f t="shared" si="11"/>
        <v>982.9135</v>
      </c>
      <c r="G60" s="1"/>
      <c r="H60" s="9">
        <f t="shared" si="12"/>
        <v>5.9596968249084696</v>
      </c>
      <c r="I60" s="1">
        <f t="shared" si="13"/>
        <v>571.49916732777297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7">
        <f t="shared" si="17"/>
        <v>571.49916732777297</v>
      </c>
      <c r="N60" s="3"/>
      <c r="O60" s="3"/>
      <c r="P60" s="3"/>
    </row>
    <row r="61" spans="1:16">
      <c r="A61" s="9">
        <v>10.75</v>
      </c>
      <c r="B61" s="1">
        <f t="shared" si="7"/>
        <v>3759.2642500000002</v>
      </c>
      <c r="C61" s="1">
        <f t="shared" si="8"/>
        <v>0</v>
      </c>
      <c r="D61" s="1">
        <f t="shared" si="9"/>
        <v>0</v>
      </c>
      <c r="E61" s="1">
        <f t="shared" si="10"/>
        <v>0</v>
      </c>
      <c r="F61" s="11">
        <f t="shared" si="11"/>
        <v>3759.2642500000002</v>
      </c>
      <c r="G61" s="1"/>
      <c r="H61" s="9">
        <f t="shared" si="12"/>
        <v>6.92197406996367</v>
      </c>
      <c r="I61" s="1">
        <f t="shared" si="13"/>
        <v>2420.6074102922298</v>
      </c>
      <c r="J61" s="1">
        <f t="shared" si="14"/>
        <v>0</v>
      </c>
      <c r="K61" s="1">
        <f t="shared" si="15"/>
        <v>0</v>
      </c>
      <c r="L61" s="1">
        <f t="shared" si="16"/>
        <v>0</v>
      </c>
      <c r="M61" s="27">
        <f t="shared" si="17"/>
        <v>2420.6074102922298</v>
      </c>
      <c r="N61" s="3"/>
      <c r="O61" s="3"/>
      <c r="P61" s="3"/>
    </row>
    <row r="62" spans="1:16">
      <c r="A62" s="9">
        <v>11.25</v>
      </c>
      <c r="B62" s="1">
        <f t="shared" si="7"/>
        <v>5964.6824999999999</v>
      </c>
      <c r="C62" s="1">
        <f t="shared" si="8"/>
        <v>0</v>
      </c>
      <c r="D62" s="1">
        <f t="shared" si="9"/>
        <v>0</v>
      </c>
      <c r="E62" s="1">
        <f t="shared" si="10"/>
        <v>0</v>
      </c>
      <c r="F62" s="11">
        <f t="shared" si="11"/>
        <v>5964.6824999999999</v>
      </c>
      <c r="G62" s="1"/>
      <c r="H62" s="9">
        <f t="shared" si="12"/>
        <v>7.9850918759342102</v>
      </c>
      <c r="I62" s="1">
        <f t="shared" si="13"/>
        <v>4233.6478020690602</v>
      </c>
      <c r="J62" s="1">
        <f t="shared" si="14"/>
        <v>0</v>
      </c>
      <c r="K62" s="1">
        <f t="shared" si="15"/>
        <v>0</v>
      </c>
      <c r="L62" s="1">
        <f t="shared" si="16"/>
        <v>0</v>
      </c>
      <c r="M62" s="27">
        <f t="shared" si="17"/>
        <v>4233.6478020690602</v>
      </c>
      <c r="N62" s="3"/>
      <c r="O62" s="3"/>
      <c r="P62" s="3"/>
    </row>
    <row r="63" spans="1:16">
      <c r="A63" s="9">
        <v>11.75</v>
      </c>
      <c r="B63" s="1">
        <f t="shared" si="7"/>
        <v>5966.4620000000004</v>
      </c>
      <c r="C63" s="1">
        <f t="shared" si="8"/>
        <v>0</v>
      </c>
      <c r="D63" s="1">
        <f t="shared" si="9"/>
        <v>0</v>
      </c>
      <c r="E63" s="1">
        <f t="shared" si="10"/>
        <v>0</v>
      </c>
      <c r="F63" s="11">
        <f t="shared" si="11"/>
        <v>5966.4620000000004</v>
      </c>
      <c r="G63" s="1"/>
      <c r="H63" s="9">
        <f t="shared" si="12"/>
        <v>9.1544271575437097</v>
      </c>
      <c r="I63" s="1">
        <f t="shared" si="13"/>
        <v>4648.4716397661796</v>
      </c>
      <c r="J63" s="1">
        <f t="shared" si="14"/>
        <v>0</v>
      </c>
      <c r="K63" s="1">
        <f t="shared" si="15"/>
        <v>0</v>
      </c>
      <c r="L63" s="1">
        <f t="shared" si="16"/>
        <v>0</v>
      </c>
      <c r="M63" s="27">
        <f t="shared" si="17"/>
        <v>4648.4716397661796</v>
      </c>
      <c r="N63" s="3"/>
      <c r="O63" s="3"/>
      <c r="P63" s="3"/>
    </row>
    <row r="64" spans="1:16">
      <c r="A64" s="9">
        <v>12.25</v>
      </c>
      <c r="B64" s="1">
        <f t="shared" si="7"/>
        <v>1568.3920000000001</v>
      </c>
      <c r="C64" s="1">
        <f t="shared" si="8"/>
        <v>0</v>
      </c>
      <c r="D64" s="1">
        <f t="shared" si="9"/>
        <v>0</v>
      </c>
      <c r="E64" s="1">
        <f t="shared" si="10"/>
        <v>0</v>
      </c>
      <c r="F64" s="11">
        <f t="shared" si="11"/>
        <v>1568.3920000000001</v>
      </c>
      <c r="G64" s="1"/>
      <c r="H64" s="9">
        <f t="shared" si="12"/>
        <v>10.4353910633121</v>
      </c>
      <c r="I64" s="1">
        <f t="shared" si="13"/>
        <v>1336.0639886179699</v>
      </c>
      <c r="J64" s="1">
        <f t="shared" si="14"/>
        <v>0</v>
      </c>
      <c r="K64" s="1">
        <f t="shared" si="15"/>
        <v>0</v>
      </c>
      <c r="L64" s="1">
        <f t="shared" si="16"/>
        <v>0</v>
      </c>
      <c r="M64" s="27">
        <f t="shared" si="17"/>
        <v>1336.0639886179699</v>
      </c>
      <c r="N64" s="3"/>
      <c r="O64" s="3"/>
      <c r="P64" s="3"/>
    </row>
    <row r="65" spans="1:16">
      <c r="A65" s="9">
        <v>12.75</v>
      </c>
      <c r="B65" s="1">
        <f t="shared" si="7"/>
        <v>1031.79375</v>
      </c>
      <c r="C65" s="1">
        <f t="shared" si="8"/>
        <v>206.35874999999999</v>
      </c>
      <c r="D65" s="1">
        <f t="shared" si="9"/>
        <v>0</v>
      </c>
      <c r="E65" s="1">
        <f t="shared" si="10"/>
        <v>0</v>
      </c>
      <c r="F65" s="11">
        <f t="shared" si="11"/>
        <v>1238.1524999999999</v>
      </c>
      <c r="G65" s="1"/>
      <c r="H65" s="9">
        <f t="shared" si="12"/>
        <v>11.833427721400801</v>
      </c>
      <c r="I65" s="1">
        <f t="shared" si="13"/>
        <v>957.62013835436005</v>
      </c>
      <c r="J65" s="1">
        <f t="shared" si="14"/>
        <v>191.52402767087199</v>
      </c>
      <c r="K65" s="1">
        <f t="shared" si="15"/>
        <v>0</v>
      </c>
      <c r="L65" s="1">
        <f t="shared" si="16"/>
        <v>0</v>
      </c>
      <c r="M65" s="27">
        <f t="shared" si="17"/>
        <v>1149.1441660252301</v>
      </c>
      <c r="N65" s="3"/>
      <c r="O65" s="3"/>
      <c r="P65" s="3"/>
    </row>
    <row r="66" spans="1:16">
      <c r="A66" s="9">
        <v>13.25</v>
      </c>
      <c r="B66" s="1">
        <f t="shared" si="7"/>
        <v>314.57708333333397</v>
      </c>
      <c r="C66" s="1">
        <f t="shared" si="8"/>
        <v>62.915416666666601</v>
      </c>
      <c r="D66" s="1">
        <f t="shared" si="9"/>
        <v>0</v>
      </c>
      <c r="E66" s="1">
        <f t="shared" si="10"/>
        <v>0</v>
      </c>
      <c r="F66" s="11">
        <f t="shared" si="11"/>
        <v>377.49250000000097</v>
      </c>
      <c r="G66" s="1"/>
      <c r="H66" s="9">
        <f t="shared" si="12"/>
        <v>13.3540130809742</v>
      </c>
      <c r="I66" s="1">
        <f t="shared" si="13"/>
        <v>317.04652723079602</v>
      </c>
      <c r="J66" s="1">
        <f t="shared" si="14"/>
        <v>63.409305446159102</v>
      </c>
      <c r="K66" s="1">
        <f t="shared" si="15"/>
        <v>0</v>
      </c>
      <c r="L66" s="1">
        <f t="shared" si="16"/>
        <v>0</v>
      </c>
      <c r="M66" s="27">
        <f t="shared" si="17"/>
        <v>380.45583267695503</v>
      </c>
      <c r="N66" s="3"/>
      <c r="O66" s="3"/>
      <c r="P66" s="3"/>
    </row>
    <row r="67" spans="1:16">
      <c r="A67" s="9">
        <v>13.75</v>
      </c>
      <c r="B67" s="1">
        <f t="shared" si="7"/>
        <v>235.764375</v>
      </c>
      <c r="C67" s="1">
        <f t="shared" si="8"/>
        <v>101.041875</v>
      </c>
      <c r="D67" s="1">
        <f t="shared" si="9"/>
        <v>0</v>
      </c>
      <c r="E67" s="1">
        <f t="shared" si="10"/>
        <v>0</v>
      </c>
      <c r="F67" s="11">
        <f t="shared" si="11"/>
        <v>336.80624999999998</v>
      </c>
      <c r="G67" s="1"/>
      <c r="H67" s="9">
        <f t="shared" si="12"/>
        <v>15.002653838322299</v>
      </c>
      <c r="I67" s="1">
        <f t="shared" si="13"/>
        <v>257.243004038793</v>
      </c>
      <c r="J67" s="1">
        <f t="shared" si="14"/>
        <v>110.24700173091099</v>
      </c>
      <c r="K67" s="1">
        <f t="shared" si="15"/>
        <v>0</v>
      </c>
      <c r="L67" s="1">
        <f t="shared" si="16"/>
        <v>0</v>
      </c>
      <c r="M67" s="27">
        <f t="shared" si="17"/>
        <v>367.490005769704</v>
      </c>
      <c r="N67" s="3"/>
      <c r="O67" s="3"/>
      <c r="P67" s="3"/>
    </row>
    <row r="68" spans="1:16">
      <c r="A68" s="9">
        <v>14.25</v>
      </c>
      <c r="B68" s="1">
        <f t="shared" si="7"/>
        <v>33.419812499999999</v>
      </c>
      <c r="C68" s="1">
        <f t="shared" si="8"/>
        <v>44.559750000000001</v>
      </c>
      <c r="D68" s="1">
        <f t="shared" si="9"/>
        <v>11.1399375</v>
      </c>
      <c r="E68" s="1">
        <f t="shared" si="10"/>
        <v>0</v>
      </c>
      <c r="F68" s="11">
        <f t="shared" si="11"/>
        <v>89.119500000000002</v>
      </c>
      <c r="G68" s="1"/>
      <c r="H68" s="9">
        <f t="shared" si="12"/>
        <v>16.7848864385609</v>
      </c>
      <c r="I68" s="1">
        <f t="shared" si="13"/>
        <v>39.364754920034997</v>
      </c>
      <c r="J68" s="1">
        <f t="shared" si="14"/>
        <v>52.486339893379899</v>
      </c>
      <c r="K68" s="1">
        <f t="shared" si="15"/>
        <v>13.121584973345</v>
      </c>
      <c r="L68" s="1">
        <f t="shared" si="16"/>
        <v>0</v>
      </c>
      <c r="M68" s="27">
        <f t="shared" si="17"/>
        <v>104.97267978676</v>
      </c>
      <c r="N68" s="3"/>
      <c r="O68" s="3"/>
      <c r="P68" s="3"/>
    </row>
    <row r="69" spans="1:16">
      <c r="A69" s="9">
        <v>14.75</v>
      </c>
      <c r="B69" s="1">
        <f t="shared" si="7"/>
        <v>67.263687500000003</v>
      </c>
      <c r="C69" s="1">
        <f t="shared" si="8"/>
        <v>201.79106250000001</v>
      </c>
      <c r="D69" s="1">
        <f t="shared" si="9"/>
        <v>0</v>
      </c>
      <c r="E69" s="1">
        <f t="shared" si="10"/>
        <v>0</v>
      </c>
      <c r="F69" s="11">
        <f t="shared" si="11"/>
        <v>269.05475000000001</v>
      </c>
      <c r="G69" s="1"/>
      <c r="H69" s="9">
        <f t="shared" si="12"/>
        <v>18.7062761450225</v>
      </c>
      <c r="I69" s="1">
        <f t="shared" si="13"/>
        <v>85.305295790338803</v>
      </c>
      <c r="J69" s="1">
        <f t="shared" si="14"/>
        <v>255.91588737101699</v>
      </c>
      <c r="K69" s="1">
        <f t="shared" si="15"/>
        <v>0</v>
      </c>
      <c r="L69" s="1">
        <f t="shared" si="16"/>
        <v>0</v>
      </c>
      <c r="M69" s="27">
        <f t="shared" si="17"/>
        <v>341.22118316135601</v>
      </c>
      <c r="N69" s="3"/>
      <c r="O69" s="3"/>
      <c r="P69" s="3"/>
    </row>
    <row r="70" spans="1:16">
      <c r="A70" s="9">
        <v>15.25</v>
      </c>
      <c r="B70" s="1">
        <f t="shared" si="7"/>
        <v>49.450666666666699</v>
      </c>
      <c r="C70" s="1">
        <f t="shared" si="8"/>
        <v>98.901333333333298</v>
      </c>
      <c r="D70" s="1">
        <f t="shared" si="9"/>
        <v>0</v>
      </c>
      <c r="E70" s="1">
        <f t="shared" si="10"/>
        <v>0</v>
      </c>
      <c r="F70" s="11">
        <f t="shared" si="11"/>
        <v>148.352</v>
      </c>
      <c r="G70" s="1"/>
      <c r="H70" s="9">
        <f t="shared" si="12"/>
        <v>20.772416169521801</v>
      </c>
      <c r="I70" s="1">
        <f t="shared" si="13"/>
        <v>67.358021499036099</v>
      </c>
      <c r="J70" s="1">
        <f t="shared" si="14"/>
        <v>134.716042998072</v>
      </c>
      <c r="K70" s="1">
        <f t="shared" si="15"/>
        <v>0</v>
      </c>
      <c r="L70" s="1">
        <f t="shared" si="16"/>
        <v>0</v>
      </c>
      <c r="M70" s="27">
        <f t="shared" si="17"/>
        <v>202.074064497108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101.241</v>
      </c>
      <c r="D71" s="1">
        <f t="shared" si="9"/>
        <v>0</v>
      </c>
      <c r="E71" s="1">
        <f t="shared" si="10"/>
        <v>0</v>
      </c>
      <c r="F71" s="11">
        <f t="shared" si="11"/>
        <v>101.241</v>
      </c>
      <c r="G71" s="1"/>
      <c r="H71" s="9">
        <f t="shared" si="12"/>
        <v>22.988926857576502</v>
      </c>
      <c r="I71" s="1">
        <f t="shared" si="13"/>
        <v>0</v>
      </c>
      <c r="J71" s="1">
        <f t="shared" si="14"/>
        <v>147.77282184050199</v>
      </c>
      <c r="K71" s="1">
        <f t="shared" si="15"/>
        <v>0</v>
      </c>
      <c r="L71" s="1">
        <f t="shared" si="16"/>
        <v>0</v>
      </c>
      <c r="M71" s="27">
        <f t="shared" si="17"/>
        <v>147.77282184050199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0</v>
      </c>
      <c r="D72" s="1">
        <f t="shared" si="9"/>
        <v>0</v>
      </c>
      <c r="E72" s="1">
        <f t="shared" si="10"/>
        <v>0</v>
      </c>
      <c r="F72" s="11">
        <f t="shared" si="11"/>
        <v>0</v>
      </c>
      <c r="G72" s="1"/>
      <c r="H72" s="9">
        <f t="shared" si="12"/>
        <v>25.361454923414801</v>
      </c>
      <c r="I72" s="1">
        <f t="shared" si="13"/>
        <v>0</v>
      </c>
      <c r="J72" s="1">
        <f t="shared" si="14"/>
        <v>0</v>
      </c>
      <c r="K72" s="1">
        <f t="shared" si="15"/>
        <v>0</v>
      </c>
      <c r="L72" s="1">
        <f t="shared" si="16"/>
        <v>0</v>
      </c>
      <c r="M72" s="27">
        <f t="shared" si="17"/>
        <v>0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0</v>
      </c>
      <c r="D73" s="1">
        <f t="shared" si="9"/>
        <v>0</v>
      </c>
      <c r="E73" s="1">
        <f t="shared" si="10"/>
        <v>0</v>
      </c>
      <c r="F73" s="11">
        <f t="shared" si="11"/>
        <v>0</v>
      </c>
      <c r="G73" s="1"/>
      <c r="H73" s="9">
        <f t="shared" si="12"/>
        <v>27.895672730237099</v>
      </c>
      <c r="I73" s="1">
        <f t="shared" si="13"/>
        <v>0</v>
      </c>
      <c r="J73" s="1">
        <f t="shared" si="14"/>
        <v>0</v>
      </c>
      <c r="K73" s="1">
        <f t="shared" si="15"/>
        <v>0</v>
      </c>
      <c r="L73" s="1">
        <f t="shared" si="16"/>
        <v>0</v>
      </c>
      <c r="M73" s="27">
        <f t="shared" si="17"/>
        <v>0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0</v>
      </c>
      <c r="E74" s="1">
        <f t="shared" si="10"/>
        <v>0</v>
      </c>
      <c r="F74" s="11">
        <f t="shared" si="11"/>
        <v>0</v>
      </c>
      <c r="G74" s="1"/>
      <c r="H74" s="9">
        <f t="shared" si="12"/>
        <v>30.597277611738999</v>
      </c>
      <c r="I74" s="1">
        <f t="shared" si="13"/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27">
        <f t="shared" si="17"/>
        <v>0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1">
        <f t="shared" si="11"/>
        <v>0</v>
      </c>
      <c r="G75" s="1"/>
      <c r="H75" s="9">
        <f t="shared" si="12"/>
        <v>33.471991231364598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7">
        <f t="shared" si="17"/>
        <v>0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1">
        <f t="shared" si="11"/>
        <v>0</v>
      </c>
      <c r="G76" s="1"/>
      <c r="H76" s="9">
        <f t="shared" si="12"/>
        <v>36.525558976155303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7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1">
        <f t="shared" si="11"/>
        <v>0</v>
      </c>
      <c r="G77" s="1"/>
      <c r="H77" s="9">
        <f t="shared" si="12"/>
        <v>39.763749382400697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7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1">
        <f t="shared" si="11"/>
        <v>0</v>
      </c>
      <c r="G78" s="1"/>
      <c r="H78" s="9">
        <f t="shared" si="12"/>
        <v>43.192353590594102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7">
        <f t="shared" si="17"/>
        <v>0</v>
      </c>
      <c r="N78" s="3"/>
      <c r="O78" s="3"/>
      <c r="P78" s="3"/>
    </row>
    <row r="79" spans="1:16">
      <c r="A79" s="7" t="s">
        <v>7</v>
      </c>
      <c r="B79" s="19">
        <f>SUM(B47:B78)</f>
        <v>20180.625124999999</v>
      </c>
      <c r="C79" s="19">
        <f>SUM(C47:C78)</f>
        <v>816.80918750000001</v>
      </c>
      <c r="D79" s="19">
        <f>SUM(D47:D78)</f>
        <v>11.1399375</v>
      </c>
      <c r="E79" s="19">
        <f>SUM(E47:E78)</f>
        <v>0</v>
      </c>
      <c r="F79" s="19">
        <f>SUM(F47:F78)</f>
        <v>21008.574250000001</v>
      </c>
      <c r="G79" s="11"/>
      <c r="H79" s="7" t="s">
        <v>7</v>
      </c>
      <c r="I79" s="19">
        <f>SUM(I47:I78)</f>
        <v>15042.167071424299</v>
      </c>
      <c r="J79" s="19">
        <f>SUM(J47:J78)</f>
        <v>956.07142695091295</v>
      </c>
      <c r="K79" s="19">
        <f>SUM(K47:K78)</f>
        <v>13.121584973345</v>
      </c>
      <c r="L79" s="19">
        <f>SUM(L47:L78)</f>
        <v>0</v>
      </c>
      <c r="M79" s="19">
        <f>SUM(M47:M78)</f>
        <v>16011.3600833485</v>
      </c>
      <c r="N79" s="3"/>
      <c r="O79" s="3"/>
      <c r="P79" s="3"/>
    </row>
    <row r="80" spans="1:16">
      <c r="A80" s="5" t="s">
        <v>13</v>
      </c>
      <c r="B80" s="20">
        <f>IF(L38&gt;0,B79/L38,0)</f>
        <v>11.4353476868882</v>
      </c>
      <c r="C80" s="20">
        <f>IF(M38&gt;0,C79/M38,0)</f>
        <v>14.0822088688069</v>
      </c>
      <c r="D80" s="20">
        <f>IF(N38&gt;0,D79/N38,0)</f>
        <v>14.25</v>
      </c>
      <c r="E80" s="20">
        <f>IF(O38&gt;0,E79/O38,0)</f>
        <v>0</v>
      </c>
      <c r="F80" s="20">
        <f>IF(P38&gt;0,F79/P38,0)</f>
        <v>11.5207451921891</v>
      </c>
      <c r="G80" s="11"/>
      <c r="H80" s="5" t="s">
        <v>13</v>
      </c>
      <c r="I80" s="20">
        <f>IF(L38&gt;0,I79/L38,0)</f>
        <v>8.5236413322452993</v>
      </c>
      <c r="J80" s="20">
        <f>IF(M38&gt;0,J79/M38,0)</f>
        <v>16.483161225241499</v>
      </c>
      <c r="K80" s="20">
        <f>IF(N38&gt;0,K79/N38,0)</f>
        <v>16.7848864385609</v>
      </c>
      <c r="L80" s="20">
        <f>IF(O38&gt;0,L79/O38,0)</f>
        <v>0</v>
      </c>
      <c r="M80" s="20">
        <f>IF(P38&gt;0,M79/P38,0)</f>
        <v>8.7803578436858896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2" t="s">
        <v>14</v>
      </c>
      <c r="B85" s="52"/>
      <c r="C85" s="52"/>
      <c r="D85" s="52"/>
      <c r="E85" s="52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2"/>
      <c r="B86" s="52"/>
      <c r="C86" s="52"/>
      <c r="D86" s="52"/>
      <c r="E86" s="52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8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3" t="s">
        <v>15</v>
      </c>
      <c r="B89" s="54" t="s">
        <v>16</v>
      </c>
      <c r="C89" s="54" t="s">
        <v>17</v>
      </c>
      <c r="D89" s="54" t="s">
        <v>18</v>
      </c>
      <c r="E89" s="54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3"/>
      <c r="B90" s="53"/>
      <c r="C90" s="53"/>
      <c r="D90" s="53"/>
      <c r="E90" s="54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9">
        <v>0</v>
      </c>
      <c r="B92" s="30">
        <f>L$38</f>
        <v>1764.7583299999999</v>
      </c>
      <c r="C92" s="31">
        <f>$B$80</f>
        <v>11.4</v>
      </c>
      <c r="D92" s="31">
        <f>$I$80</f>
        <v>8.5</v>
      </c>
      <c r="E92" s="30">
        <f>B92*D92</f>
        <v>15000.445809999999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9">
        <v>1</v>
      </c>
      <c r="B93" s="30">
        <f>M$38</f>
        <v>58.002920000000003</v>
      </c>
      <c r="C93" s="31">
        <f>$C$80</f>
        <v>14.1</v>
      </c>
      <c r="D93" s="31">
        <f>$J$80</f>
        <v>16.5</v>
      </c>
      <c r="E93" s="30">
        <f>B93*D93</f>
        <v>957.04818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9">
        <v>2</v>
      </c>
      <c r="B94" s="30">
        <f>N$38</f>
        <v>0.78174999999999994</v>
      </c>
      <c r="C94" s="31">
        <f>$D$80</f>
        <v>14.3</v>
      </c>
      <c r="D94" s="31">
        <f>$K$80</f>
        <v>16.8</v>
      </c>
      <c r="E94" s="30">
        <f>B94*D94</f>
        <v>13.1334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9">
        <v>3</v>
      </c>
      <c r="B95" s="30">
        <f>O$38</f>
        <v>0</v>
      </c>
      <c r="C95" s="31">
        <f>$E$80</f>
        <v>0</v>
      </c>
      <c r="D95" s="31">
        <f>$L$80</f>
        <v>0</v>
      </c>
      <c r="E95" s="30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9" t="s">
        <v>7</v>
      </c>
      <c r="B96" s="30">
        <f>SUM(B92:B95)</f>
        <v>1823.5429999999999</v>
      </c>
      <c r="C96" s="31">
        <f>$F$80</f>
        <v>11.5</v>
      </c>
      <c r="D96" s="31">
        <f>$M$80</f>
        <v>8.8000000000000007</v>
      </c>
      <c r="E96" s="30">
        <f>SUM(E92:E95)</f>
        <v>15970.62739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9" t="s">
        <v>2</v>
      </c>
      <c r="B97" s="32">
        <f>$I$2</f>
        <v>16203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3" t="s">
        <v>20</v>
      </c>
      <c r="B98" s="30">
        <f>IF(E96&gt;0,$I$2/E96,"")</f>
        <v>1.0145500000000001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2023-09-19T12:35:25Z</dcterms:created>
  <dcterms:modified xsi:type="dcterms:W3CDTF">2024-02-13T14:09:57Z</dcterms:modified>
</cp:coreProperties>
</file>