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urveys_consistency/DATOS/Taledas_allfleets_1988_2016/"/>
    </mc:Choice>
  </mc:AlternateContent>
  <xr:revisionPtr revIDLastSave="0" documentId="13_ncr:1_{79FC9FCF-2918-4149-98E4-4B872BC15C9E}" xr6:coauthVersionLast="47" xr6:coauthVersionMax="47" xr10:uidLastSave="{00000000-0000-0000-0000-000000000000}"/>
  <bookViews>
    <workbookView xWindow="720" yWindow="-20700" windowWidth="29400" windowHeight="17380" tabRatio="383" activeTab="3" xr2:uid="{00000000-000D-0000-FFFF-FFFF00000000}"/>
  </bookViews>
  <sheets>
    <sheet name="1Q" sheetId="1" r:id="rId1"/>
    <sheet name="2Q" sheetId="2" r:id="rId2"/>
    <sheet name="3Q" sheetId="3" r:id="rId3"/>
    <sheet name="4Q" sheetId="4" r:id="rId4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4" l="1"/>
  <c r="B79" i="3"/>
  <c r="B79" i="2"/>
  <c r="B79" i="1"/>
  <c r="F6" i="1"/>
  <c r="N6" i="1" s="1"/>
  <c r="F7" i="1"/>
  <c r="L7" i="1"/>
  <c r="F8" i="1"/>
  <c r="N8" i="1"/>
  <c r="F9" i="1"/>
  <c r="L9" i="1" s="1"/>
  <c r="F10" i="1"/>
  <c r="N10" i="1"/>
  <c r="F11" i="1"/>
  <c r="L11" i="1"/>
  <c r="F12" i="1"/>
  <c r="N12" i="1" s="1"/>
  <c r="F13" i="1"/>
  <c r="F14" i="1"/>
  <c r="N14" i="1"/>
  <c r="F15" i="1"/>
  <c r="L15" i="1" s="1"/>
  <c r="F16" i="1"/>
  <c r="N16" i="1"/>
  <c r="D57" i="1" s="1"/>
  <c r="F17" i="1"/>
  <c r="L17" i="1"/>
  <c r="F18" i="1"/>
  <c r="N18" i="1" s="1"/>
  <c r="F19" i="1"/>
  <c r="L19" i="1"/>
  <c r="F20" i="1"/>
  <c r="F21" i="1"/>
  <c r="L21" i="1" s="1"/>
  <c r="F22" i="1"/>
  <c r="N22" i="1"/>
  <c r="F23" i="1"/>
  <c r="L23" i="1"/>
  <c r="F24" i="1"/>
  <c r="N24" i="1" s="1"/>
  <c r="L24" i="1"/>
  <c r="F25" i="1"/>
  <c r="L25" i="1"/>
  <c r="F26" i="1"/>
  <c r="N26" i="1" s="1"/>
  <c r="D67" i="1" s="1"/>
  <c r="F27" i="1"/>
  <c r="L27" i="1"/>
  <c r="F28" i="1"/>
  <c r="N28" i="1"/>
  <c r="F29" i="1"/>
  <c r="L29" i="1" s="1"/>
  <c r="F30" i="1"/>
  <c r="F31" i="1"/>
  <c r="L31" i="1"/>
  <c r="F32" i="1"/>
  <c r="N32" i="1" s="1"/>
  <c r="F33" i="1"/>
  <c r="L33" i="1"/>
  <c r="F34" i="1"/>
  <c r="N34" i="1"/>
  <c r="F35" i="1"/>
  <c r="L35" i="1" s="1"/>
  <c r="M35" i="1"/>
  <c r="N35" i="1"/>
  <c r="K76" i="1"/>
  <c r="O35" i="1"/>
  <c r="F36" i="1"/>
  <c r="N36" i="1" s="1"/>
  <c r="L36" i="1"/>
  <c r="I77" i="1"/>
  <c r="O36" i="1"/>
  <c r="L77" i="1" s="1"/>
  <c r="F37" i="1"/>
  <c r="B38" i="1"/>
  <c r="C38" i="1"/>
  <c r="D38" i="1"/>
  <c r="E38" i="1"/>
  <c r="I38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I65" i="1" s="1"/>
  <c r="H66" i="1"/>
  <c r="H67" i="1"/>
  <c r="H68" i="1"/>
  <c r="H69" i="1"/>
  <c r="H70" i="1"/>
  <c r="H71" i="1"/>
  <c r="H72" i="1"/>
  <c r="H73" i="1"/>
  <c r="H74" i="1"/>
  <c r="H75" i="1"/>
  <c r="E76" i="1"/>
  <c r="H76" i="1"/>
  <c r="B77" i="1"/>
  <c r="E77" i="1"/>
  <c r="H77" i="1"/>
  <c r="H78" i="1"/>
  <c r="B97" i="1"/>
  <c r="F6" i="2"/>
  <c r="O6" i="2" s="1"/>
  <c r="F7" i="2"/>
  <c r="N7" i="2"/>
  <c r="K48" i="2"/>
  <c r="F8" i="2"/>
  <c r="F9" i="2"/>
  <c r="N9" i="2"/>
  <c r="D50" i="2"/>
  <c r="F10" i="2"/>
  <c r="O10" i="2"/>
  <c r="F11" i="2"/>
  <c r="N11" i="2" s="1"/>
  <c r="F12" i="2"/>
  <c r="F13" i="2"/>
  <c r="N13" i="2"/>
  <c r="F14" i="2"/>
  <c r="O14" i="2"/>
  <c r="F15" i="2"/>
  <c r="N15" i="2"/>
  <c r="F16" i="2"/>
  <c r="F17" i="2"/>
  <c r="N17" i="2"/>
  <c r="F18" i="2"/>
  <c r="O18" i="2" s="1"/>
  <c r="F19" i="2"/>
  <c r="N19" i="2"/>
  <c r="K60" i="2"/>
  <c r="F20" i="2"/>
  <c r="F21" i="2"/>
  <c r="N21" i="2" s="1"/>
  <c r="D62" i="2"/>
  <c r="M21" i="2"/>
  <c r="O21" i="2"/>
  <c r="E62" i="2"/>
  <c r="F22" i="2"/>
  <c r="O22" i="2" s="1"/>
  <c r="F23" i="2"/>
  <c r="N23" i="2"/>
  <c r="D64" i="2" s="1"/>
  <c r="M23" i="2"/>
  <c r="F24" i="2"/>
  <c r="F25" i="2"/>
  <c r="N25" i="2"/>
  <c r="D66" i="2"/>
  <c r="M25" i="2"/>
  <c r="F26" i="2"/>
  <c r="O26" i="2" s="1"/>
  <c r="F27" i="2"/>
  <c r="N27" i="2"/>
  <c r="K68" i="2" s="1"/>
  <c r="F28" i="2"/>
  <c r="O28" i="2"/>
  <c r="L69" i="2" s="1"/>
  <c r="F29" i="2"/>
  <c r="N29" i="2"/>
  <c r="D70" i="2" s="1"/>
  <c r="F30" i="2"/>
  <c r="O30" i="2"/>
  <c r="F31" i="2"/>
  <c r="N31" i="2" s="1"/>
  <c r="K72" i="2"/>
  <c r="M31" i="2"/>
  <c r="J72" i="2" s="1"/>
  <c r="F32" i="2"/>
  <c r="F33" i="2"/>
  <c r="F34" i="2"/>
  <c r="O34" i="2"/>
  <c r="F35" i="2"/>
  <c r="N35" i="2"/>
  <c r="F36" i="2"/>
  <c r="O36" i="2"/>
  <c r="L77" i="2"/>
  <c r="F37" i="2"/>
  <c r="M37" i="2" s="1"/>
  <c r="N37" i="2"/>
  <c r="D78" i="2" s="1"/>
  <c r="O37" i="2"/>
  <c r="B38" i="2"/>
  <c r="C38" i="2"/>
  <c r="D38" i="2"/>
  <c r="E38" i="2"/>
  <c r="I38" i="2"/>
  <c r="H47" i="2"/>
  <c r="L47" i="2" s="1"/>
  <c r="H48" i="2"/>
  <c r="H49" i="2"/>
  <c r="H50" i="2"/>
  <c r="H51" i="2"/>
  <c r="H52" i="2"/>
  <c r="J52" i="2" s="1"/>
  <c r="H53" i="2"/>
  <c r="H54" i="2"/>
  <c r="H55" i="2"/>
  <c r="D56" i="2"/>
  <c r="H56" i="2"/>
  <c r="H57" i="2"/>
  <c r="H58" i="2"/>
  <c r="H59" i="2"/>
  <c r="H60" i="2"/>
  <c r="H61" i="2"/>
  <c r="H62" i="2"/>
  <c r="K62" i="2"/>
  <c r="H63" i="2"/>
  <c r="H64" i="2"/>
  <c r="K64" i="2" s="1"/>
  <c r="H65" i="2"/>
  <c r="H66" i="2"/>
  <c r="K66" i="2"/>
  <c r="H67" i="2"/>
  <c r="H68" i="2"/>
  <c r="H69" i="2"/>
  <c r="H70" i="2"/>
  <c r="H71" i="2"/>
  <c r="D72" i="2"/>
  <c r="H72" i="2"/>
  <c r="H73" i="2"/>
  <c r="H74" i="2"/>
  <c r="H75" i="2"/>
  <c r="H76" i="2"/>
  <c r="H77" i="2"/>
  <c r="H78" i="2"/>
  <c r="B97" i="2"/>
  <c r="F6" i="3"/>
  <c r="L6" i="3" s="1"/>
  <c r="F7" i="3"/>
  <c r="F8" i="3"/>
  <c r="O8" i="3" s="1"/>
  <c r="N8" i="3"/>
  <c r="D49" i="3" s="1"/>
  <c r="F9" i="3"/>
  <c r="M9" i="3"/>
  <c r="F10" i="3"/>
  <c r="M10" i="3"/>
  <c r="O10" i="3"/>
  <c r="E51" i="3" s="1"/>
  <c r="F11" i="3"/>
  <c r="N11" i="3" s="1"/>
  <c r="M11" i="3"/>
  <c r="F12" i="3"/>
  <c r="L12" i="3"/>
  <c r="I53" i="3" s="1"/>
  <c r="F13" i="3"/>
  <c r="M13" i="3" s="1"/>
  <c r="F14" i="3"/>
  <c r="N14" i="3" s="1"/>
  <c r="D55" i="3" s="1"/>
  <c r="L14" i="3"/>
  <c r="F15" i="3"/>
  <c r="M15" i="3"/>
  <c r="F16" i="3"/>
  <c r="N16" i="3" s="1"/>
  <c r="D57" i="3" s="1"/>
  <c r="M16" i="3"/>
  <c r="C57" i="3"/>
  <c r="L16" i="3"/>
  <c r="F17" i="3"/>
  <c r="M17" i="3"/>
  <c r="F18" i="3"/>
  <c r="N18" i="3"/>
  <c r="F19" i="3"/>
  <c r="M19" i="3"/>
  <c r="C60" i="3"/>
  <c r="F20" i="3"/>
  <c r="L20" i="3"/>
  <c r="F21" i="3"/>
  <c r="F22" i="3"/>
  <c r="L22" i="3"/>
  <c r="F23" i="3"/>
  <c r="M23" i="3"/>
  <c r="F24" i="3"/>
  <c r="M24" i="3"/>
  <c r="C65" i="3"/>
  <c r="F25" i="3"/>
  <c r="M25" i="3"/>
  <c r="C66" i="3"/>
  <c r="F26" i="3"/>
  <c r="L26" i="3"/>
  <c r="B67" i="3" s="1"/>
  <c r="F27" i="3"/>
  <c r="M27" i="3"/>
  <c r="C68" i="3"/>
  <c r="F28" i="3"/>
  <c r="M28" i="3" s="1"/>
  <c r="C69" i="3"/>
  <c r="F29" i="3"/>
  <c r="O29" i="3" s="1"/>
  <c r="M29" i="3"/>
  <c r="C70" i="3"/>
  <c r="F30" i="3"/>
  <c r="F31" i="3"/>
  <c r="M31" i="3"/>
  <c r="F32" i="3"/>
  <c r="L32" i="3"/>
  <c r="F33" i="3"/>
  <c r="M33" i="3"/>
  <c r="C74" i="3"/>
  <c r="F34" i="3"/>
  <c r="L34" i="3"/>
  <c r="B75" i="3" s="1"/>
  <c r="F35" i="3"/>
  <c r="F36" i="3"/>
  <c r="L36" i="3"/>
  <c r="B77" i="3" s="1"/>
  <c r="F77" i="3" s="1"/>
  <c r="F37" i="3"/>
  <c r="L37" i="3" s="1"/>
  <c r="M37" i="3"/>
  <c r="N37" i="3"/>
  <c r="D78" i="3" s="1"/>
  <c r="O37" i="3"/>
  <c r="L78" i="3" s="1"/>
  <c r="B38" i="3"/>
  <c r="C38" i="3"/>
  <c r="D38" i="3"/>
  <c r="E38" i="3"/>
  <c r="I38" i="3"/>
  <c r="H47" i="3"/>
  <c r="H48" i="3"/>
  <c r="H49" i="3"/>
  <c r="H50" i="3"/>
  <c r="H51" i="3"/>
  <c r="L51" i="3"/>
  <c r="H52" i="3"/>
  <c r="K52" i="3" s="1"/>
  <c r="H53" i="3"/>
  <c r="H54" i="3"/>
  <c r="J54" i="3" s="1"/>
  <c r="H55" i="3"/>
  <c r="C56" i="3"/>
  <c r="H56" i="3"/>
  <c r="I56" i="3" s="1"/>
  <c r="H57" i="3"/>
  <c r="C58" i="3"/>
  <c r="H58" i="3"/>
  <c r="J58" i="3"/>
  <c r="H59" i="3"/>
  <c r="L59" i="3" s="1"/>
  <c r="H60" i="3"/>
  <c r="H61" i="3"/>
  <c r="H62" i="3"/>
  <c r="H63" i="3"/>
  <c r="I63" i="3" s="1"/>
  <c r="C64" i="3"/>
  <c r="H64" i="3"/>
  <c r="H65" i="3"/>
  <c r="H66" i="3"/>
  <c r="J66" i="3"/>
  <c r="H67" i="3"/>
  <c r="L67" i="3" s="1"/>
  <c r="H68" i="3"/>
  <c r="H69" i="3"/>
  <c r="H70" i="3"/>
  <c r="J70" i="3"/>
  <c r="H71" i="3"/>
  <c r="H72" i="3"/>
  <c r="H73" i="3"/>
  <c r="H74" i="3"/>
  <c r="H75" i="3"/>
  <c r="H76" i="3"/>
  <c r="H77" i="3"/>
  <c r="B78" i="3"/>
  <c r="C78" i="3"/>
  <c r="H78" i="3"/>
  <c r="K78" i="3"/>
  <c r="I78" i="3"/>
  <c r="J78" i="3"/>
  <c r="M78" i="3" s="1"/>
  <c r="B97" i="3"/>
  <c r="F6" i="4"/>
  <c r="M6" i="4" s="1"/>
  <c r="N6" i="4"/>
  <c r="F7" i="4"/>
  <c r="N7" i="4"/>
  <c r="F8" i="4"/>
  <c r="N8" i="4"/>
  <c r="M8" i="4"/>
  <c r="C49" i="4"/>
  <c r="F9" i="4"/>
  <c r="N9" i="4"/>
  <c r="F10" i="4"/>
  <c r="N10" i="4"/>
  <c r="F11" i="4"/>
  <c r="N11" i="4"/>
  <c r="F12" i="4"/>
  <c r="M12" i="4" s="1"/>
  <c r="C53" i="4" s="1"/>
  <c r="N12" i="4"/>
  <c r="P12" i="4" s="1"/>
  <c r="F13" i="4"/>
  <c r="O13" i="4" s="1"/>
  <c r="F14" i="4"/>
  <c r="N14" i="4"/>
  <c r="M14" i="4"/>
  <c r="J55" i="4" s="1"/>
  <c r="F15" i="4"/>
  <c r="N15" i="4"/>
  <c r="F16" i="4"/>
  <c r="N16" i="4"/>
  <c r="M16" i="4"/>
  <c r="C57" i="4"/>
  <c r="F17" i="4"/>
  <c r="N17" i="4"/>
  <c r="D58" i="4" s="1"/>
  <c r="F18" i="4"/>
  <c r="N18" i="4"/>
  <c r="M18" i="4"/>
  <c r="F19" i="4"/>
  <c r="N19" i="4" s="1"/>
  <c r="F20" i="4"/>
  <c r="O20" i="4" s="1"/>
  <c r="N20" i="4"/>
  <c r="P20" i="4" s="1"/>
  <c r="F21" i="4"/>
  <c r="N21" i="4"/>
  <c r="F22" i="4"/>
  <c r="M22" i="4"/>
  <c r="C63" i="4"/>
  <c r="F23" i="4"/>
  <c r="F24" i="4"/>
  <c r="F25" i="4"/>
  <c r="N25" i="4"/>
  <c r="F26" i="4"/>
  <c r="M26" i="4" s="1"/>
  <c r="N26" i="4"/>
  <c r="F27" i="4"/>
  <c r="N27" i="4"/>
  <c r="D68" i="4"/>
  <c r="F28" i="4"/>
  <c r="O28" i="4" s="1"/>
  <c r="N28" i="4"/>
  <c r="F29" i="4"/>
  <c r="N29" i="4"/>
  <c r="F30" i="4"/>
  <c r="N30" i="4"/>
  <c r="M30" i="4"/>
  <c r="C71" i="4" s="1"/>
  <c r="F31" i="4"/>
  <c r="N31" i="4"/>
  <c r="D72" i="4"/>
  <c r="F32" i="4"/>
  <c r="M32" i="4" s="1"/>
  <c r="N32" i="4"/>
  <c r="D73" i="4"/>
  <c r="F33" i="4"/>
  <c r="N33" i="4"/>
  <c r="F34" i="4"/>
  <c r="N34" i="4"/>
  <c r="K75" i="4" s="1"/>
  <c r="M34" i="4"/>
  <c r="C75" i="4" s="1"/>
  <c r="F35" i="4"/>
  <c r="N35" i="4" s="1"/>
  <c r="K76" i="4" s="1"/>
  <c r="D76" i="4"/>
  <c r="F36" i="4"/>
  <c r="N36" i="4"/>
  <c r="D77" i="4"/>
  <c r="F37" i="4"/>
  <c r="N37" i="4" s="1"/>
  <c r="D78" i="4" s="1"/>
  <c r="O37" i="4"/>
  <c r="E78" i="4"/>
  <c r="B38" i="4"/>
  <c r="C38" i="4"/>
  <c r="D38" i="4"/>
  <c r="E38" i="4"/>
  <c r="I38" i="4"/>
  <c r="H47" i="4"/>
  <c r="H48" i="4"/>
  <c r="H49" i="4"/>
  <c r="J49" i="4"/>
  <c r="H50" i="4"/>
  <c r="H51" i="4"/>
  <c r="H52" i="4"/>
  <c r="L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D66" i="4"/>
  <c r="H66" i="4"/>
  <c r="K66" i="4" s="1"/>
  <c r="H67" i="4"/>
  <c r="H68" i="4"/>
  <c r="H69" i="4"/>
  <c r="H70" i="4"/>
  <c r="H71" i="4"/>
  <c r="H72" i="4"/>
  <c r="H73" i="4"/>
  <c r="D74" i="4"/>
  <c r="H74" i="4"/>
  <c r="D75" i="4"/>
  <c r="H75" i="4"/>
  <c r="J75" i="4"/>
  <c r="H76" i="4"/>
  <c r="H77" i="4"/>
  <c r="H78" i="4"/>
  <c r="L78" i="4"/>
  <c r="B97" i="4"/>
  <c r="K74" i="4"/>
  <c r="K70" i="4"/>
  <c r="M36" i="4"/>
  <c r="M24" i="4"/>
  <c r="C65" i="4" s="1"/>
  <c r="M20" i="4"/>
  <c r="C61" i="4" s="1"/>
  <c r="K68" i="4"/>
  <c r="J63" i="4"/>
  <c r="J61" i="4"/>
  <c r="O36" i="4"/>
  <c r="E77" i="4"/>
  <c r="O32" i="4"/>
  <c r="E73" i="4"/>
  <c r="O31" i="4"/>
  <c r="L30" i="4"/>
  <c r="O27" i="4"/>
  <c r="L26" i="4"/>
  <c r="O24" i="4"/>
  <c r="O19" i="4"/>
  <c r="L18" i="4"/>
  <c r="P18" i="4"/>
  <c r="O16" i="4"/>
  <c r="P16" i="4" s="1"/>
  <c r="O15" i="4"/>
  <c r="L14" i="4"/>
  <c r="O12" i="4"/>
  <c r="O11" i="4"/>
  <c r="L10" i="4"/>
  <c r="O8" i="4"/>
  <c r="O7" i="4"/>
  <c r="L6" i="4"/>
  <c r="M10" i="4"/>
  <c r="J51" i="4" s="1"/>
  <c r="M51" i="4" s="1"/>
  <c r="D71" i="4"/>
  <c r="C55" i="4"/>
  <c r="L36" i="4"/>
  <c r="B77" i="4"/>
  <c r="O33" i="4"/>
  <c r="L32" i="4"/>
  <c r="O30" i="4"/>
  <c r="O29" i="4"/>
  <c r="L28" i="4"/>
  <c r="B69" i="4"/>
  <c r="O25" i="4"/>
  <c r="O22" i="4"/>
  <c r="O21" i="4"/>
  <c r="L20" i="4"/>
  <c r="O18" i="4"/>
  <c r="O17" i="4"/>
  <c r="L16" i="4"/>
  <c r="O14" i="4"/>
  <c r="P14" i="4"/>
  <c r="L12" i="4"/>
  <c r="O10" i="4"/>
  <c r="O9" i="4"/>
  <c r="L8" i="4"/>
  <c r="O6" i="4"/>
  <c r="O30" i="3"/>
  <c r="E71" i="3" s="1"/>
  <c r="M20" i="3"/>
  <c r="C61" i="3" s="1"/>
  <c r="L29" i="3"/>
  <c r="B70" i="3" s="1"/>
  <c r="O26" i="3"/>
  <c r="E67" i="3"/>
  <c r="O23" i="3"/>
  <c r="O20" i="3"/>
  <c r="L61" i="3"/>
  <c r="N32" i="3"/>
  <c r="D73" i="3"/>
  <c r="L30" i="3"/>
  <c r="B71" i="3" s="1"/>
  <c r="J60" i="3"/>
  <c r="M34" i="3"/>
  <c r="J75" i="3" s="1"/>
  <c r="C75" i="3"/>
  <c r="N29" i="3"/>
  <c r="D70" i="3"/>
  <c r="N24" i="3"/>
  <c r="D65" i="3"/>
  <c r="O16" i="3"/>
  <c r="M14" i="3"/>
  <c r="K65" i="3"/>
  <c r="N34" i="3"/>
  <c r="E70" i="3"/>
  <c r="O14" i="3"/>
  <c r="O34" i="3"/>
  <c r="P34" i="3" s="1"/>
  <c r="E75" i="3"/>
  <c r="L15" i="3"/>
  <c r="C54" i="3"/>
  <c r="O32" i="3"/>
  <c r="O24" i="3"/>
  <c r="N20" i="3"/>
  <c r="D61" i="3"/>
  <c r="O12" i="3"/>
  <c r="N10" i="3"/>
  <c r="J74" i="3"/>
  <c r="N33" i="3"/>
  <c r="D74" i="3"/>
  <c r="N28" i="3"/>
  <c r="D69" i="3" s="1"/>
  <c r="O9" i="3"/>
  <c r="K74" i="3"/>
  <c r="J57" i="3"/>
  <c r="O33" i="3"/>
  <c r="O28" i="3"/>
  <c r="I75" i="3"/>
  <c r="J51" i="3"/>
  <c r="C51" i="3"/>
  <c r="O27" i="3"/>
  <c r="E68" i="3" s="1"/>
  <c r="L24" i="3"/>
  <c r="P24" i="3"/>
  <c r="O19" i="3"/>
  <c r="O13" i="3"/>
  <c r="L10" i="3"/>
  <c r="P10" i="3"/>
  <c r="L33" i="3"/>
  <c r="M32" i="3"/>
  <c r="C73" i="3" s="1"/>
  <c r="N23" i="3"/>
  <c r="D64" i="3"/>
  <c r="O18" i="3"/>
  <c r="N9" i="3"/>
  <c r="D50" i="3" s="1"/>
  <c r="O36" i="3"/>
  <c r="O31" i="3"/>
  <c r="O22" i="3"/>
  <c r="N19" i="3"/>
  <c r="L17" i="3"/>
  <c r="O6" i="3"/>
  <c r="B73" i="3"/>
  <c r="I67" i="3"/>
  <c r="I61" i="3"/>
  <c r="B61" i="3"/>
  <c r="B53" i="3"/>
  <c r="I77" i="3"/>
  <c r="B63" i="3"/>
  <c r="K49" i="3"/>
  <c r="B47" i="3"/>
  <c r="I47" i="3"/>
  <c r="M36" i="3"/>
  <c r="C77" i="3"/>
  <c r="L31" i="3"/>
  <c r="L28" i="3"/>
  <c r="L27" i="3"/>
  <c r="M26" i="3"/>
  <c r="N25" i="3"/>
  <c r="D66" i="3"/>
  <c r="M22" i="3"/>
  <c r="N21" i="3"/>
  <c r="D62" i="3" s="1"/>
  <c r="N17" i="3"/>
  <c r="L13" i="3"/>
  <c r="M12" i="3"/>
  <c r="C53" i="3"/>
  <c r="D52" i="3"/>
  <c r="L8" i="3"/>
  <c r="M6" i="3"/>
  <c r="N36" i="3"/>
  <c r="D77" i="3" s="1"/>
  <c r="O35" i="3"/>
  <c r="E76" i="3" s="1"/>
  <c r="N31" i="3"/>
  <c r="D72" i="3"/>
  <c r="N27" i="3"/>
  <c r="D68" i="3"/>
  <c r="N26" i="3"/>
  <c r="O25" i="3"/>
  <c r="L23" i="3"/>
  <c r="N22" i="3"/>
  <c r="L19" i="3"/>
  <c r="O17" i="3"/>
  <c r="N13" i="3"/>
  <c r="N12" i="3"/>
  <c r="O11" i="3"/>
  <c r="L9" i="3"/>
  <c r="M8" i="3"/>
  <c r="C49" i="3"/>
  <c r="N6" i="3"/>
  <c r="K66" i="3"/>
  <c r="K62" i="3"/>
  <c r="L35" i="3"/>
  <c r="L25" i="3"/>
  <c r="L11" i="3"/>
  <c r="D60" i="2"/>
  <c r="E77" i="2"/>
  <c r="L62" i="2"/>
  <c r="D48" i="2"/>
  <c r="E71" i="2"/>
  <c r="L71" i="2"/>
  <c r="O35" i="2"/>
  <c r="L76" i="2"/>
  <c r="O31" i="2"/>
  <c r="M27" i="2"/>
  <c r="C68" i="2" s="1"/>
  <c r="O17" i="2"/>
  <c r="M15" i="2"/>
  <c r="C56" i="2" s="1"/>
  <c r="O15" i="2"/>
  <c r="E56" i="2" s="1"/>
  <c r="O19" i="2"/>
  <c r="E63" i="2"/>
  <c r="L63" i="2"/>
  <c r="K70" i="2"/>
  <c r="E69" i="2"/>
  <c r="M29" i="2"/>
  <c r="O27" i="2"/>
  <c r="L68" i="2" s="1"/>
  <c r="O25" i="2"/>
  <c r="O23" i="2"/>
  <c r="L64" i="2" s="1"/>
  <c r="M13" i="2"/>
  <c r="M11" i="2"/>
  <c r="C52" i="2" s="1"/>
  <c r="M9" i="2"/>
  <c r="J50" i="2"/>
  <c r="M7" i="2"/>
  <c r="M35" i="2"/>
  <c r="M33" i="2"/>
  <c r="J74" i="2"/>
  <c r="O29" i="2"/>
  <c r="M19" i="2"/>
  <c r="J60" i="2" s="1"/>
  <c r="M17" i="2"/>
  <c r="O13" i="2"/>
  <c r="O11" i="2"/>
  <c r="O9" i="2"/>
  <c r="O7" i="2"/>
  <c r="E48" i="2" s="1"/>
  <c r="B65" i="1"/>
  <c r="N7" i="1"/>
  <c r="K48" i="1"/>
  <c r="O7" i="1"/>
  <c r="L28" i="1"/>
  <c r="B69" i="1" s="1"/>
  <c r="I69" i="1"/>
  <c r="O32" i="1"/>
  <c r="N31" i="1"/>
  <c r="K72" i="1"/>
  <c r="N21" i="1"/>
  <c r="D62" i="1"/>
  <c r="O31" i="1"/>
  <c r="M11" i="1"/>
  <c r="O8" i="1"/>
  <c r="L32" i="1"/>
  <c r="I73" i="1"/>
  <c r="M31" i="1"/>
  <c r="M23" i="1"/>
  <c r="C64" i="1"/>
  <c r="O14" i="1"/>
  <c r="P14" i="1" s="1"/>
  <c r="M29" i="1"/>
  <c r="C70" i="1"/>
  <c r="M27" i="1"/>
  <c r="O24" i="1"/>
  <c r="L65" i="1" s="1"/>
  <c r="N23" i="1"/>
  <c r="K64" i="1"/>
  <c r="L22" i="1"/>
  <c r="L16" i="1"/>
  <c r="M15" i="1"/>
  <c r="L12" i="1"/>
  <c r="J70" i="1"/>
  <c r="J64" i="1"/>
  <c r="N29" i="1"/>
  <c r="D70" i="1"/>
  <c r="O23" i="1"/>
  <c r="O22" i="1"/>
  <c r="M21" i="1"/>
  <c r="C62" i="1"/>
  <c r="M19" i="1"/>
  <c r="O16" i="1"/>
  <c r="N15" i="1"/>
  <c r="K56" i="1"/>
  <c r="L14" i="1"/>
  <c r="L8" i="1"/>
  <c r="M7" i="1"/>
  <c r="O15" i="1"/>
  <c r="P15" i="1" s="1"/>
  <c r="O34" i="1"/>
  <c r="N33" i="1"/>
  <c r="D74" i="1"/>
  <c r="O27" i="1"/>
  <c r="O26" i="1"/>
  <c r="N25" i="1"/>
  <c r="D66" i="1"/>
  <c r="O19" i="1"/>
  <c r="O18" i="1"/>
  <c r="N17" i="1"/>
  <c r="D58" i="1"/>
  <c r="O11" i="1"/>
  <c r="O10" i="1"/>
  <c r="N9" i="1"/>
  <c r="D50" i="1"/>
  <c r="O33" i="1"/>
  <c r="O25" i="1"/>
  <c r="P25" i="1" s="1"/>
  <c r="O17" i="1"/>
  <c r="O9" i="1"/>
  <c r="L6" i="1"/>
  <c r="O6" i="1"/>
  <c r="L34" i="1"/>
  <c r="M33" i="1"/>
  <c r="C74" i="1" s="1"/>
  <c r="O29" i="1"/>
  <c r="O28" i="1"/>
  <c r="N27" i="1"/>
  <c r="K68" i="1"/>
  <c r="L26" i="1"/>
  <c r="M25" i="1"/>
  <c r="C66" i="1"/>
  <c r="O21" i="1"/>
  <c r="N19" i="1"/>
  <c r="K60" i="1"/>
  <c r="L18" i="1"/>
  <c r="M17" i="1"/>
  <c r="C58" i="1" s="1"/>
  <c r="O12" i="1"/>
  <c r="N11" i="1"/>
  <c r="L10" i="1"/>
  <c r="M9" i="1"/>
  <c r="C50" i="1"/>
  <c r="L77" i="4"/>
  <c r="K73" i="4"/>
  <c r="D70" i="4"/>
  <c r="I77" i="4"/>
  <c r="I69" i="4"/>
  <c r="D67" i="4"/>
  <c r="K60" i="4"/>
  <c r="D60" i="4"/>
  <c r="D59" i="4"/>
  <c r="K59" i="4"/>
  <c r="D55" i="4"/>
  <c r="K55" i="4"/>
  <c r="K52" i="4"/>
  <c r="D52" i="4"/>
  <c r="D51" i="4"/>
  <c r="K51" i="4"/>
  <c r="K48" i="4"/>
  <c r="D48" i="4"/>
  <c r="P6" i="4"/>
  <c r="D47" i="4"/>
  <c r="E67" i="2"/>
  <c r="L67" i="2"/>
  <c r="L73" i="4"/>
  <c r="P8" i="4"/>
  <c r="E51" i="2"/>
  <c r="L51" i="2"/>
  <c r="D62" i="4"/>
  <c r="K62" i="4"/>
  <c r="K58" i="4"/>
  <c r="D57" i="4"/>
  <c r="K53" i="4"/>
  <c r="D53" i="4"/>
  <c r="D50" i="4"/>
  <c r="K50" i="4"/>
  <c r="K49" i="4"/>
  <c r="D49" i="4"/>
  <c r="E75" i="2"/>
  <c r="L75" i="2"/>
  <c r="E59" i="2"/>
  <c r="L59" i="2"/>
  <c r="K78" i="4"/>
  <c r="B54" i="3"/>
  <c r="I54" i="3"/>
  <c r="B50" i="3"/>
  <c r="I50" i="3"/>
  <c r="M36" i="2"/>
  <c r="L36" i="2"/>
  <c r="N36" i="2"/>
  <c r="M28" i="2"/>
  <c r="L28" i="2"/>
  <c r="P28" i="2" s="1"/>
  <c r="N28" i="2"/>
  <c r="J64" i="2"/>
  <c r="C64" i="2"/>
  <c r="N20" i="2"/>
  <c r="J56" i="2"/>
  <c r="M12" i="2"/>
  <c r="L12" i="2"/>
  <c r="I53" i="2" s="1"/>
  <c r="M53" i="2" s="1"/>
  <c r="N12" i="2"/>
  <c r="P29" i="1"/>
  <c r="I70" i="1"/>
  <c r="B70" i="1"/>
  <c r="K63" i="1"/>
  <c r="D63" i="1"/>
  <c r="P21" i="1"/>
  <c r="I62" i="1"/>
  <c r="B62" i="1"/>
  <c r="K55" i="1"/>
  <c r="D55" i="1"/>
  <c r="K47" i="1"/>
  <c r="D47" i="1"/>
  <c r="E74" i="4"/>
  <c r="L37" i="4"/>
  <c r="L35" i="4"/>
  <c r="L33" i="4"/>
  <c r="L31" i="4"/>
  <c r="L29" i="4"/>
  <c r="L27" i="4"/>
  <c r="I68" i="4" s="1"/>
  <c r="M68" i="4" s="1"/>
  <c r="L25" i="4"/>
  <c r="L21" i="4"/>
  <c r="L19" i="4"/>
  <c r="L17" i="4"/>
  <c r="L15" i="4"/>
  <c r="L11" i="4"/>
  <c r="L9" i="4"/>
  <c r="L7" i="4"/>
  <c r="J77" i="3"/>
  <c r="I76" i="3"/>
  <c r="I72" i="3"/>
  <c r="J69" i="3"/>
  <c r="J65" i="3"/>
  <c r="I64" i="3"/>
  <c r="M30" i="2"/>
  <c r="L30" i="2"/>
  <c r="N30" i="2"/>
  <c r="C66" i="2"/>
  <c r="J66" i="2"/>
  <c r="M22" i="2"/>
  <c r="L22" i="2"/>
  <c r="N22" i="2"/>
  <c r="C58" i="2"/>
  <c r="J58" i="2"/>
  <c r="M14" i="2"/>
  <c r="L14" i="2"/>
  <c r="N14" i="2"/>
  <c r="D55" i="2" s="1"/>
  <c r="M6" i="2"/>
  <c r="L6" i="2"/>
  <c r="P6" i="2" s="1"/>
  <c r="N6" i="2"/>
  <c r="D77" i="1"/>
  <c r="K77" i="1"/>
  <c r="P35" i="1"/>
  <c r="B76" i="1"/>
  <c r="I76" i="1"/>
  <c r="D69" i="1"/>
  <c r="K69" i="1"/>
  <c r="P27" i="1"/>
  <c r="B68" i="1"/>
  <c r="I68" i="1"/>
  <c r="P19" i="1"/>
  <c r="B60" i="1"/>
  <c r="I60" i="1"/>
  <c r="D53" i="1"/>
  <c r="K53" i="1"/>
  <c r="B52" i="1"/>
  <c r="I52" i="1"/>
  <c r="M37" i="4"/>
  <c r="M35" i="4"/>
  <c r="M33" i="4"/>
  <c r="M31" i="4"/>
  <c r="M29" i="4"/>
  <c r="M27" i="4"/>
  <c r="M25" i="4"/>
  <c r="M21" i="4"/>
  <c r="M19" i="4"/>
  <c r="M17" i="4"/>
  <c r="J58" i="4" s="1"/>
  <c r="M58" i="4" s="1"/>
  <c r="M15" i="4"/>
  <c r="M13" i="4"/>
  <c r="M11" i="4"/>
  <c r="M9" i="4"/>
  <c r="M7" i="4"/>
  <c r="J68" i="3"/>
  <c r="J64" i="3"/>
  <c r="K58" i="3"/>
  <c r="O12" i="2"/>
  <c r="B56" i="3"/>
  <c r="J76" i="2"/>
  <c r="C76" i="2"/>
  <c r="M32" i="2"/>
  <c r="L32" i="2"/>
  <c r="N32" i="2"/>
  <c r="M24" i="2"/>
  <c r="L24" i="2"/>
  <c r="N24" i="2"/>
  <c r="M16" i="2"/>
  <c r="L16" i="2"/>
  <c r="N16" i="2"/>
  <c r="M8" i="2"/>
  <c r="L8" i="2"/>
  <c r="N8" i="2"/>
  <c r="E47" i="2"/>
  <c r="K75" i="1"/>
  <c r="D75" i="1"/>
  <c r="I74" i="1"/>
  <c r="K67" i="1"/>
  <c r="I66" i="1"/>
  <c r="B66" i="1"/>
  <c r="K59" i="1"/>
  <c r="D59" i="1"/>
  <c r="P17" i="1"/>
  <c r="I58" i="1"/>
  <c r="B58" i="1"/>
  <c r="K51" i="1"/>
  <c r="D51" i="1"/>
  <c r="I60" i="3"/>
  <c r="C78" i="2"/>
  <c r="J78" i="2"/>
  <c r="M34" i="2"/>
  <c r="L34" i="2"/>
  <c r="N34" i="2"/>
  <c r="C70" i="2"/>
  <c r="J70" i="2"/>
  <c r="M26" i="2"/>
  <c r="L26" i="2"/>
  <c r="N26" i="2"/>
  <c r="C62" i="2"/>
  <c r="J62" i="2"/>
  <c r="M18" i="2"/>
  <c r="L18" i="2"/>
  <c r="P18" i="2" s="1"/>
  <c r="N18" i="2"/>
  <c r="C54" i="2"/>
  <c r="J54" i="2"/>
  <c r="M10" i="2"/>
  <c r="P10" i="2" s="1"/>
  <c r="L10" i="2"/>
  <c r="N10" i="2"/>
  <c r="D73" i="1"/>
  <c r="K73" i="1"/>
  <c r="P31" i="1"/>
  <c r="B72" i="1"/>
  <c r="I72" i="1"/>
  <c r="D65" i="1"/>
  <c r="K65" i="1"/>
  <c r="K57" i="1"/>
  <c r="B56" i="1"/>
  <c r="I56" i="1"/>
  <c r="D49" i="1"/>
  <c r="K49" i="1"/>
  <c r="P7" i="1"/>
  <c r="B48" i="1"/>
  <c r="I48" i="1"/>
  <c r="O32" i="2"/>
  <c r="O24" i="2"/>
  <c r="E65" i="2" s="1"/>
  <c r="O16" i="2"/>
  <c r="O8" i="2"/>
  <c r="L37" i="2"/>
  <c r="L35" i="2"/>
  <c r="L33" i="2"/>
  <c r="I74" i="2" s="1"/>
  <c r="L31" i="2"/>
  <c r="L29" i="2"/>
  <c r="L27" i="2"/>
  <c r="I68" i="2" s="1"/>
  <c r="L25" i="2"/>
  <c r="L23" i="2"/>
  <c r="L21" i="2"/>
  <c r="L19" i="2"/>
  <c r="L17" i="2"/>
  <c r="L15" i="2"/>
  <c r="L13" i="2"/>
  <c r="L11" i="2"/>
  <c r="L9" i="2"/>
  <c r="L7" i="2"/>
  <c r="D76" i="1"/>
  <c r="K74" i="1"/>
  <c r="D72" i="1"/>
  <c r="K70" i="1"/>
  <c r="D68" i="1"/>
  <c r="K66" i="1"/>
  <c r="D64" i="1"/>
  <c r="K62" i="1"/>
  <c r="D60" i="1"/>
  <c r="K58" i="1"/>
  <c r="D56" i="1"/>
  <c r="K50" i="1"/>
  <c r="D48" i="1"/>
  <c r="F38" i="3"/>
  <c r="M36" i="1"/>
  <c r="M34" i="1"/>
  <c r="M32" i="1"/>
  <c r="M30" i="1"/>
  <c r="M28" i="1"/>
  <c r="M26" i="1"/>
  <c r="M24" i="1"/>
  <c r="M22" i="1"/>
  <c r="M18" i="1"/>
  <c r="M16" i="1"/>
  <c r="M14" i="1"/>
  <c r="M12" i="1"/>
  <c r="M10" i="1"/>
  <c r="M8" i="1"/>
  <c r="M6" i="1"/>
  <c r="C47" i="1" s="1"/>
  <c r="E51" i="4"/>
  <c r="L51" i="4"/>
  <c r="B57" i="4"/>
  <c r="E62" i="4"/>
  <c r="L62" i="4"/>
  <c r="C47" i="4"/>
  <c r="B51" i="4"/>
  <c r="I51" i="4"/>
  <c r="L56" i="4"/>
  <c r="E56" i="4"/>
  <c r="B67" i="4"/>
  <c r="I67" i="4"/>
  <c r="E72" i="4"/>
  <c r="J65" i="4"/>
  <c r="E50" i="4"/>
  <c r="L50" i="4"/>
  <c r="E55" i="4"/>
  <c r="L55" i="4"/>
  <c r="I61" i="4"/>
  <c r="B61" i="4"/>
  <c r="E66" i="4"/>
  <c r="L66" i="4"/>
  <c r="E71" i="4"/>
  <c r="L71" i="4"/>
  <c r="E49" i="4"/>
  <c r="L49" i="4"/>
  <c r="B55" i="4"/>
  <c r="F55" i="4" s="1"/>
  <c r="I55" i="4"/>
  <c r="L60" i="4"/>
  <c r="E60" i="4"/>
  <c r="E65" i="4"/>
  <c r="L65" i="4"/>
  <c r="B71" i="4"/>
  <c r="I71" i="4"/>
  <c r="I49" i="4"/>
  <c r="M49" i="4"/>
  <c r="B49" i="4"/>
  <c r="F49" i="4"/>
  <c r="E59" i="4"/>
  <c r="L59" i="4"/>
  <c r="E70" i="4"/>
  <c r="L70" i="4"/>
  <c r="L48" i="4"/>
  <c r="E48" i="4"/>
  <c r="E53" i="4"/>
  <c r="F53" i="4" s="1"/>
  <c r="L53" i="4"/>
  <c r="B59" i="4"/>
  <c r="I59" i="4"/>
  <c r="L69" i="4"/>
  <c r="E69" i="4"/>
  <c r="M55" i="4"/>
  <c r="E47" i="4"/>
  <c r="L47" i="4"/>
  <c r="I53" i="4"/>
  <c r="B53" i="4"/>
  <c r="E58" i="4"/>
  <c r="L58" i="4"/>
  <c r="E63" i="4"/>
  <c r="L63" i="4"/>
  <c r="L74" i="4"/>
  <c r="C51" i="4"/>
  <c r="B47" i="4"/>
  <c r="F47" i="4" s="1"/>
  <c r="I47" i="4"/>
  <c r="E52" i="4"/>
  <c r="L57" i="4"/>
  <c r="E57" i="4"/>
  <c r="L68" i="4"/>
  <c r="E68" i="4"/>
  <c r="P32" i="3"/>
  <c r="P6" i="3"/>
  <c r="P11" i="3"/>
  <c r="L71" i="3"/>
  <c r="K50" i="3"/>
  <c r="B52" i="3"/>
  <c r="P9" i="3"/>
  <c r="J53" i="3"/>
  <c r="M53" i="3" s="1"/>
  <c r="P20" i="3"/>
  <c r="I70" i="3"/>
  <c r="M70" i="3" s="1"/>
  <c r="P29" i="3"/>
  <c r="J61" i="3"/>
  <c r="I52" i="3"/>
  <c r="L70" i="3"/>
  <c r="E61" i="3"/>
  <c r="F61" i="3" s="1"/>
  <c r="K75" i="3"/>
  <c r="D75" i="3"/>
  <c r="F75" i="3"/>
  <c r="L75" i="3"/>
  <c r="K70" i="3"/>
  <c r="C55" i="3"/>
  <c r="J55" i="3"/>
  <c r="E55" i="3"/>
  <c r="L55" i="3"/>
  <c r="E57" i="3"/>
  <c r="L57" i="3"/>
  <c r="K55" i="3"/>
  <c r="E73" i="3"/>
  <c r="F73" i="3"/>
  <c r="K72" i="3"/>
  <c r="K69" i="3"/>
  <c r="L53" i="3"/>
  <c r="E53" i="3"/>
  <c r="L65" i="3"/>
  <c r="E65" i="3"/>
  <c r="L74" i="3"/>
  <c r="E74" i="3"/>
  <c r="K51" i="3"/>
  <c r="D51" i="3"/>
  <c r="L69" i="3"/>
  <c r="E69" i="3"/>
  <c r="E50" i="3"/>
  <c r="L50" i="3"/>
  <c r="K61" i="3"/>
  <c r="C50" i="2"/>
  <c r="C74" i="2"/>
  <c r="D60" i="3"/>
  <c r="K60" i="3"/>
  <c r="I51" i="3"/>
  <c r="B51" i="3"/>
  <c r="F51" i="3" s="1"/>
  <c r="L68" i="3"/>
  <c r="K64" i="3"/>
  <c r="B58" i="3"/>
  <c r="I58" i="3"/>
  <c r="L77" i="3"/>
  <c r="M77" i="3" s="1"/>
  <c r="E77" i="3"/>
  <c r="E59" i="3"/>
  <c r="P33" i="3"/>
  <c r="I74" i="3"/>
  <c r="M74" i="3"/>
  <c r="B74" i="3"/>
  <c r="B65" i="3"/>
  <c r="F65" i="3" s="1"/>
  <c r="I65" i="3"/>
  <c r="L49" i="3"/>
  <c r="E49" i="3"/>
  <c r="E72" i="3"/>
  <c r="L72" i="3"/>
  <c r="E60" i="3"/>
  <c r="L60" i="3"/>
  <c r="M60" i="3"/>
  <c r="L47" i="3"/>
  <c r="E47" i="3"/>
  <c r="E63" i="3"/>
  <c r="L63" i="3"/>
  <c r="E54" i="3"/>
  <c r="L54" i="3"/>
  <c r="B76" i="3"/>
  <c r="E58" i="3"/>
  <c r="L58" i="3"/>
  <c r="K63" i="3"/>
  <c r="D63" i="3"/>
  <c r="J63" i="3"/>
  <c r="C63" i="3"/>
  <c r="P27" i="3"/>
  <c r="B68" i="3"/>
  <c r="P26" i="3"/>
  <c r="K67" i="3"/>
  <c r="D67" i="3"/>
  <c r="I49" i="3"/>
  <c r="B49" i="3"/>
  <c r="F49" i="3" s="1"/>
  <c r="C67" i="3"/>
  <c r="J67" i="3"/>
  <c r="P13" i="3"/>
  <c r="P8" i="3"/>
  <c r="P25" i="3"/>
  <c r="I66" i="3"/>
  <c r="B66" i="3"/>
  <c r="P12" i="3"/>
  <c r="K53" i="3"/>
  <c r="D53" i="3"/>
  <c r="F53" i="3" s="1"/>
  <c r="P19" i="3"/>
  <c r="B60" i="3"/>
  <c r="F60" i="3"/>
  <c r="E66" i="3"/>
  <c r="L66" i="3"/>
  <c r="L76" i="3"/>
  <c r="P31" i="3"/>
  <c r="B72" i="3"/>
  <c r="J49" i="3"/>
  <c r="K77" i="3"/>
  <c r="P22" i="3"/>
  <c r="K47" i="3"/>
  <c r="D47" i="3"/>
  <c r="L52" i="3"/>
  <c r="E52" i="3"/>
  <c r="B64" i="3"/>
  <c r="P23" i="3"/>
  <c r="J47" i="3"/>
  <c r="C47" i="3"/>
  <c r="P17" i="3"/>
  <c r="D58" i="3"/>
  <c r="I69" i="3"/>
  <c r="M69" i="3"/>
  <c r="B69" i="3"/>
  <c r="F69" i="3" s="1"/>
  <c r="P28" i="3"/>
  <c r="F63" i="3"/>
  <c r="P36" i="3"/>
  <c r="C60" i="2"/>
  <c r="E76" i="2"/>
  <c r="E60" i="2"/>
  <c r="L60" i="2"/>
  <c r="E72" i="2"/>
  <c r="L72" i="2"/>
  <c r="L56" i="2"/>
  <c r="L58" i="2"/>
  <c r="E58" i="2"/>
  <c r="E52" i="2"/>
  <c r="L52" i="2"/>
  <c r="E70" i="2"/>
  <c r="L70" i="2"/>
  <c r="E66" i="2"/>
  <c r="L66" i="2"/>
  <c r="L50" i="2"/>
  <c r="E50" i="2"/>
  <c r="E64" i="2"/>
  <c r="L48" i="2"/>
  <c r="E54" i="2"/>
  <c r="L54" i="2"/>
  <c r="B73" i="1"/>
  <c r="L48" i="1"/>
  <c r="E48" i="1"/>
  <c r="E49" i="1"/>
  <c r="L49" i="1"/>
  <c r="E55" i="1"/>
  <c r="L55" i="1"/>
  <c r="E72" i="1"/>
  <c r="L72" i="1"/>
  <c r="E73" i="1"/>
  <c r="L73" i="1"/>
  <c r="C72" i="1"/>
  <c r="J72" i="1"/>
  <c r="M72" i="1" s="1"/>
  <c r="C52" i="1"/>
  <c r="J52" i="1"/>
  <c r="C48" i="1"/>
  <c r="J48" i="1"/>
  <c r="M48" i="1"/>
  <c r="E57" i="1"/>
  <c r="L57" i="1"/>
  <c r="L64" i="1"/>
  <c r="E64" i="1"/>
  <c r="J56" i="1"/>
  <c r="C56" i="1"/>
  <c r="E65" i="1"/>
  <c r="E63" i="1"/>
  <c r="L63" i="1"/>
  <c r="I53" i="1"/>
  <c r="M53" i="1" s="1"/>
  <c r="B53" i="1"/>
  <c r="F53" i="1" s="1"/>
  <c r="B55" i="1"/>
  <c r="I55" i="1"/>
  <c r="B63" i="1"/>
  <c r="I63" i="1"/>
  <c r="M63" i="1" s="1"/>
  <c r="J62" i="1"/>
  <c r="E56" i="1"/>
  <c r="L56" i="1"/>
  <c r="I49" i="1"/>
  <c r="B49" i="1"/>
  <c r="J60" i="1"/>
  <c r="C60" i="1"/>
  <c r="I57" i="1"/>
  <c r="B57" i="1"/>
  <c r="F57" i="1" s="1"/>
  <c r="C68" i="1"/>
  <c r="J68" i="1"/>
  <c r="L53" i="1"/>
  <c r="E53" i="1"/>
  <c r="B67" i="1"/>
  <c r="I67" i="1"/>
  <c r="E66" i="1"/>
  <c r="F66" i="1"/>
  <c r="E67" i="1"/>
  <c r="L67" i="1"/>
  <c r="B59" i="1"/>
  <c r="I59" i="1"/>
  <c r="L70" i="1"/>
  <c r="M70" i="1"/>
  <c r="E70" i="1"/>
  <c r="F70" i="1" s="1"/>
  <c r="E58" i="1"/>
  <c r="L58" i="1"/>
  <c r="L52" i="1"/>
  <c r="E52" i="1"/>
  <c r="E75" i="1"/>
  <c r="L75" i="1"/>
  <c r="J58" i="1"/>
  <c r="J66" i="1"/>
  <c r="B51" i="1"/>
  <c r="I51" i="1"/>
  <c r="E62" i="1"/>
  <c r="F62" i="1"/>
  <c r="L62" i="1"/>
  <c r="L69" i="1"/>
  <c r="E69" i="1"/>
  <c r="E47" i="1"/>
  <c r="L47" i="1"/>
  <c r="L50" i="1"/>
  <c r="E50" i="1"/>
  <c r="E51" i="1"/>
  <c r="L51" i="1"/>
  <c r="E60" i="1"/>
  <c r="L60" i="1"/>
  <c r="F58" i="1"/>
  <c r="J50" i="1"/>
  <c r="B75" i="1"/>
  <c r="I75" i="1"/>
  <c r="B47" i="1"/>
  <c r="I47" i="1"/>
  <c r="E74" i="1"/>
  <c r="L74" i="1"/>
  <c r="E59" i="1"/>
  <c r="L59" i="1"/>
  <c r="L68" i="1"/>
  <c r="M68" i="1"/>
  <c r="E68" i="1"/>
  <c r="C57" i="1"/>
  <c r="P16" i="1"/>
  <c r="J57" i="1"/>
  <c r="M57" i="1"/>
  <c r="C65" i="1"/>
  <c r="F65" i="1" s="1"/>
  <c r="P24" i="1"/>
  <c r="J65" i="1"/>
  <c r="C73" i="1"/>
  <c r="F73" i="1"/>
  <c r="P32" i="1"/>
  <c r="J73" i="1"/>
  <c r="M73" i="1"/>
  <c r="B52" i="2"/>
  <c r="P11" i="2"/>
  <c r="I52" i="2"/>
  <c r="B76" i="2"/>
  <c r="P35" i="2"/>
  <c r="I76" i="2"/>
  <c r="J59" i="2"/>
  <c r="C59" i="2"/>
  <c r="D75" i="2"/>
  <c r="K75" i="2"/>
  <c r="C58" i="4"/>
  <c r="D63" i="2"/>
  <c r="K63" i="2"/>
  <c r="I62" i="4"/>
  <c r="B62" i="4"/>
  <c r="P21" i="4"/>
  <c r="B69" i="2"/>
  <c r="I69" i="2"/>
  <c r="K77" i="2"/>
  <c r="D77" i="2"/>
  <c r="J55" i="1"/>
  <c r="M55" i="1" s="1"/>
  <c r="C55" i="1"/>
  <c r="I58" i="2"/>
  <c r="P17" i="2"/>
  <c r="B58" i="2"/>
  <c r="B74" i="2"/>
  <c r="L65" i="2"/>
  <c r="C51" i="2"/>
  <c r="I59" i="2"/>
  <c r="B59" i="2"/>
  <c r="D67" i="2"/>
  <c r="K67" i="2"/>
  <c r="C57" i="2"/>
  <c r="J57" i="2"/>
  <c r="P24" i="2"/>
  <c r="B65" i="2"/>
  <c r="I65" i="2"/>
  <c r="K73" i="2"/>
  <c r="D73" i="2"/>
  <c r="J48" i="4"/>
  <c r="C48" i="4"/>
  <c r="J56" i="4"/>
  <c r="C56" i="4"/>
  <c r="C72" i="4"/>
  <c r="J72" i="4"/>
  <c r="I47" i="2"/>
  <c r="B47" i="2"/>
  <c r="K55" i="2"/>
  <c r="J71" i="2"/>
  <c r="C71" i="2"/>
  <c r="M61" i="3"/>
  <c r="B52" i="4"/>
  <c r="I52" i="4"/>
  <c r="P11" i="4"/>
  <c r="B60" i="4"/>
  <c r="I60" i="4"/>
  <c r="P19" i="4"/>
  <c r="P27" i="4"/>
  <c r="B68" i="4"/>
  <c r="I76" i="4"/>
  <c r="B76" i="4"/>
  <c r="C53" i="2"/>
  <c r="J53" i="2"/>
  <c r="K69" i="2"/>
  <c r="D69" i="2"/>
  <c r="F56" i="1"/>
  <c r="M62" i="1"/>
  <c r="C65" i="2"/>
  <c r="F65" i="2" s="1"/>
  <c r="J65" i="2"/>
  <c r="C66" i="4"/>
  <c r="J66" i="4"/>
  <c r="M66" i="4" s="1"/>
  <c r="J47" i="2"/>
  <c r="C47" i="2"/>
  <c r="J47" i="1"/>
  <c r="M47" i="1" s="1"/>
  <c r="P6" i="1"/>
  <c r="J63" i="1"/>
  <c r="P22" i="1"/>
  <c r="C63" i="1"/>
  <c r="F63" i="1"/>
  <c r="J71" i="1"/>
  <c r="C71" i="1"/>
  <c r="I50" i="2"/>
  <c r="P9" i="2"/>
  <c r="B50" i="2"/>
  <c r="F50" i="2"/>
  <c r="I66" i="2"/>
  <c r="M66" i="2"/>
  <c r="P25" i="2"/>
  <c r="B66" i="2"/>
  <c r="F66" i="2"/>
  <c r="C53" i="1"/>
  <c r="P12" i="1"/>
  <c r="J53" i="1"/>
  <c r="C69" i="1"/>
  <c r="F69" i="1" s="1"/>
  <c r="P28" i="1"/>
  <c r="J69" i="1"/>
  <c r="C77" i="1"/>
  <c r="F77" i="1"/>
  <c r="P36" i="1"/>
  <c r="J77" i="1"/>
  <c r="M77" i="1"/>
  <c r="B48" i="2"/>
  <c r="P7" i="2"/>
  <c r="I48" i="2"/>
  <c r="B56" i="2"/>
  <c r="F56" i="2"/>
  <c r="P15" i="2"/>
  <c r="I56" i="2"/>
  <c r="B64" i="2"/>
  <c r="F64" i="2"/>
  <c r="P23" i="2"/>
  <c r="I64" i="2"/>
  <c r="M64" i="2"/>
  <c r="B72" i="2"/>
  <c r="P31" i="2"/>
  <c r="I72" i="2"/>
  <c r="M72" i="2" s="1"/>
  <c r="L57" i="2"/>
  <c r="E57" i="2"/>
  <c r="F57" i="2" s="1"/>
  <c r="I51" i="2"/>
  <c r="B51" i="2"/>
  <c r="D59" i="2"/>
  <c r="K59" i="2"/>
  <c r="M59" i="2" s="1"/>
  <c r="J75" i="2"/>
  <c r="C75" i="2"/>
  <c r="C49" i="2"/>
  <c r="J49" i="2"/>
  <c r="P16" i="2"/>
  <c r="B57" i="2"/>
  <c r="I57" i="2"/>
  <c r="M57" i="2" s="1"/>
  <c r="K65" i="2"/>
  <c r="D65" i="2"/>
  <c r="L53" i="2"/>
  <c r="E53" i="2"/>
  <c r="C54" i="4"/>
  <c r="J54" i="4"/>
  <c r="C62" i="4"/>
  <c r="J62" i="4"/>
  <c r="J70" i="4"/>
  <c r="C70" i="4"/>
  <c r="J78" i="4"/>
  <c r="C78" i="4"/>
  <c r="D47" i="2"/>
  <c r="K47" i="2"/>
  <c r="J63" i="2"/>
  <c r="C63" i="2"/>
  <c r="F63" i="2" s="1"/>
  <c r="P30" i="2"/>
  <c r="I71" i="2"/>
  <c r="B71" i="2"/>
  <c r="F71" i="2" s="1"/>
  <c r="I50" i="4"/>
  <c r="B50" i="4"/>
  <c r="P9" i="4"/>
  <c r="I58" i="4"/>
  <c r="B58" i="4"/>
  <c r="F58" i="4"/>
  <c r="P17" i="4"/>
  <c r="B66" i="4"/>
  <c r="F66" i="4"/>
  <c r="P25" i="4"/>
  <c r="I66" i="4"/>
  <c r="B74" i="4"/>
  <c r="P33" i="4"/>
  <c r="I74" i="4"/>
  <c r="M74" i="4" s="1"/>
  <c r="P12" i="2"/>
  <c r="B53" i="2"/>
  <c r="F53" i="2" s="1"/>
  <c r="K61" i="2"/>
  <c r="D61" i="2"/>
  <c r="C77" i="2"/>
  <c r="J77" i="2"/>
  <c r="C49" i="1"/>
  <c r="F49" i="1"/>
  <c r="P8" i="1"/>
  <c r="J49" i="1"/>
  <c r="M49" i="1"/>
  <c r="B60" i="2"/>
  <c r="F60" i="2"/>
  <c r="P19" i="2"/>
  <c r="I60" i="2"/>
  <c r="M60" i="2"/>
  <c r="L73" i="2"/>
  <c r="E73" i="2"/>
  <c r="P26" i="2"/>
  <c r="I67" i="2"/>
  <c r="M67" i="2" s="1"/>
  <c r="B67" i="2"/>
  <c r="K49" i="2"/>
  <c r="D49" i="2"/>
  <c r="P32" i="2"/>
  <c r="B73" i="2"/>
  <c r="F73" i="2" s="1"/>
  <c r="I73" i="2"/>
  <c r="M73" i="2" s="1"/>
  <c r="C50" i="4"/>
  <c r="J50" i="4"/>
  <c r="J74" i="4"/>
  <c r="C74" i="4"/>
  <c r="P14" i="2"/>
  <c r="I55" i="2"/>
  <c r="B55" i="2"/>
  <c r="B70" i="4"/>
  <c r="F70" i="4" s="1"/>
  <c r="P29" i="4"/>
  <c r="I70" i="4"/>
  <c r="B78" i="4"/>
  <c r="F78" i="4"/>
  <c r="P37" i="4"/>
  <c r="I78" i="4"/>
  <c r="J51" i="1"/>
  <c r="P10" i="1"/>
  <c r="C51" i="1"/>
  <c r="F51" i="1"/>
  <c r="J59" i="1"/>
  <c r="P18" i="1"/>
  <c r="C59" i="1"/>
  <c r="F59" i="1"/>
  <c r="J67" i="1"/>
  <c r="M67" i="1"/>
  <c r="P26" i="1"/>
  <c r="C67" i="1"/>
  <c r="J75" i="1"/>
  <c r="M75" i="1"/>
  <c r="P34" i="1"/>
  <c r="C75" i="1"/>
  <c r="F75" i="1"/>
  <c r="I54" i="2"/>
  <c r="P13" i="2"/>
  <c r="B54" i="2"/>
  <c r="I62" i="2"/>
  <c r="M62" i="2" s="1"/>
  <c r="P21" i="2"/>
  <c r="B62" i="2"/>
  <c r="F62" i="2" s="1"/>
  <c r="I70" i="2"/>
  <c r="M70" i="2"/>
  <c r="P29" i="2"/>
  <c r="B70" i="2"/>
  <c r="F70" i="2"/>
  <c r="I78" i="2"/>
  <c r="P37" i="2"/>
  <c r="B78" i="2"/>
  <c r="L49" i="2"/>
  <c r="E49" i="2"/>
  <c r="D51" i="2"/>
  <c r="F51" i="2" s="1"/>
  <c r="K51" i="2"/>
  <c r="J67" i="2"/>
  <c r="C67" i="2"/>
  <c r="P34" i="2"/>
  <c r="I75" i="2"/>
  <c r="M75" i="2" s="1"/>
  <c r="B75" i="2"/>
  <c r="F75" i="2" s="1"/>
  <c r="P8" i="2"/>
  <c r="B49" i="2"/>
  <c r="I49" i="2"/>
  <c r="M49" i="2" s="1"/>
  <c r="K57" i="2"/>
  <c r="D57" i="2"/>
  <c r="C73" i="2"/>
  <c r="J73" i="2"/>
  <c r="J52" i="4"/>
  <c r="M52" i="4" s="1"/>
  <c r="C52" i="4"/>
  <c r="J60" i="4"/>
  <c r="C60" i="4"/>
  <c r="F60" i="4" s="1"/>
  <c r="C68" i="4"/>
  <c r="J68" i="4"/>
  <c r="C76" i="4"/>
  <c r="J76" i="4"/>
  <c r="J55" i="2"/>
  <c r="C55" i="2"/>
  <c r="P22" i="2"/>
  <c r="I63" i="2"/>
  <c r="M63" i="2"/>
  <c r="B63" i="2"/>
  <c r="D71" i="2"/>
  <c r="K71" i="2"/>
  <c r="M71" i="2" s="1"/>
  <c r="B48" i="4"/>
  <c r="I48" i="4"/>
  <c r="P7" i="4"/>
  <c r="B56" i="4"/>
  <c r="I56" i="4"/>
  <c r="P15" i="4"/>
  <c r="I72" i="4"/>
  <c r="P31" i="4"/>
  <c r="B72" i="4"/>
  <c r="F72" i="4" s="1"/>
  <c r="K53" i="2"/>
  <c r="D53" i="2"/>
  <c r="C69" i="2"/>
  <c r="J69" i="2"/>
  <c r="P36" i="2"/>
  <c r="B77" i="2"/>
  <c r="I77" i="2"/>
  <c r="F72" i="1"/>
  <c r="M78" i="4"/>
  <c r="F57" i="4"/>
  <c r="F51" i="4"/>
  <c r="F71" i="4"/>
  <c r="M75" i="3"/>
  <c r="F58" i="3"/>
  <c r="M51" i="3"/>
  <c r="F74" i="3"/>
  <c r="M58" i="3"/>
  <c r="M65" i="3"/>
  <c r="F68" i="3"/>
  <c r="M47" i="3"/>
  <c r="M67" i="3"/>
  <c r="M49" i="3"/>
  <c r="M66" i="3"/>
  <c r="F47" i="3"/>
  <c r="F66" i="3"/>
  <c r="M63" i="3"/>
  <c r="F48" i="1"/>
  <c r="F68" i="1"/>
  <c r="M59" i="1"/>
  <c r="F67" i="1"/>
  <c r="M51" i="1"/>
  <c r="M69" i="1"/>
  <c r="F55" i="1"/>
  <c r="M65" i="1"/>
  <c r="M58" i="1"/>
  <c r="M56" i="1"/>
  <c r="M60" i="1"/>
  <c r="F60" i="1"/>
  <c r="F49" i="2"/>
  <c r="M77" i="2"/>
  <c r="M70" i="4"/>
  <c r="M69" i="2"/>
  <c r="F62" i="4"/>
  <c r="M47" i="2"/>
  <c r="F67" i="2"/>
  <c r="M50" i="4"/>
  <c r="F68" i="4"/>
  <c r="M60" i="4"/>
  <c r="F52" i="4"/>
  <c r="M65" i="2"/>
  <c r="F48" i="4"/>
  <c r="F47" i="2"/>
  <c r="F77" i="2"/>
  <c r="F74" i="4"/>
  <c r="F50" i="4"/>
  <c r="F59" i="2"/>
  <c r="F69" i="2"/>
  <c r="M62" i="4"/>
  <c r="B68" i="2" l="1"/>
  <c r="J68" i="2"/>
  <c r="M68" i="2" s="1"/>
  <c r="P27" i="2"/>
  <c r="D68" i="2"/>
  <c r="F68" i="2" s="1"/>
  <c r="E68" i="2"/>
  <c r="M52" i="3"/>
  <c r="E54" i="4"/>
  <c r="L54" i="4"/>
  <c r="F72" i="2"/>
  <c r="F48" i="2"/>
  <c r="F54" i="3"/>
  <c r="M48" i="4"/>
  <c r="C77" i="4"/>
  <c r="F77" i="4" s="1"/>
  <c r="J77" i="4"/>
  <c r="P36" i="4"/>
  <c r="K57" i="4"/>
  <c r="I57" i="4"/>
  <c r="M57" i="4" s="1"/>
  <c r="J57" i="4"/>
  <c r="K73" i="3"/>
  <c r="I73" i="3"/>
  <c r="L73" i="3"/>
  <c r="K68" i="3"/>
  <c r="I68" i="3"/>
  <c r="M68" i="3" s="1"/>
  <c r="C50" i="3"/>
  <c r="F50" i="3" s="1"/>
  <c r="J50" i="3"/>
  <c r="M50" i="3" s="1"/>
  <c r="E78" i="2"/>
  <c r="F78" i="2" s="1"/>
  <c r="L78" i="2"/>
  <c r="K76" i="2"/>
  <c r="M76" i="2" s="1"/>
  <c r="D76" i="2"/>
  <c r="F76" i="2" s="1"/>
  <c r="K52" i="2"/>
  <c r="M52" i="2" s="1"/>
  <c r="D52" i="2"/>
  <c r="L13" i="1"/>
  <c r="F38" i="1"/>
  <c r="N13" i="1"/>
  <c r="O13" i="1"/>
  <c r="M13" i="1"/>
  <c r="M38" i="1" s="1"/>
  <c r="I50" i="1"/>
  <c r="B50" i="1"/>
  <c r="F50" i="1" s="1"/>
  <c r="L64" i="3"/>
  <c r="M64" i="3" s="1"/>
  <c r="E64" i="3"/>
  <c r="P10" i="4"/>
  <c r="J52" i="3"/>
  <c r="C52" i="3"/>
  <c r="F52" i="3" s="1"/>
  <c r="L55" i="2"/>
  <c r="M55" i="2" s="1"/>
  <c r="E55" i="2"/>
  <c r="N20" i="1"/>
  <c r="L20" i="1"/>
  <c r="O20" i="1"/>
  <c r="M20" i="1"/>
  <c r="F64" i="3"/>
  <c r="D54" i="3"/>
  <c r="K54" i="3"/>
  <c r="M54" i="3" s="1"/>
  <c r="L72" i="4"/>
  <c r="K72" i="4"/>
  <c r="M72" i="4" s="1"/>
  <c r="C73" i="4"/>
  <c r="J73" i="4"/>
  <c r="N13" i="4"/>
  <c r="L13" i="4"/>
  <c r="F38" i="4"/>
  <c r="I57" i="3"/>
  <c r="M57" i="3" s="1"/>
  <c r="B57" i="3"/>
  <c r="F57" i="3" s="1"/>
  <c r="P16" i="3"/>
  <c r="B55" i="3"/>
  <c r="F55" i="3" s="1"/>
  <c r="I55" i="3"/>
  <c r="M55" i="3" s="1"/>
  <c r="K58" i="2"/>
  <c r="M58" i="2" s="1"/>
  <c r="D58" i="2"/>
  <c r="F58" i="2" s="1"/>
  <c r="P23" i="1"/>
  <c r="B64" i="1"/>
  <c r="F64" i="1" s="1"/>
  <c r="J51" i="2"/>
  <c r="M51" i="2" s="1"/>
  <c r="B73" i="4"/>
  <c r="F73" i="4" s="1"/>
  <c r="I73" i="4"/>
  <c r="M73" i="4" s="1"/>
  <c r="P32" i="4"/>
  <c r="N23" i="4"/>
  <c r="O23" i="4"/>
  <c r="M23" i="4"/>
  <c r="K61" i="4"/>
  <c r="M61" i="4" s="1"/>
  <c r="D61" i="4"/>
  <c r="F61" i="4" s="1"/>
  <c r="K56" i="4"/>
  <c r="M56" i="4" s="1"/>
  <c r="D56" i="4"/>
  <c r="F56" i="4" s="1"/>
  <c r="O20" i="2"/>
  <c r="F38" i="2"/>
  <c r="L20" i="2"/>
  <c r="N30" i="1"/>
  <c r="O30" i="1"/>
  <c r="L30" i="1"/>
  <c r="F47" i="1"/>
  <c r="J74" i="1"/>
  <c r="M74" i="1" s="1"/>
  <c r="L66" i="1"/>
  <c r="M66" i="1" s="1"/>
  <c r="F67" i="3"/>
  <c r="J73" i="3"/>
  <c r="P14" i="3"/>
  <c r="I64" i="1"/>
  <c r="M64" i="1" s="1"/>
  <c r="P9" i="1"/>
  <c r="L23" i="4"/>
  <c r="M20" i="2"/>
  <c r="C72" i="2"/>
  <c r="C48" i="2"/>
  <c r="J48" i="2"/>
  <c r="M48" i="2" s="1"/>
  <c r="F70" i="3"/>
  <c r="K67" i="4"/>
  <c r="L61" i="4"/>
  <c r="E61" i="4"/>
  <c r="M21" i="3"/>
  <c r="L21" i="3"/>
  <c r="O21" i="3"/>
  <c r="K59" i="3"/>
  <c r="D59" i="3"/>
  <c r="O7" i="3"/>
  <c r="M7" i="3"/>
  <c r="N7" i="3"/>
  <c r="L7" i="3"/>
  <c r="L37" i="1"/>
  <c r="L38" i="1" s="1"/>
  <c r="M37" i="1"/>
  <c r="N37" i="1"/>
  <c r="O37" i="1"/>
  <c r="B74" i="1"/>
  <c r="F74" i="1" s="1"/>
  <c r="P33" i="1"/>
  <c r="K52" i="1"/>
  <c r="D52" i="1"/>
  <c r="P11" i="1"/>
  <c r="J47" i="4"/>
  <c r="K47" i="4"/>
  <c r="D69" i="4"/>
  <c r="K69" i="4"/>
  <c r="C67" i="4"/>
  <c r="J67" i="4"/>
  <c r="P26" i="4"/>
  <c r="C72" i="3"/>
  <c r="F72" i="3" s="1"/>
  <c r="J72" i="3"/>
  <c r="M72" i="3" s="1"/>
  <c r="L18" i="3"/>
  <c r="M18" i="3"/>
  <c r="J71" i="4"/>
  <c r="K71" i="4"/>
  <c r="N30" i="3"/>
  <c r="M30" i="3"/>
  <c r="D54" i="2"/>
  <c r="F54" i="2" s="1"/>
  <c r="K54" i="2"/>
  <c r="M54" i="2" s="1"/>
  <c r="J76" i="1"/>
  <c r="I71" i="3"/>
  <c r="O35" i="4"/>
  <c r="M28" i="4"/>
  <c r="N22" i="4"/>
  <c r="L22" i="4"/>
  <c r="J59" i="4"/>
  <c r="M59" i="4" s="1"/>
  <c r="P37" i="3"/>
  <c r="M35" i="3"/>
  <c r="N35" i="3"/>
  <c r="K56" i="2"/>
  <c r="M56" i="2" s="1"/>
  <c r="P30" i="4"/>
  <c r="C59" i="4"/>
  <c r="K77" i="4"/>
  <c r="L34" i="4"/>
  <c r="O34" i="4"/>
  <c r="N24" i="4"/>
  <c r="L24" i="4"/>
  <c r="E78" i="3"/>
  <c r="F78" i="3" s="1"/>
  <c r="K57" i="3"/>
  <c r="J56" i="3"/>
  <c r="K78" i="2"/>
  <c r="M78" i="2" s="1"/>
  <c r="N33" i="2"/>
  <c r="O33" i="2"/>
  <c r="K50" i="2"/>
  <c r="C76" i="1"/>
  <c r="F76" i="1" s="1"/>
  <c r="P30" i="3"/>
  <c r="O26" i="4"/>
  <c r="J53" i="4"/>
  <c r="M53" i="4" s="1"/>
  <c r="O15" i="3"/>
  <c r="N15" i="3"/>
  <c r="L76" i="1"/>
  <c r="M76" i="1" s="1"/>
  <c r="B80" i="1" l="1"/>
  <c r="C92" i="1" s="1"/>
  <c r="B92" i="1"/>
  <c r="I80" i="1"/>
  <c r="D92" i="1" s="1"/>
  <c r="B93" i="1"/>
  <c r="B75" i="4"/>
  <c r="P34" i="4"/>
  <c r="I75" i="4"/>
  <c r="M75" i="4" s="1"/>
  <c r="L62" i="3"/>
  <c r="E62" i="3"/>
  <c r="O38" i="1"/>
  <c r="L54" i="1"/>
  <c r="E54" i="1"/>
  <c r="M47" i="4"/>
  <c r="D74" i="2"/>
  <c r="D79" i="2" s="1"/>
  <c r="P33" i="2"/>
  <c r="N38" i="2"/>
  <c r="K74" i="2"/>
  <c r="M74" i="2" s="1"/>
  <c r="K65" i="4"/>
  <c r="D65" i="4"/>
  <c r="D63" i="4"/>
  <c r="K63" i="4"/>
  <c r="I59" i="3"/>
  <c r="M59" i="3" s="1"/>
  <c r="B59" i="3"/>
  <c r="P18" i="3"/>
  <c r="F52" i="1"/>
  <c r="C78" i="1"/>
  <c r="J78" i="1"/>
  <c r="C61" i="2"/>
  <c r="J61" i="2"/>
  <c r="M38" i="2"/>
  <c r="L71" i="1"/>
  <c r="E71" i="1"/>
  <c r="D61" i="1"/>
  <c r="K61" i="1"/>
  <c r="E67" i="4"/>
  <c r="L67" i="4"/>
  <c r="L75" i="4"/>
  <c r="E75" i="4"/>
  <c r="K76" i="3"/>
  <c r="D76" i="3"/>
  <c r="C69" i="4"/>
  <c r="F69" i="4" s="1"/>
  <c r="J69" i="4"/>
  <c r="M69" i="4" s="1"/>
  <c r="C71" i="3"/>
  <c r="F71" i="3" s="1"/>
  <c r="J71" i="3"/>
  <c r="M71" i="3" s="1"/>
  <c r="M52" i="1"/>
  <c r="I78" i="1"/>
  <c r="B78" i="1"/>
  <c r="P37" i="1"/>
  <c r="B64" i="4"/>
  <c r="I64" i="4"/>
  <c r="P23" i="4"/>
  <c r="D71" i="1"/>
  <c r="K71" i="1"/>
  <c r="J54" i="1"/>
  <c r="C54" i="1"/>
  <c r="C79" i="1" s="1"/>
  <c r="C80" i="1" s="1"/>
  <c r="C93" i="1" s="1"/>
  <c r="P28" i="4"/>
  <c r="E76" i="4"/>
  <c r="F76" i="4" s="1"/>
  <c r="L76" i="4"/>
  <c r="M76" i="4" s="1"/>
  <c r="P35" i="4"/>
  <c r="D71" i="3"/>
  <c r="K71" i="3"/>
  <c r="I48" i="3"/>
  <c r="B48" i="3"/>
  <c r="L38" i="3"/>
  <c r="P7" i="3"/>
  <c r="D54" i="1"/>
  <c r="D79" i="1" s="1"/>
  <c r="K54" i="1"/>
  <c r="L79" i="2"/>
  <c r="F55" i="2"/>
  <c r="O38" i="4"/>
  <c r="C76" i="3"/>
  <c r="P35" i="3"/>
  <c r="J76" i="3"/>
  <c r="M76" i="3" s="1"/>
  <c r="K79" i="4"/>
  <c r="L38" i="2"/>
  <c r="P20" i="2"/>
  <c r="P38" i="2" s="1"/>
  <c r="B61" i="2"/>
  <c r="I61" i="2"/>
  <c r="B62" i="3"/>
  <c r="I62" i="3"/>
  <c r="M62" i="3" s="1"/>
  <c r="P21" i="3"/>
  <c r="P15" i="3"/>
  <c r="K56" i="3"/>
  <c r="D56" i="3"/>
  <c r="M50" i="2"/>
  <c r="K79" i="2"/>
  <c r="M71" i="4"/>
  <c r="N38" i="1"/>
  <c r="E78" i="1"/>
  <c r="L78" i="1"/>
  <c r="C48" i="3"/>
  <c r="C79" i="3" s="1"/>
  <c r="J48" i="3"/>
  <c r="M38" i="3"/>
  <c r="J62" i="3"/>
  <c r="C62" i="3"/>
  <c r="C79" i="2"/>
  <c r="F59" i="4"/>
  <c r="E61" i="2"/>
  <c r="E79" i="2" s="1"/>
  <c r="L61" i="2"/>
  <c r="O38" i="2"/>
  <c r="L64" i="4"/>
  <c r="L79" i="4" s="1"/>
  <c r="E64" i="4"/>
  <c r="E79" i="4" s="1"/>
  <c r="I54" i="4"/>
  <c r="P13" i="4"/>
  <c r="P38" i="4" s="1"/>
  <c r="L38" i="4"/>
  <c r="B54" i="4"/>
  <c r="L61" i="1"/>
  <c r="E61" i="1"/>
  <c r="D48" i="3"/>
  <c r="D79" i="3" s="1"/>
  <c r="N38" i="3"/>
  <c r="K48" i="3"/>
  <c r="K79" i="3" s="1"/>
  <c r="J79" i="2"/>
  <c r="C64" i="4"/>
  <c r="C79" i="4" s="1"/>
  <c r="M38" i="4"/>
  <c r="J64" i="4"/>
  <c r="J79" i="4" s="1"/>
  <c r="C61" i="1"/>
  <c r="J61" i="1"/>
  <c r="M67" i="4"/>
  <c r="L56" i="3"/>
  <c r="M56" i="3" s="1"/>
  <c r="E56" i="3"/>
  <c r="E74" i="2"/>
  <c r="L74" i="2"/>
  <c r="I65" i="4"/>
  <c r="M65" i="4" s="1"/>
  <c r="B65" i="4"/>
  <c r="F65" i="4" s="1"/>
  <c r="P24" i="4"/>
  <c r="B63" i="4"/>
  <c r="F63" i="4" s="1"/>
  <c r="P22" i="4"/>
  <c r="I63" i="4"/>
  <c r="M63" i="4" s="1"/>
  <c r="C59" i="3"/>
  <c r="J59" i="3"/>
  <c r="F67" i="4"/>
  <c r="D78" i="1"/>
  <c r="K78" i="1"/>
  <c r="K79" i="1" s="1"/>
  <c r="L48" i="3"/>
  <c r="O38" i="3"/>
  <c r="E48" i="3"/>
  <c r="B71" i="1"/>
  <c r="F71" i="1" s="1"/>
  <c r="I71" i="1"/>
  <c r="M71" i="1" s="1"/>
  <c r="P30" i="1"/>
  <c r="D64" i="4"/>
  <c r="K64" i="4"/>
  <c r="D54" i="4"/>
  <c r="D79" i="4" s="1"/>
  <c r="N38" i="4"/>
  <c r="K54" i="4"/>
  <c r="I61" i="1"/>
  <c r="M61" i="1" s="1"/>
  <c r="B61" i="1"/>
  <c r="P20" i="1"/>
  <c r="M50" i="1"/>
  <c r="I54" i="1"/>
  <c r="M54" i="1" s="1"/>
  <c r="P13" i="1"/>
  <c r="P38" i="1" s="1"/>
  <c r="B54" i="1"/>
  <c r="M73" i="3"/>
  <c r="M77" i="4"/>
  <c r="F52" i="2"/>
  <c r="B95" i="4" l="1"/>
  <c r="L80" i="4"/>
  <c r="D95" i="4" s="1"/>
  <c r="E80" i="4"/>
  <c r="C95" i="4" s="1"/>
  <c r="P38" i="3"/>
  <c r="C80" i="4"/>
  <c r="C93" i="4" s="1"/>
  <c r="B93" i="4"/>
  <c r="J80" i="4"/>
  <c r="D93" i="4" s="1"/>
  <c r="M54" i="4"/>
  <c r="I79" i="4"/>
  <c r="J79" i="3"/>
  <c r="J80" i="3" s="1"/>
  <c r="D93" i="3" s="1"/>
  <c r="B92" i="2"/>
  <c r="B92" i="3"/>
  <c r="I80" i="3"/>
  <c r="D92" i="3" s="1"/>
  <c r="M64" i="4"/>
  <c r="F59" i="3"/>
  <c r="E79" i="1"/>
  <c r="E92" i="1"/>
  <c r="I79" i="1"/>
  <c r="D80" i="4"/>
  <c r="C94" i="4" s="1"/>
  <c r="B94" i="4"/>
  <c r="K80" i="4"/>
  <c r="D94" i="4" s="1"/>
  <c r="B80" i="3"/>
  <c r="C92" i="3" s="1"/>
  <c r="F48" i="3"/>
  <c r="F64" i="4"/>
  <c r="D80" i="2"/>
  <c r="C94" i="2" s="1"/>
  <c r="K80" i="2"/>
  <c r="D94" i="2" s="1"/>
  <c r="B94" i="2"/>
  <c r="E94" i="2" s="1"/>
  <c r="L79" i="1"/>
  <c r="F75" i="4"/>
  <c r="C80" i="3"/>
  <c r="C93" i="3" s="1"/>
  <c r="B93" i="3"/>
  <c r="E79" i="3"/>
  <c r="F62" i="3"/>
  <c r="M48" i="3"/>
  <c r="M79" i="3" s="1"/>
  <c r="I79" i="3"/>
  <c r="J79" i="1"/>
  <c r="J80" i="1" s="1"/>
  <c r="D93" i="1" s="1"/>
  <c r="E80" i="1"/>
  <c r="C95" i="1" s="1"/>
  <c r="L80" i="1"/>
  <c r="D95" i="1" s="1"/>
  <c r="B95" i="1"/>
  <c r="L80" i="3"/>
  <c r="D95" i="3" s="1"/>
  <c r="E80" i="3"/>
  <c r="C95" i="3" s="1"/>
  <c r="B95" i="3"/>
  <c r="F54" i="4"/>
  <c r="L80" i="2"/>
  <c r="D95" i="2" s="1"/>
  <c r="B95" i="2"/>
  <c r="E95" i="2" s="1"/>
  <c r="E80" i="2"/>
  <c r="C95" i="2" s="1"/>
  <c r="F56" i="3"/>
  <c r="M61" i="2"/>
  <c r="M79" i="2" s="1"/>
  <c r="M80" i="2" s="1"/>
  <c r="D96" i="2" s="1"/>
  <c r="I79" i="2"/>
  <c r="I80" i="2" s="1"/>
  <c r="D92" i="2" s="1"/>
  <c r="F78" i="1"/>
  <c r="F74" i="2"/>
  <c r="F54" i="1"/>
  <c r="F61" i="1"/>
  <c r="L79" i="3"/>
  <c r="D80" i="3"/>
  <c r="C94" i="3" s="1"/>
  <c r="B94" i="3"/>
  <c r="E94" i="3" s="1"/>
  <c r="K80" i="3"/>
  <c r="D94" i="3" s="1"/>
  <c r="B92" i="4"/>
  <c r="I80" i="4"/>
  <c r="D92" i="4" s="1"/>
  <c r="B80" i="4"/>
  <c r="C92" i="4" s="1"/>
  <c r="D80" i="1"/>
  <c r="C94" i="1" s="1"/>
  <c r="B94" i="1"/>
  <c r="E94" i="1" s="1"/>
  <c r="K80" i="1"/>
  <c r="D94" i="1" s="1"/>
  <c r="B80" i="2"/>
  <c r="C92" i="2" s="1"/>
  <c r="F61" i="2"/>
  <c r="F79" i="2" s="1"/>
  <c r="F80" i="2" s="1"/>
  <c r="C96" i="2" s="1"/>
  <c r="F76" i="3"/>
  <c r="M78" i="1"/>
  <c r="M79" i="1" s="1"/>
  <c r="M80" i="1" s="1"/>
  <c r="D96" i="1" s="1"/>
  <c r="B93" i="2"/>
  <c r="C80" i="2"/>
  <c r="C93" i="2" s="1"/>
  <c r="J80" i="2"/>
  <c r="D93" i="2" s="1"/>
  <c r="M79" i="4"/>
  <c r="M80" i="4" s="1"/>
  <c r="D96" i="4" s="1"/>
  <c r="E93" i="1"/>
  <c r="E93" i="2" l="1"/>
  <c r="M80" i="3"/>
  <c r="D96" i="3" s="1"/>
  <c r="E95" i="1"/>
  <c r="F79" i="3"/>
  <c r="F80" i="3" s="1"/>
  <c r="C96" i="3" s="1"/>
  <c r="E96" i="1"/>
  <c r="B98" i="1" s="1"/>
  <c r="B96" i="1"/>
  <c r="B96" i="3"/>
  <c r="E92" i="3"/>
  <c r="B96" i="2"/>
  <c r="E92" i="2"/>
  <c r="E96" i="2" s="1"/>
  <c r="B98" i="2" s="1"/>
  <c r="E95" i="4"/>
  <c r="F79" i="4"/>
  <c r="F80" i="4" s="1"/>
  <c r="C96" i="4" s="1"/>
  <c r="E95" i="3"/>
  <c r="E94" i="4"/>
  <c r="E93" i="4"/>
  <c r="E92" i="4"/>
  <c r="B96" i="4"/>
  <c r="F79" i="1"/>
  <c r="F80" i="1" s="1"/>
  <c r="C96" i="1" s="1"/>
  <c r="E93" i="3"/>
  <c r="E96" i="3" l="1"/>
  <c r="B98" i="3" s="1"/>
  <c r="E96" i="4"/>
  <c r="B98" i="4" s="1"/>
</calcChain>
</file>

<file path=xl/sharedStrings.xml><?xml version="1.0" encoding="utf-8"?>
<sst xmlns="http://schemas.openxmlformats.org/spreadsheetml/2006/main" count="161" uniqueCount="25">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</sst>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14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  <fill>
      <patternFill patternType="solid">
        <fgColor indexed="51"/>
        <bgColor indexed="13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10" fillId="0" borderId="0" xfId="9" applyNumberFormat="1" applyFont="1" applyFill="1" applyBorder="1" applyAlignment="1" applyProtection="1">
      <alignment horizontal="center"/>
    </xf>
    <xf numFmtId="0" fontId="11" fillId="0" borderId="0" xfId="12" applyNumberFormat="1" applyFont="1" applyFill="1" applyBorder="1" applyAlignment="1" applyProtection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3" borderId="0" xfId="0" applyFill="1"/>
    <xf numFmtId="0" fontId="13" fillId="0" borderId="0" xfId="9" applyNumberFormat="1" applyFont="1" applyFill="1" applyBorder="1" applyAlignment="1" applyProtection="1">
      <alignment horizontal="center"/>
    </xf>
    <xf numFmtId="0" fontId="11" fillId="3" borderId="0" xfId="12" applyNumberFormat="1" applyFont="1" applyFill="1" applyBorder="1" applyAlignment="1" applyProtection="1">
      <alignment horizontal="center"/>
    </xf>
    <xf numFmtId="0" fontId="13" fillId="3" borderId="0" xfId="0" applyFont="1" applyFill="1" applyAlignment="1">
      <alignment horizontal="center" vertical="center"/>
    </xf>
    <xf numFmtId="1" fontId="0" fillId="3" borderId="0" xfId="0" applyNumberFormat="1" applyFill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</cellXfs>
  <cellStyles count="13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Piloto de Datos Ángulo" xfId="5" xr:uid="{00000000-0005-0000-0000-000005000000}"/>
    <cellStyle name="Piloto de Datos Campo" xfId="6" xr:uid="{00000000-0005-0000-0000-000006000000}"/>
    <cellStyle name="Piloto de Datos Resultado" xfId="7" xr:uid="{00000000-0005-0000-0000-000007000000}"/>
    <cellStyle name="Piloto de Datos Título" xfId="8" xr:uid="{00000000-0005-0000-0000-000008000000}"/>
    <cellStyle name="Piloto de Datos Valor" xfId="9" xr:uid="{00000000-0005-0000-0000-000009000000}"/>
    <cellStyle name="Resultado de la tabla dinámica" xfId="10" xr:uid="{00000000-0005-0000-0000-00000A000000}"/>
    <cellStyle name="Título de la tabla dinámica" xfId="11" xr:uid="{00000000-0005-0000-0000-00000B000000}"/>
    <cellStyle name="Valor de la tabla dinámica" xfId="12" xr:uid="{00000000-0005-0000-0000-00000C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topLeftCell="A46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5" t="s">
        <v>0</v>
      </c>
      <c r="B1" s="45"/>
      <c r="C1" s="45"/>
      <c r="D1" s="45"/>
      <c r="E1" s="45"/>
      <c r="F1" s="45"/>
      <c r="G1" s="1"/>
      <c r="H1" s="46" t="s">
        <v>1</v>
      </c>
      <c r="I1" s="46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4">
        <v>380853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7" t="s">
        <v>4</v>
      </c>
      <c r="C4" s="47"/>
      <c r="D4" s="47"/>
      <c r="E4" s="47"/>
      <c r="F4" s="47"/>
      <c r="G4" s="1"/>
      <c r="H4" s="2" t="s">
        <v>3</v>
      </c>
      <c r="I4" s="1"/>
      <c r="J4" s="1"/>
      <c r="K4" s="2" t="s">
        <v>3</v>
      </c>
      <c r="L4" s="46" t="s">
        <v>5</v>
      </c>
      <c r="M4" s="46"/>
      <c r="N4" s="46"/>
      <c r="O4" s="46"/>
      <c r="P4" s="46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10"/>
      <c r="F6" s="11">
        <f t="shared" ref="F6:F37" si="0">SUM(B6:E6)</f>
        <v>0</v>
      </c>
      <c r="G6" s="1"/>
      <c r="H6" s="9">
        <v>3.75</v>
      </c>
      <c r="I6" s="4"/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0"/>
      <c r="C7" s="10"/>
      <c r="D7" s="10"/>
      <c r="E7" s="10"/>
      <c r="F7" s="11">
        <f t="shared" si="0"/>
        <v>0</v>
      </c>
      <c r="G7" s="1"/>
      <c r="H7" s="9">
        <v>4.25</v>
      </c>
      <c r="I7" s="4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0"/>
      <c r="C8" s="10"/>
      <c r="D8" s="10"/>
      <c r="E8" s="10"/>
      <c r="F8" s="11">
        <f t="shared" si="0"/>
        <v>0</v>
      </c>
      <c r="G8" s="1"/>
      <c r="H8" s="9">
        <v>4.75</v>
      </c>
      <c r="I8" s="4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0"/>
      <c r="C9" s="10"/>
      <c r="D9" s="10"/>
      <c r="E9" s="10"/>
      <c r="F9" s="11">
        <f t="shared" si="0"/>
        <v>0</v>
      </c>
      <c r="G9" s="1"/>
      <c r="H9" s="9">
        <v>5.25</v>
      </c>
      <c r="I9" s="4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10"/>
      <c r="C10" s="10"/>
      <c r="D10" s="10"/>
      <c r="E10" s="10"/>
      <c r="F10" s="11">
        <f t="shared" si="0"/>
        <v>0</v>
      </c>
      <c r="G10" s="1"/>
      <c r="H10" s="9">
        <v>5.75</v>
      </c>
      <c r="I10" s="4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10"/>
      <c r="C11" s="10"/>
      <c r="D11" s="10"/>
      <c r="E11" s="10"/>
      <c r="F11" s="11">
        <f t="shared" si="0"/>
        <v>0</v>
      </c>
      <c r="G11" s="1"/>
      <c r="H11" s="9">
        <v>6.25</v>
      </c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9">
        <v>6.75</v>
      </c>
      <c r="B12" s="10"/>
      <c r="C12" s="10"/>
      <c r="D12" s="10"/>
      <c r="E12" s="10"/>
      <c r="F12" s="11">
        <f t="shared" si="0"/>
        <v>0</v>
      </c>
      <c r="G12" s="1"/>
      <c r="H12" s="9">
        <v>6.75</v>
      </c>
      <c r="J12" s="1"/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0</v>
      </c>
      <c r="Q12" s="3"/>
      <c r="R12" s="3"/>
    </row>
    <row r="13" spans="1:18">
      <c r="A13" s="9">
        <v>7.25</v>
      </c>
      <c r="B13" s="10"/>
      <c r="C13" s="10"/>
      <c r="D13" s="10"/>
      <c r="E13" s="10"/>
      <c r="F13" s="11">
        <f t="shared" si="0"/>
        <v>0</v>
      </c>
      <c r="G13" s="1"/>
      <c r="H13" s="9">
        <v>7.25</v>
      </c>
      <c r="J13" s="1"/>
      <c r="K13" s="9">
        <v>7.25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2">
        <f t="shared" si="5"/>
        <v>0</v>
      </c>
      <c r="Q13" s="3"/>
      <c r="R13" s="3"/>
    </row>
    <row r="14" spans="1:18">
      <c r="A14" s="9">
        <v>7.75</v>
      </c>
      <c r="B14" s="10"/>
      <c r="C14" s="35">
        <v>1</v>
      </c>
      <c r="D14" s="10"/>
      <c r="E14" s="10"/>
      <c r="F14" s="11">
        <f t="shared" si="0"/>
        <v>1</v>
      </c>
      <c r="G14" s="1"/>
      <c r="H14" s="9">
        <v>7.75</v>
      </c>
      <c r="I14">
        <v>77681</v>
      </c>
      <c r="J14" s="4"/>
      <c r="K14" s="9">
        <v>7.75</v>
      </c>
      <c r="L14" s="1">
        <f t="shared" si="1"/>
        <v>0</v>
      </c>
      <c r="M14" s="1">
        <f t="shared" si="2"/>
        <v>77.680999999999997</v>
      </c>
      <c r="N14" s="1">
        <f t="shared" si="3"/>
        <v>0</v>
      </c>
      <c r="O14" s="1">
        <f t="shared" si="4"/>
        <v>0</v>
      </c>
      <c r="P14" s="12">
        <f t="shared" si="5"/>
        <v>77.680999999999997</v>
      </c>
      <c r="Q14" s="3"/>
      <c r="R14" s="3"/>
    </row>
    <row r="15" spans="1:18">
      <c r="A15" s="9">
        <v>8.25</v>
      </c>
      <c r="B15" s="10"/>
      <c r="C15" s="35">
        <v>1</v>
      </c>
      <c r="D15" s="10"/>
      <c r="E15" s="10"/>
      <c r="F15" s="11">
        <f t="shared" si="0"/>
        <v>1</v>
      </c>
      <c r="G15" s="1"/>
      <c r="H15" s="9">
        <v>8.25</v>
      </c>
      <c r="I15">
        <v>342455</v>
      </c>
      <c r="J15" s="4"/>
      <c r="K15" s="9">
        <v>8.25</v>
      </c>
      <c r="L15" s="1">
        <f t="shared" si="1"/>
        <v>0</v>
      </c>
      <c r="M15" s="1">
        <f t="shared" si="2"/>
        <v>342.45499999999998</v>
      </c>
      <c r="N15" s="1">
        <f t="shared" si="3"/>
        <v>0</v>
      </c>
      <c r="O15" s="1">
        <f t="shared" si="4"/>
        <v>0</v>
      </c>
      <c r="P15" s="12">
        <f t="shared" si="5"/>
        <v>342.45499999999998</v>
      </c>
      <c r="Q15" s="3"/>
      <c r="R15" s="3"/>
    </row>
    <row r="16" spans="1:18">
      <c r="A16" s="9">
        <v>8.75</v>
      </c>
      <c r="C16">
        <v>3</v>
      </c>
      <c r="E16" s="10"/>
      <c r="F16" s="11">
        <f t="shared" si="0"/>
        <v>3</v>
      </c>
      <c r="G16" s="1"/>
      <c r="H16" s="9">
        <v>8.75</v>
      </c>
      <c r="I16">
        <v>694753</v>
      </c>
      <c r="J16" s="4"/>
      <c r="K16" s="9">
        <v>8.75</v>
      </c>
      <c r="L16" s="1">
        <f t="shared" si="1"/>
        <v>0</v>
      </c>
      <c r="M16" s="1">
        <f t="shared" si="2"/>
        <v>694.75300000000004</v>
      </c>
      <c r="N16" s="1">
        <f t="shared" si="3"/>
        <v>0</v>
      </c>
      <c r="O16" s="1">
        <f t="shared" si="4"/>
        <v>0</v>
      </c>
      <c r="P16" s="12">
        <f t="shared" si="5"/>
        <v>694.75300000000004</v>
      </c>
      <c r="Q16" s="3"/>
      <c r="R16" s="3"/>
    </row>
    <row r="17" spans="1:18">
      <c r="A17" s="9">
        <v>9.25</v>
      </c>
      <c r="C17">
        <v>10</v>
      </c>
      <c r="E17" s="10"/>
      <c r="F17" s="11">
        <f t="shared" si="0"/>
        <v>10</v>
      </c>
      <c r="G17" s="1"/>
      <c r="H17" s="9">
        <v>9.25</v>
      </c>
      <c r="I17">
        <v>1796831</v>
      </c>
      <c r="J17" s="4"/>
      <c r="K17" s="9">
        <v>9.25</v>
      </c>
      <c r="L17" s="1">
        <f t="shared" si="1"/>
        <v>0</v>
      </c>
      <c r="M17" s="1">
        <f t="shared" si="2"/>
        <v>1796.8309999999999</v>
      </c>
      <c r="N17" s="1">
        <f t="shared" si="3"/>
        <v>0</v>
      </c>
      <c r="O17" s="1">
        <f t="shared" si="4"/>
        <v>0</v>
      </c>
      <c r="P17" s="12">
        <f t="shared" si="5"/>
        <v>1796.8309999999999</v>
      </c>
      <c r="Q17" s="3"/>
      <c r="R17" s="3"/>
    </row>
    <row r="18" spans="1:18">
      <c r="A18" s="9">
        <v>9.75</v>
      </c>
      <c r="C18">
        <v>13</v>
      </c>
      <c r="E18" s="10"/>
      <c r="F18" s="11">
        <f t="shared" si="0"/>
        <v>13</v>
      </c>
      <c r="G18" s="1"/>
      <c r="H18" s="9">
        <v>9.75</v>
      </c>
      <c r="I18">
        <v>4057997</v>
      </c>
      <c r="J18" s="4"/>
      <c r="K18" s="9">
        <v>9.75</v>
      </c>
      <c r="L18" s="1">
        <f t="shared" si="1"/>
        <v>0</v>
      </c>
      <c r="M18" s="1">
        <f t="shared" si="2"/>
        <v>4057.9969999999998</v>
      </c>
      <c r="N18" s="1">
        <f t="shared" si="3"/>
        <v>0</v>
      </c>
      <c r="O18" s="1">
        <f t="shared" si="4"/>
        <v>0</v>
      </c>
      <c r="P18" s="12">
        <f t="shared" si="5"/>
        <v>4057.9969999999998</v>
      </c>
      <c r="Q18" s="3"/>
      <c r="R18" s="3"/>
    </row>
    <row r="19" spans="1:18">
      <c r="A19" s="9">
        <v>10.25</v>
      </c>
      <c r="C19">
        <v>17</v>
      </c>
      <c r="E19" s="10"/>
      <c r="F19" s="11">
        <f t="shared" si="0"/>
        <v>17</v>
      </c>
      <c r="G19" s="1"/>
      <c r="H19" s="9">
        <v>10.25</v>
      </c>
      <c r="I19">
        <v>7185122</v>
      </c>
      <c r="J19" s="4"/>
      <c r="K19" s="9">
        <v>10.25</v>
      </c>
      <c r="L19" s="1">
        <f t="shared" si="1"/>
        <v>0</v>
      </c>
      <c r="M19" s="1">
        <f t="shared" si="2"/>
        <v>7185.1220000000003</v>
      </c>
      <c r="N19" s="1">
        <f t="shared" si="3"/>
        <v>0</v>
      </c>
      <c r="O19" s="1">
        <f t="shared" si="4"/>
        <v>0</v>
      </c>
      <c r="P19" s="12">
        <f t="shared" si="5"/>
        <v>7185.1220000000003</v>
      </c>
      <c r="Q19" s="3"/>
      <c r="R19" s="3"/>
    </row>
    <row r="20" spans="1:18">
      <c r="A20" s="9">
        <v>10.75</v>
      </c>
      <c r="C20">
        <v>13</v>
      </c>
      <c r="E20" s="10"/>
      <c r="F20" s="11">
        <f t="shared" si="0"/>
        <v>13</v>
      </c>
      <c r="G20" s="1"/>
      <c r="H20" s="9">
        <v>10.75</v>
      </c>
      <c r="I20">
        <v>6900035</v>
      </c>
      <c r="J20" s="4"/>
      <c r="K20" s="9">
        <v>10.75</v>
      </c>
      <c r="L20" s="1">
        <f t="shared" si="1"/>
        <v>0</v>
      </c>
      <c r="M20" s="1">
        <f t="shared" si="2"/>
        <v>6900.0349999999999</v>
      </c>
      <c r="N20" s="1">
        <f t="shared" si="3"/>
        <v>0</v>
      </c>
      <c r="O20" s="1">
        <f t="shared" si="4"/>
        <v>0</v>
      </c>
      <c r="P20" s="12">
        <f t="shared" si="5"/>
        <v>6900.0349999999999</v>
      </c>
      <c r="Q20" s="3"/>
      <c r="R20" s="3"/>
    </row>
    <row r="21" spans="1:18">
      <c r="A21" s="9">
        <v>11.25</v>
      </c>
      <c r="C21">
        <v>9</v>
      </c>
      <c r="E21" s="10"/>
      <c r="F21" s="11">
        <f t="shared" si="0"/>
        <v>9</v>
      </c>
      <c r="G21" s="1"/>
      <c r="H21" s="9">
        <v>11.25</v>
      </c>
      <c r="I21">
        <v>7102566</v>
      </c>
      <c r="J21" s="4"/>
      <c r="K21" s="9">
        <v>11.25</v>
      </c>
      <c r="L21" s="1">
        <f t="shared" si="1"/>
        <v>0</v>
      </c>
      <c r="M21" s="1">
        <f t="shared" si="2"/>
        <v>7102.5659999999998</v>
      </c>
      <c r="N21" s="1">
        <f t="shared" si="3"/>
        <v>0</v>
      </c>
      <c r="O21" s="1">
        <f t="shared" si="4"/>
        <v>0</v>
      </c>
      <c r="P21" s="12">
        <f t="shared" si="5"/>
        <v>7102.5659999999998</v>
      </c>
      <c r="Q21" s="3"/>
      <c r="R21" s="3"/>
    </row>
    <row r="22" spans="1:18">
      <c r="A22" s="9">
        <v>11.75</v>
      </c>
      <c r="C22">
        <v>20</v>
      </c>
      <c r="E22" s="10"/>
      <c r="F22" s="11">
        <f t="shared" si="0"/>
        <v>20</v>
      </c>
      <c r="G22" s="4"/>
      <c r="H22" s="9">
        <v>11.75</v>
      </c>
      <c r="I22">
        <v>5530398</v>
      </c>
      <c r="J22" s="4"/>
      <c r="K22" s="9">
        <v>11.75</v>
      </c>
      <c r="L22" s="1">
        <f t="shared" si="1"/>
        <v>0</v>
      </c>
      <c r="M22" s="1">
        <f t="shared" si="2"/>
        <v>5530.3980000000001</v>
      </c>
      <c r="N22" s="1">
        <f t="shared" si="3"/>
        <v>0</v>
      </c>
      <c r="O22" s="1">
        <f t="shared" si="4"/>
        <v>0</v>
      </c>
      <c r="P22" s="12">
        <f t="shared" si="5"/>
        <v>5530.3980000000001</v>
      </c>
      <c r="Q22" s="3"/>
      <c r="R22" s="3"/>
    </row>
    <row r="23" spans="1:18">
      <c r="A23" s="9">
        <v>12.25</v>
      </c>
      <c r="C23">
        <v>6</v>
      </c>
      <c r="E23" s="10"/>
      <c r="F23" s="11">
        <f t="shared" si="0"/>
        <v>6</v>
      </c>
      <c r="G23" s="4"/>
      <c r="H23" s="9">
        <v>12.25</v>
      </c>
      <c r="I23">
        <v>3457563</v>
      </c>
      <c r="J23" s="4"/>
      <c r="K23" s="9">
        <v>12.25</v>
      </c>
      <c r="L23" s="1">
        <f t="shared" si="1"/>
        <v>0</v>
      </c>
      <c r="M23" s="1">
        <f t="shared" si="2"/>
        <v>3457.5630000000001</v>
      </c>
      <c r="N23" s="1">
        <f t="shared" si="3"/>
        <v>0</v>
      </c>
      <c r="O23" s="1">
        <f t="shared" si="4"/>
        <v>0</v>
      </c>
      <c r="P23" s="12">
        <f t="shared" si="5"/>
        <v>3457.5630000000001</v>
      </c>
      <c r="Q23" s="3"/>
      <c r="R23" s="3"/>
    </row>
    <row r="24" spans="1:18">
      <c r="A24" s="9">
        <v>12.75</v>
      </c>
      <c r="C24">
        <v>7</v>
      </c>
      <c r="E24" s="10"/>
      <c r="F24" s="11">
        <f t="shared" si="0"/>
        <v>7</v>
      </c>
      <c r="G24" s="4"/>
      <c r="H24" s="9">
        <v>12.75</v>
      </c>
      <c r="I24">
        <v>2953237</v>
      </c>
      <c r="J24" s="4"/>
      <c r="K24" s="9">
        <v>12.75</v>
      </c>
      <c r="L24" s="1">
        <f t="shared" si="1"/>
        <v>0</v>
      </c>
      <c r="M24" s="1">
        <f t="shared" si="2"/>
        <v>2953.2370000000001</v>
      </c>
      <c r="N24" s="1">
        <f t="shared" si="3"/>
        <v>0</v>
      </c>
      <c r="O24" s="1">
        <f t="shared" si="4"/>
        <v>0</v>
      </c>
      <c r="P24" s="12">
        <f t="shared" si="5"/>
        <v>2953.2370000000001</v>
      </c>
      <c r="Q24" s="3"/>
      <c r="R24" s="3"/>
    </row>
    <row r="25" spans="1:18">
      <c r="A25" s="9">
        <v>13.25</v>
      </c>
      <c r="C25">
        <v>2</v>
      </c>
      <c r="E25" s="10"/>
      <c r="F25" s="11">
        <f t="shared" si="0"/>
        <v>2</v>
      </c>
      <c r="G25" s="4"/>
      <c r="H25" s="9">
        <v>13.25</v>
      </c>
      <c r="I25">
        <v>629818</v>
      </c>
      <c r="J25" s="4"/>
      <c r="K25" s="9">
        <v>13.25</v>
      </c>
      <c r="L25" s="1">
        <f t="shared" si="1"/>
        <v>0</v>
      </c>
      <c r="M25" s="1">
        <f t="shared" si="2"/>
        <v>629.81799999999998</v>
      </c>
      <c r="N25" s="1">
        <f t="shared" si="3"/>
        <v>0</v>
      </c>
      <c r="O25" s="1">
        <f t="shared" si="4"/>
        <v>0</v>
      </c>
      <c r="P25" s="12">
        <f t="shared" si="5"/>
        <v>629.81799999999998</v>
      </c>
      <c r="Q25" s="3"/>
      <c r="R25" s="3"/>
    </row>
    <row r="26" spans="1:18">
      <c r="A26" s="9">
        <v>13.75</v>
      </c>
      <c r="B26" s="10"/>
      <c r="C26" s="35">
        <v>1</v>
      </c>
      <c r="D26" s="10"/>
      <c r="E26" s="10"/>
      <c r="F26" s="11">
        <f t="shared" si="0"/>
        <v>1</v>
      </c>
      <c r="G26" s="4"/>
      <c r="H26" s="9">
        <v>13.75</v>
      </c>
      <c r="I26">
        <v>637416</v>
      </c>
      <c r="J26" s="4"/>
      <c r="K26" s="9">
        <v>13.75</v>
      </c>
      <c r="L26" s="1">
        <f t="shared" si="1"/>
        <v>0</v>
      </c>
      <c r="M26" s="1">
        <f t="shared" si="2"/>
        <v>637.41600000000005</v>
      </c>
      <c r="N26" s="1">
        <f t="shared" si="3"/>
        <v>0</v>
      </c>
      <c r="O26" s="1">
        <f t="shared" si="4"/>
        <v>0</v>
      </c>
      <c r="P26" s="12">
        <f t="shared" si="5"/>
        <v>637.41600000000005</v>
      </c>
      <c r="Q26" s="3"/>
      <c r="R26" s="3"/>
    </row>
    <row r="27" spans="1:18">
      <c r="A27" s="9">
        <v>14.25</v>
      </c>
      <c r="B27" s="10"/>
      <c r="C27" s="35">
        <v>1</v>
      </c>
      <c r="D27" s="10"/>
      <c r="E27" s="10"/>
      <c r="F27" s="11">
        <f t="shared" si="0"/>
        <v>1</v>
      </c>
      <c r="G27" s="4"/>
      <c r="H27" s="9">
        <v>14.25</v>
      </c>
      <c r="I27">
        <v>381897</v>
      </c>
      <c r="J27" s="4"/>
      <c r="K27" s="9">
        <v>14.25</v>
      </c>
      <c r="L27" s="1">
        <f t="shared" si="1"/>
        <v>0</v>
      </c>
      <c r="M27" s="1">
        <f t="shared" si="2"/>
        <v>381.89699999999999</v>
      </c>
      <c r="N27" s="1">
        <f t="shared" si="3"/>
        <v>0</v>
      </c>
      <c r="O27" s="1">
        <f t="shared" si="4"/>
        <v>0</v>
      </c>
      <c r="P27" s="12">
        <f t="shared" si="5"/>
        <v>381.89699999999999</v>
      </c>
      <c r="Q27" s="3"/>
      <c r="R27" s="3"/>
    </row>
    <row r="28" spans="1:18">
      <c r="A28" s="9">
        <v>14.75</v>
      </c>
      <c r="B28" s="10"/>
      <c r="C28" s="35">
        <v>1</v>
      </c>
      <c r="D28" s="35">
        <v>1</v>
      </c>
      <c r="E28" s="10"/>
      <c r="F28" s="11">
        <f t="shared" si="0"/>
        <v>2</v>
      </c>
      <c r="G28" s="1"/>
      <c r="H28" s="9">
        <v>14.75</v>
      </c>
      <c r="I28">
        <v>578777</v>
      </c>
      <c r="J28" s="4"/>
      <c r="K28" s="9">
        <v>14.75</v>
      </c>
      <c r="L28" s="1">
        <f t="shared" si="1"/>
        <v>0</v>
      </c>
      <c r="M28" s="1">
        <f t="shared" si="2"/>
        <v>289.38850000000002</v>
      </c>
      <c r="N28" s="1">
        <f t="shared" si="3"/>
        <v>289.38850000000002</v>
      </c>
      <c r="O28" s="1">
        <f t="shared" si="4"/>
        <v>0</v>
      </c>
      <c r="P28" s="12">
        <f t="shared" si="5"/>
        <v>578.77700000000004</v>
      </c>
      <c r="Q28" s="3"/>
      <c r="R28" s="3"/>
    </row>
    <row r="29" spans="1:18">
      <c r="A29" s="9">
        <v>15.25</v>
      </c>
      <c r="B29" s="10"/>
      <c r="C29" s="35">
        <v>1</v>
      </c>
      <c r="D29" s="35">
        <v>2</v>
      </c>
      <c r="E29" s="10"/>
      <c r="F29" s="11">
        <f t="shared" si="0"/>
        <v>3</v>
      </c>
      <c r="G29" s="1"/>
      <c r="H29" s="9">
        <v>15.25</v>
      </c>
      <c r="I29">
        <v>120738</v>
      </c>
      <c r="J29" s="4"/>
      <c r="K29" s="9">
        <v>15.25</v>
      </c>
      <c r="L29" s="1">
        <f t="shared" si="1"/>
        <v>0</v>
      </c>
      <c r="M29" s="1">
        <f t="shared" si="2"/>
        <v>40.246000000000002</v>
      </c>
      <c r="N29" s="1">
        <f t="shared" si="3"/>
        <v>80.492000000000004</v>
      </c>
      <c r="O29" s="1">
        <f t="shared" si="4"/>
        <v>0</v>
      </c>
      <c r="P29" s="12">
        <f t="shared" si="5"/>
        <v>120.738</v>
      </c>
      <c r="Q29" s="3"/>
      <c r="R29" s="3"/>
    </row>
    <row r="30" spans="1:18">
      <c r="A30" s="9">
        <v>15.75</v>
      </c>
      <c r="B30" s="10"/>
      <c r="C30" s="35">
        <v>1</v>
      </c>
      <c r="D30" s="35">
        <v>2</v>
      </c>
      <c r="E30" s="10"/>
      <c r="F30" s="11">
        <f t="shared" si="0"/>
        <v>3</v>
      </c>
      <c r="G30" s="1"/>
      <c r="H30" s="9">
        <v>15.75</v>
      </c>
      <c r="I30">
        <v>88541</v>
      </c>
      <c r="J30" s="4"/>
      <c r="K30" s="9">
        <v>15.75</v>
      </c>
      <c r="L30" s="1">
        <f t="shared" si="1"/>
        <v>0</v>
      </c>
      <c r="M30" s="1">
        <f t="shared" si="2"/>
        <v>29.513666666666701</v>
      </c>
      <c r="N30" s="1">
        <f t="shared" si="3"/>
        <v>59.027333333333303</v>
      </c>
      <c r="O30" s="1">
        <f t="shared" si="4"/>
        <v>0</v>
      </c>
      <c r="P30" s="12">
        <f t="shared" si="5"/>
        <v>88.540999999999997</v>
      </c>
      <c r="Q30" s="3"/>
      <c r="R30" s="3"/>
    </row>
    <row r="31" spans="1:18">
      <c r="A31" s="9">
        <v>16.25</v>
      </c>
      <c r="B31" s="10"/>
      <c r="C31" s="35">
        <v>1</v>
      </c>
      <c r="D31" s="35">
        <v>3</v>
      </c>
      <c r="E31" s="10"/>
      <c r="F31" s="11">
        <f t="shared" si="0"/>
        <v>4</v>
      </c>
      <c r="G31" s="1"/>
      <c r="H31" s="9">
        <v>16.25</v>
      </c>
      <c r="I31">
        <v>40246</v>
      </c>
      <c r="J31" s="4"/>
      <c r="K31" s="9">
        <v>16.25</v>
      </c>
      <c r="L31" s="1">
        <f t="shared" si="1"/>
        <v>0</v>
      </c>
      <c r="M31" s="1">
        <f t="shared" si="2"/>
        <v>10.061500000000001</v>
      </c>
      <c r="N31" s="1">
        <f t="shared" si="3"/>
        <v>30.1845</v>
      </c>
      <c r="O31" s="1">
        <f t="shared" si="4"/>
        <v>0</v>
      </c>
      <c r="P31" s="12">
        <f t="shared" si="5"/>
        <v>40.246000000000002</v>
      </c>
      <c r="Q31" s="3"/>
      <c r="R31" s="3"/>
    </row>
    <row r="32" spans="1:18">
      <c r="A32" s="9">
        <v>16.75</v>
      </c>
      <c r="B32" s="10"/>
      <c r="C32" s="35">
        <v>1</v>
      </c>
      <c r="D32" s="35">
        <v>3</v>
      </c>
      <c r="E32" s="10"/>
      <c r="F32" s="11">
        <f t="shared" si="0"/>
        <v>4</v>
      </c>
      <c r="G32" s="1"/>
      <c r="H32" s="9">
        <v>16.75</v>
      </c>
      <c r="I32">
        <v>8049</v>
      </c>
      <c r="J32" s="13"/>
      <c r="K32" s="9">
        <v>16.75</v>
      </c>
      <c r="L32" s="1">
        <f t="shared" si="1"/>
        <v>0</v>
      </c>
      <c r="M32" s="1">
        <f t="shared" si="2"/>
        <v>2.0122499999999999</v>
      </c>
      <c r="N32" s="1">
        <f t="shared" si="3"/>
        <v>6.0367499999999996</v>
      </c>
      <c r="O32" s="1">
        <f t="shared" si="4"/>
        <v>0</v>
      </c>
      <c r="P32" s="12">
        <f t="shared" si="5"/>
        <v>8.0489999999999995</v>
      </c>
      <c r="Q32" s="3"/>
      <c r="R32" s="3"/>
    </row>
    <row r="33" spans="1:18">
      <c r="A33" s="9">
        <v>17.25</v>
      </c>
      <c r="B33" s="10"/>
      <c r="C33" s="10"/>
      <c r="D33" s="10"/>
      <c r="E33" s="10"/>
      <c r="F33" s="11">
        <f t="shared" si="0"/>
        <v>0</v>
      </c>
      <c r="G33" s="1"/>
      <c r="H33" s="9">
        <v>17.25</v>
      </c>
      <c r="J33" s="13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10"/>
      <c r="C34" s="10"/>
      <c r="D34" s="10"/>
      <c r="E34" s="10"/>
      <c r="F34" s="11">
        <f t="shared" si="0"/>
        <v>0</v>
      </c>
      <c r="G34" s="1"/>
      <c r="H34" s="9">
        <v>17.75</v>
      </c>
      <c r="J34" s="13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10"/>
      <c r="D35" s="10"/>
      <c r="E35" s="10"/>
      <c r="F35" s="11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10"/>
      <c r="D36" s="10"/>
      <c r="E36" s="10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10"/>
      <c r="C37" s="10"/>
      <c r="D37" s="10"/>
      <c r="E37" s="10"/>
      <c r="F37" s="11">
        <f t="shared" si="0"/>
        <v>0</v>
      </c>
      <c r="G37" s="1"/>
      <c r="H37" s="9">
        <v>19.25</v>
      </c>
      <c r="I37" s="4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4">
        <f>SUM(B6:B37)</f>
        <v>0</v>
      </c>
      <c r="C38" s="14">
        <f>SUM(C6:C37)</f>
        <v>109</v>
      </c>
      <c r="D38" s="14">
        <f>SUM(D6:D37)</f>
        <v>11</v>
      </c>
      <c r="E38" s="14">
        <f>SUM(E6:E37)</f>
        <v>0</v>
      </c>
      <c r="F38" s="15">
        <f>SUM(F6:F37)</f>
        <v>120</v>
      </c>
      <c r="G38" s="16"/>
      <c r="H38" s="7" t="s">
        <v>7</v>
      </c>
      <c r="I38" s="4">
        <f>SUM(I6:I37)</f>
        <v>42584120</v>
      </c>
      <c r="J38" s="1"/>
      <c r="K38" s="7" t="s">
        <v>7</v>
      </c>
      <c r="L38" s="14">
        <f>SUM(L6:L37)</f>
        <v>0</v>
      </c>
      <c r="M38" s="14">
        <f>SUM(M6:M37)</f>
        <v>42118.990916666698</v>
      </c>
      <c r="N38" s="14">
        <f>SUM(N6:N37)</f>
        <v>465.12908333333303</v>
      </c>
      <c r="O38" s="14">
        <f>SUM(O6:O37)</f>
        <v>0</v>
      </c>
      <c r="P38" s="17">
        <f>SUM(P6:P37)</f>
        <v>42584.12</v>
      </c>
      <c r="Q38" s="18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19"/>
      <c r="B41" s="1"/>
      <c r="C41" s="1"/>
      <c r="D41" s="1"/>
      <c r="E41" s="1"/>
      <c r="F41" s="19"/>
      <c r="G41" s="1"/>
      <c r="H41" s="1"/>
      <c r="I41" s="1"/>
      <c r="J41" s="19"/>
      <c r="K41" s="1"/>
      <c r="L41" s="1"/>
      <c r="M41" s="1"/>
      <c r="N41" s="19"/>
      <c r="O41" s="1"/>
      <c r="P41" s="3"/>
      <c r="Q41" s="3"/>
      <c r="R41" s="3"/>
    </row>
    <row r="42" spans="1:18">
      <c r="A42" s="1"/>
      <c r="B42" s="46" t="s">
        <v>9</v>
      </c>
      <c r="C42" s="46"/>
      <c r="D42" s="46"/>
      <c r="E42" s="1"/>
      <c r="F42" s="1"/>
      <c r="G42" s="4"/>
      <c r="H42" s="1"/>
      <c r="I42" s="46" t="s">
        <v>10</v>
      </c>
      <c r="J42" s="46"/>
      <c r="K42" s="46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0" t="s">
        <v>11</v>
      </c>
      <c r="I44">
        <v>2.5924327000000002E-3</v>
      </c>
      <c r="J44" s="20" t="s">
        <v>12</v>
      </c>
      <c r="K44">
        <v>3.3608849799999998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1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0.22027263984468101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2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0.33546746542567502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2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0.487524987115797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2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0.68246451795076102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2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0.92653907559760396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2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1">
        <f t="shared" si="10"/>
        <v>0</v>
      </c>
      <c r="G52" s="1"/>
      <c r="H52" s="9">
        <f t="shared" si="11"/>
        <v>1.2262208236223899</v>
      </c>
      <c r="I52" s="1">
        <f t="shared" si="12"/>
        <v>0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2">
        <f t="shared" si="16"/>
        <v>0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1">
        <f t="shared" si="10"/>
        <v>0</v>
      </c>
      <c r="G53" s="1"/>
      <c r="H53" s="9">
        <f t="shared" si="11"/>
        <v>1.5881886383160999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2">
        <f t="shared" si="16"/>
        <v>0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1">
        <f t="shared" si="10"/>
        <v>0</v>
      </c>
      <c r="G54" s="1"/>
      <c r="H54" s="9">
        <f t="shared" si="11"/>
        <v>2.0193173411623402</v>
      </c>
      <c r="I54" s="1">
        <f t="shared" si="12"/>
        <v>0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2">
        <f t="shared" si="16"/>
        <v>0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602.02774999999997</v>
      </c>
      <c r="D55" s="1">
        <f t="shared" si="8"/>
        <v>0</v>
      </c>
      <c r="E55" s="1">
        <f t="shared" si="9"/>
        <v>0</v>
      </c>
      <c r="F55" s="11">
        <f t="shared" si="10"/>
        <v>602.02774999999997</v>
      </c>
      <c r="G55" s="1"/>
      <c r="H55" s="9">
        <f t="shared" si="11"/>
        <v>2.5266682641206102</v>
      </c>
      <c r="I55" s="1">
        <f t="shared" si="12"/>
        <v>0</v>
      </c>
      <c r="J55" s="1">
        <f t="shared" si="13"/>
        <v>196.27411742515301</v>
      </c>
      <c r="K55" s="1">
        <f t="shared" si="14"/>
        <v>0</v>
      </c>
      <c r="L55" s="1">
        <f t="shared" si="15"/>
        <v>0</v>
      </c>
      <c r="M55" s="22">
        <f t="shared" si="16"/>
        <v>196.27411742515301</v>
      </c>
      <c r="N55" s="3"/>
      <c r="O55" s="3"/>
      <c r="P55" s="3"/>
    </row>
    <row r="56" spans="1:16">
      <c r="A56" s="9">
        <v>8.25</v>
      </c>
      <c r="B56" s="1">
        <f t="shared" si="6"/>
        <v>0</v>
      </c>
      <c r="C56" s="1">
        <f t="shared" si="7"/>
        <v>2825.2537499999999</v>
      </c>
      <c r="D56" s="1">
        <f t="shared" si="8"/>
        <v>0</v>
      </c>
      <c r="E56" s="1">
        <f t="shared" si="9"/>
        <v>0</v>
      </c>
      <c r="F56" s="11">
        <f t="shared" si="10"/>
        <v>2825.2537499999999</v>
      </c>
      <c r="G56" s="1"/>
      <c r="H56" s="9">
        <f t="shared" si="11"/>
        <v>3.1174809003032902</v>
      </c>
      <c r="I56" s="1">
        <f t="shared" si="12"/>
        <v>0</v>
      </c>
      <c r="J56" s="1">
        <f t="shared" si="13"/>
        <v>1067.59692171336</v>
      </c>
      <c r="K56" s="1">
        <f t="shared" si="14"/>
        <v>0</v>
      </c>
      <c r="L56" s="1">
        <f t="shared" si="15"/>
        <v>0</v>
      </c>
      <c r="M56" s="22">
        <f t="shared" si="16"/>
        <v>1067.59692171336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6079.0887499999999</v>
      </c>
      <c r="D57" s="1">
        <f t="shared" si="8"/>
        <v>0</v>
      </c>
      <c r="E57" s="1">
        <f t="shared" si="9"/>
        <v>0</v>
      </c>
      <c r="F57" s="11">
        <f t="shared" si="10"/>
        <v>6079.0887499999999</v>
      </c>
      <c r="G57" s="1"/>
      <c r="H57" s="9">
        <f t="shared" si="11"/>
        <v>3.79916545189054</v>
      </c>
      <c r="I57" s="1">
        <f t="shared" si="12"/>
        <v>0</v>
      </c>
      <c r="J57" s="1">
        <f t="shared" si="13"/>
        <v>2639.4815951973101</v>
      </c>
      <c r="K57" s="1">
        <f t="shared" si="14"/>
        <v>0</v>
      </c>
      <c r="L57" s="1">
        <f t="shared" si="15"/>
        <v>0</v>
      </c>
      <c r="M57" s="22">
        <f t="shared" si="16"/>
        <v>2639.4815951973101</v>
      </c>
      <c r="N57" s="3"/>
      <c r="O57" s="3"/>
      <c r="P57" s="3"/>
    </row>
    <row r="58" spans="1:16">
      <c r="A58" s="9">
        <v>9.25</v>
      </c>
      <c r="B58" s="1">
        <f t="shared" si="6"/>
        <v>0</v>
      </c>
      <c r="C58" s="1">
        <f t="shared" si="7"/>
        <v>16620.686750000001</v>
      </c>
      <c r="D58" s="1">
        <f t="shared" si="8"/>
        <v>0</v>
      </c>
      <c r="E58" s="1">
        <f t="shared" si="9"/>
        <v>0</v>
      </c>
      <c r="F58" s="11">
        <f t="shared" si="10"/>
        <v>16620.686750000001</v>
      </c>
      <c r="G58" s="1"/>
      <c r="H58" s="9">
        <f t="shared" si="11"/>
        <v>4.5792961293901104</v>
      </c>
      <c r="I58" s="1">
        <f t="shared" si="12"/>
        <v>0</v>
      </c>
      <c r="J58" s="1">
        <f t="shared" si="13"/>
        <v>8228.2212434681605</v>
      </c>
      <c r="K58" s="1">
        <f t="shared" si="14"/>
        <v>0</v>
      </c>
      <c r="L58" s="1">
        <f t="shared" si="15"/>
        <v>0</v>
      </c>
      <c r="M58" s="22">
        <f t="shared" si="16"/>
        <v>8228.2212434681605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39565.47075</v>
      </c>
      <c r="D59" s="1">
        <f t="shared" si="8"/>
        <v>0</v>
      </c>
      <c r="E59" s="1">
        <f t="shared" si="9"/>
        <v>0</v>
      </c>
      <c r="F59" s="11">
        <f t="shared" si="10"/>
        <v>39565.47075</v>
      </c>
      <c r="G59" s="1"/>
      <c r="H59" s="9">
        <f t="shared" si="11"/>
        <v>5.4656050871998003</v>
      </c>
      <c r="I59" s="1">
        <f t="shared" si="12"/>
        <v>0</v>
      </c>
      <c r="J59" s="1">
        <f t="shared" si="13"/>
        <v>22179.409047041499</v>
      </c>
      <c r="K59" s="1">
        <f t="shared" si="14"/>
        <v>0</v>
      </c>
      <c r="L59" s="1">
        <f t="shared" si="15"/>
        <v>0</v>
      </c>
      <c r="M59" s="22">
        <f t="shared" si="16"/>
        <v>22179.409047041499</v>
      </c>
      <c r="N59" s="3"/>
      <c r="O59" s="3"/>
      <c r="P59" s="3"/>
    </row>
    <row r="60" spans="1:16">
      <c r="A60" s="9">
        <v>10.25</v>
      </c>
      <c r="B60" s="1">
        <f t="shared" si="6"/>
        <v>0</v>
      </c>
      <c r="C60" s="1">
        <f t="shared" si="7"/>
        <v>73647.500499999995</v>
      </c>
      <c r="D60" s="1">
        <f t="shared" si="8"/>
        <v>0</v>
      </c>
      <c r="E60" s="1">
        <f t="shared" si="9"/>
        <v>0</v>
      </c>
      <c r="F60" s="11">
        <f t="shared" si="10"/>
        <v>73647.500499999995</v>
      </c>
      <c r="G60" s="1"/>
      <c r="H60" s="9">
        <f t="shared" si="11"/>
        <v>6.46597690341288</v>
      </c>
      <c r="I60" s="1">
        <f t="shared" si="12"/>
        <v>0</v>
      </c>
      <c r="J60" s="1">
        <f t="shared" si="13"/>
        <v>46458.832900203801</v>
      </c>
      <c r="K60" s="1">
        <f t="shared" si="14"/>
        <v>0</v>
      </c>
      <c r="L60" s="1">
        <f t="shared" si="15"/>
        <v>0</v>
      </c>
      <c r="M60" s="22">
        <f t="shared" si="16"/>
        <v>46458.832900203801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74175.376250000001</v>
      </c>
      <c r="D61" s="1">
        <f t="shared" si="8"/>
        <v>0</v>
      </c>
      <c r="E61" s="1">
        <f t="shared" si="9"/>
        <v>0</v>
      </c>
      <c r="F61" s="11">
        <f t="shared" si="10"/>
        <v>74175.376250000001</v>
      </c>
      <c r="G61" s="1"/>
      <c r="H61" s="9">
        <f t="shared" si="11"/>
        <v>7.5884435292351</v>
      </c>
      <c r="I61" s="1">
        <f t="shared" si="12"/>
        <v>0</v>
      </c>
      <c r="J61" s="1">
        <f t="shared" si="13"/>
        <v>52360.525947245696</v>
      </c>
      <c r="K61" s="1">
        <f t="shared" si="14"/>
        <v>0</v>
      </c>
      <c r="L61" s="1">
        <f t="shared" si="15"/>
        <v>0</v>
      </c>
      <c r="M61" s="22">
        <f t="shared" si="16"/>
        <v>52360.525947245696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79903.867499999993</v>
      </c>
      <c r="D62" s="1">
        <f t="shared" si="8"/>
        <v>0</v>
      </c>
      <c r="E62" s="1">
        <f t="shared" si="9"/>
        <v>0</v>
      </c>
      <c r="F62" s="11">
        <f t="shared" si="10"/>
        <v>79903.867499999993</v>
      </c>
      <c r="G62" s="1"/>
      <c r="H62" s="9">
        <f t="shared" si="11"/>
        <v>8.8411796468090706</v>
      </c>
      <c r="I62" s="1">
        <f t="shared" si="12"/>
        <v>0</v>
      </c>
      <c r="J62" s="1">
        <f t="shared" si="13"/>
        <v>62795.061959318104</v>
      </c>
      <c r="K62" s="1">
        <f t="shared" si="14"/>
        <v>0</v>
      </c>
      <c r="L62" s="1">
        <f t="shared" si="15"/>
        <v>0</v>
      </c>
      <c r="M62" s="22">
        <f t="shared" si="16"/>
        <v>62795.061959318104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64982.176500000001</v>
      </c>
      <c r="D63" s="1">
        <f t="shared" si="8"/>
        <v>0</v>
      </c>
      <c r="E63" s="1">
        <f t="shared" si="9"/>
        <v>0</v>
      </c>
      <c r="F63" s="11">
        <f t="shared" si="10"/>
        <v>64982.176500000001</v>
      </c>
      <c r="G63" s="1"/>
      <c r="H63" s="9">
        <f t="shared" si="11"/>
        <v>10.2324983847315</v>
      </c>
      <c r="I63" s="1">
        <f t="shared" si="12"/>
        <v>0</v>
      </c>
      <c r="J63" s="1">
        <f t="shared" si="13"/>
        <v>56589.788601922301</v>
      </c>
      <c r="K63" s="1">
        <f t="shared" si="14"/>
        <v>0</v>
      </c>
      <c r="L63" s="1">
        <f t="shared" si="15"/>
        <v>0</v>
      </c>
      <c r="M63" s="22">
        <f t="shared" si="16"/>
        <v>56589.788601922301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42355.14675</v>
      </c>
      <c r="D64" s="1">
        <f t="shared" si="8"/>
        <v>0</v>
      </c>
      <c r="E64" s="1">
        <f t="shared" si="9"/>
        <v>0</v>
      </c>
      <c r="F64" s="11">
        <f t="shared" si="10"/>
        <v>42355.14675</v>
      </c>
      <c r="G64" s="1"/>
      <c r="H64" s="9">
        <f t="shared" si="11"/>
        <v>11.770847348848701</v>
      </c>
      <c r="I64" s="1">
        <f t="shared" si="12"/>
        <v>0</v>
      </c>
      <c r="J64" s="1">
        <f t="shared" si="13"/>
        <v>40698.446272027402</v>
      </c>
      <c r="K64" s="1">
        <f t="shared" si="14"/>
        <v>0</v>
      </c>
      <c r="L64" s="1">
        <f t="shared" si="15"/>
        <v>0</v>
      </c>
      <c r="M64" s="22">
        <f t="shared" si="16"/>
        <v>40698.446272027402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37653.77175</v>
      </c>
      <c r="D65" s="1">
        <f t="shared" si="8"/>
        <v>0</v>
      </c>
      <c r="E65" s="1">
        <f t="shared" si="9"/>
        <v>0</v>
      </c>
      <c r="F65" s="11">
        <f t="shared" si="10"/>
        <v>37653.77175</v>
      </c>
      <c r="G65" s="1"/>
      <c r="H65" s="9">
        <f t="shared" si="11"/>
        <v>13.464804932557399</v>
      </c>
      <c r="I65" s="1">
        <f t="shared" si="12"/>
        <v>0</v>
      </c>
      <c r="J65" s="1">
        <f t="shared" si="13"/>
        <v>39764.760124610999</v>
      </c>
      <c r="K65" s="1">
        <f t="shared" si="14"/>
        <v>0</v>
      </c>
      <c r="L65" s="1">
        <f t="shared" si="15"/>
        <v>0</v>
      </c>
      <c r="M65" s="22">
        <f t="shared" si="16"/>
        <v>39764.760124610999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8345.0884999999998</v>
      </c>
      <c r="D66" s="1">
        <f t="shared" si="8"/>
        <v>0</v>
      </c>
      <c r="E66" s="1">
        <f t="shared" si="9"/>
        <v>0</v>
      </c>
      <c r="F66" s="11">
        <f t="shared" si="10"/>
        <v>8345.0884999999998</v>
      </c>
      <c r="G66" s="1"/>
      <c r="H66" s="9">
        <f t="shared" si="11"/>
        <v>15.3230768762065</v>
      </c>
      <c r="I66" s="1">
        <f t="shared" si="12"/>
        <v>0</v>
      </c>
      <c r="J66" s="1">
        <f t="shared" si="13"/>
        <v>9650.7496320186292</v>
      </c>
      <c r="K66" s="1">
        <f t="shared" si="14"/>
        <v>0</v>
      </c>
      <c r="L66" s="1">
        <f t="shared" si="15"/>
        <v>0</v>
      </c>
      <c r="M66" s="22">
        <f t="shared" si="16"/>
        <v>9650.7496320186292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8764.4699999999993</v>
      </c>
      <c r="D67" s="1">
        <f t="shared" si="8"/>
        <v>0</v>
      </c>
      <c r="E67" s="1">
        <f t="shared" si="9"/>
        <v>0</v>
      </c>
      <c r="F67" s="11">
        <f t="shared" si="10"/>
        <v>8764.4699999999993</v>
      </c>
      <c r="G67" s="1"/>
      <c r="H67" s="9">
        <f t="shared" si="11"/>
        <v>17.354493049579201</v>
      </c>
      <c r="I67" s="1">
        <f t="shared" si="12"/>
        <v>0</v>
      </c>
      <c r="J67" s="1">
        <f t="shared" si="13"/>
        <v>11062.0315416906</v>
      </c>
      <c r="K67" s="1">
        <f t="shared" si="14"/>
        <v>0</v>
      </c>
      <c r="L67" s="1">
        <f t="shared" si="15"/>
        <v>0</v>
      </c>
      <c r="M67" s="22">
        <f t="shared" si="16"/>
        <v>11062.0315416906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5442.0322500000002</v>
      </c>
      <c r="D68" s="1">
        <f t="shared" si="8"/>
        <v>0</v>
      </c>
      <c r="E68" s="1">
        <f t="shared" si="9"/>
        <v>0</v>
      </c>
      <c r="F68" s="11">
        <f t="shared" si="10"/>
        <v>5442.0322500000002</v>
      </c>
      <c r="G68" s="1"/>
      <c r="H68" s="9">
        <f t="shared" si="11"/>
        <v>19.568004435041601</v>
      </c>
      <c r="I68" s="1">
        <f t="shared" si="12"/>
        <v>0</v>
      </c>
      <c r="J68" s="1">
        <f t="shared" si="13"/>
        <v>7472.9621897290799</v>
      </c>
      <c r="K68" s="1">
        <f t="shared" si="14"/>
        <v>0</v>
      </c>
      <c r="L68" s="1">
        <f t="shared" si="15"/>
        <v>0</v>
      </c>
      <c r="M68" s="22">
        <f t="shared" si="16"/>
        <v>7472.9621897290799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4268.4803750000001</v>
      </c>
      <c r="D69" s="1">
        <f t="shared" si="8"/>
        <v>4268.4803750000001</v>
      </c>
      <c r="E69" s="1">
        <f t="shared" si="9"/>
        <v>0</v>
      </c>
      <c r="F69" s="11">
        <f t="shared" si="10"/>
        <v>8536.9607500000002</v>
      </c>
      <c r="G69" s="1"/>
      <c r="H69" s="9">
        <f t="shared" si="11"/>
        <v>21.9726802919362</v>
      </c>
      <c r="I69" s="1">
        <f t="shared" si="12"/>
        <v>0</v>
      </c>
      <c r="J69" s="1">
        <f t="shared" si="13"/>
        <v>6358.6409906629797</v>
      </c>
      <c r="K69" s="1">
        <f t="shared" si="14"/>
        <v>6358.6409906629797</v>
      </c>
      <c r="L69" s="1">
        <f t="shared" si="15"/>
        <v>0</v>
      </c>
      <c r="M69" s="22">
        <f t="shared" si="16"/>
        <v>12717.281981325999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613.75149999999996</v>
      </c>
      <c r="D70" s="1">
        <f t="shared" si="8"/>
        <v>1227.5029999999999</v>
      </c>
      <c r="E70" s="1">
        <f t="shared" si="9"/>
        <v>0</v>
      </c>
      <c r="F70" s="11">
        <f t="shared" si="10"/>
        <v>1841.2545</v>
      </c>
      <c r="G70" s="1"/>
      <c r="H70" s="9">
        <f t="shared" si="11"/>
        <v>24.577705485301198</v>
      </c>
      <c r="I70" s="1">
        <f t="shared" si="12"/>
        <v>0</v>
      </c>
      <c r="J70" s="1">
        <f t="shared" si="13"/>
        <v>989.15433496143203</v>
      </c>
      <c r="K70" s="1">
        <f t="shared" si="14"/>
        <v>1978.30866992286</v>
      </c>
      <c r="L70" s="1">
        <f t="shared" si="15"/>
        <v>0</v>
      </c>
      <c r="M70" s="22">
        <f t="shared" si="16"/>
        <v>2967.4630048842901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464.84025000000099</v>
      </c>
      <c r="D71" s="1">
        <f t="shared" si="8"/>
        <v>929.68049999999903</v>
      </c>
      <c r="E71" s="1">
        <f t="shared" si="9"/>
        <v>0</v>
      </c>
      <c r="F71" s="11">
        <f t="shared" si="10"/>
        <v>1394.5207499999999</v>
      </c>
      <c r="G71" s="1"/>
      <c r="H71" s="9">
        <f t="shared" si="11"/>
        <v>27.392377964100302</v>
      </c>
      <c r="I71" s="1">
        <f t="shared" si="12"/>
        <v>0</v>
      </c>
      <c r="J71" s="1">
        <f t="shared" si="13"/>
        <v>808.44951243980302</v>
      </c>
      <c r="K71" s="1">
        <f t="shared" si="14"/>
        <v>1616.8990248795999</v>
      </c>
      <c r="L71" s="1">
        <f t="shared" si="15"/>
        <v>0</v>
      </c>
      <c r="M71" s="22">
        <f t="shared" si="16"/>
        <v>2425.3485373193998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163.49937499999999</v>
      </c>
      <c r="D72" s="1">
        <f t="shared" si="8"/>
        <v>490.49812500000002</v>
      </c>
      <c r="E72" s="1">
        <f t="shared" si="9"/>
        <v>0</v>
      </c>
      <c r="F72" s="11">
        <f t="shared" si="10"/>
        <v>653.99749999999995</v>
      </c>
      <c r="G72" s="1"/>
      <c r="H72" s="9">
        <f t="shared" si="11"/>
        <v>30.426106375928601</v>
      </c>
      <c r="I72" s="1">
        <f t="shared" si="12"/>
        <v>0</v>
      </c>
      <c r="J72" s="1">
        <f t="shared" si="13"/>
        <v>306.13226930140598</v>
      </c>
      <c r="K72" s="1">
        <f t="shared" si="14"/>
        <v>918.39680790421698</v>
      </c>
      <c r="L72" s="1">
        <f t="shared" si="15"/>
        <v>0</v>
      </c>
      <c r="M72" s="22">
        <f t="shared" si="16"/>
        <v>1224.5290772056201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33.705187500000001</v>
      </c>
      <c r="D73" s="1">
        <f t="shared" si="8"/>
        <v>101.1155625</v>
      </c>
      <c r="E73" s="1">
        <f t="shared" si="9"/>
        <v>0</v>
      </c>
      <c r="F73" s="11">
        <f t="shared" si="10"/>
        <v>134.82075</v>
      </c>
      <c r="G73" s="1"/>
      <c r="H73" s="9">
        <f t="shared" si="11"/>
        <v>33.688407806680203</v>
      </c>
      <c r="I73" s="1">
        <f t="shared" si="12"/>
        <v>0</v>
      </c>
      <c r="J73" s="1">
        <f t="shared" si="13"/>
        <v>67.789498608992204</v>
      </c>
      <c r="K73" s="1">
        <f t="shared" si="14"/>
        <v>203.36849582697701</v>
      </c>
      <c r="L73" s="1">
        <f t="shared" si="15"/>
        <v>0</v>
      </c>
      <c r="M73" s="22">
        <f t="shared" si="16"/>
        <v>271.15799443596899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1">
        <f t="shared" si="10"/>
        <v>0</v>
      </c>
      <c r="G74" s="1"/>
      <c r="H74" s="9">
        <f t="shared" si="11"/>
        <v>37.188905634957599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2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40.937327492125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2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44.943503319872299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2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49.217363517993498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2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53.768937175821101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2">
        <f t="shared" si="16"/>
        <v>0</v>
      </c>
      <c r="N78" s="3"/>
      <c r="O78" s="3"/>
      <c r="P78" s="3"/>
    </row>
    <row r="79" spans="1:16">
      <c r="A79" s="7" t="s">
        <v>7</v>
      </c>
      <c r="B79" s="14">
        <f>SUM(B47:B78)</f>
        <v>0</v>
      </c>
      <c r="C79" s="14">
        <f>SUM(C47:C78)</f>
        <v>466506.23443750001</v>
      </c>
      <c r="D79" s="14">
        <f>SUM(D47:D78)</f>
        <v>7017.2775625000004</v>
      </c>
      <c r="E79" s="14">
        <f>SUM(E47:E78)</f>
        <v>0</v>
      </c>
      <c r="F79" s="14">
        <f>SUM(F47:F78)</f>
        <v>473523.51199999999</v>
      </c>
      <c r="G79" s="11"/>
      <c r="H79" s="7" t="s">
        <v>7</v>
      </c>
      <c r="I79" s="14">
        <f>SUM(I47:I78)</f>
        <v>0</v>
      </c>
      <c r="J79" s="14">
        <f>SUM(J47:J78)</f>
        <v>369694.30869958701</v>
      </c>
      <c r="K79" s="14">
        <f>SUM(K47:K78)</f>
        <v>11075.6139891966</v>
      </c>
      <c r="L79" s="14">
        <f>SUM(L47:L78)</f>
        <v>0</v>
      </c>
      <c r="M79" s="14">
        <f>SUM(M47:M78)</f>
        <v>380769.92268878297</v>
      </c>
      <c r="N79" s="3"/>
      <c r="O79" s="3"/>
      <c r="P79" s="3"/>
    </row>
    <row r="80" spans="1:16">
      <c r="A80" s="5" t="s">
        <v>13</v>
      </c>
      <c r="B80" s="15">
        <f>IF(L38&gt;0,B79/L38,0)</f>
        <v>0</v>
      </c>
      <c r="C80" s="15">
        <f>IF(M38&gt;0,C79/M38,0)</f>
        <v>11.0759119410171</v>
      </c>
      <c r="D80" s="15">
        <f>IF(N38&gt;0,D79/N38,0)</f>
        <v>15.0867314342309</v>
      </c>
      <c r="E80" s="15">
        <f>IF(O38&gt;0,E79/O38,0)</f>
        <v>0</v>
      </c>
      <c r="F80" s="15">
        <f>IF(P38&gt;0,F79/P38,0)</f>
        <v>11.119720496748601</v>
      </c>
      <c r="G80" s="11"/>
      <c r="H80" s="5" t="s">
        <v>13</v>
      </c>
      <c r="I80" s="15">
        <f>IF(L38&gt;0,I79/L38,0)</f>
        <v>0</v>
      </c>
      <c r="J80" s="15">
        <f>IF(M38&gt;0,J79/M38,0)</f>
        <v>8.7773781055447095</v>
      </c>
      <c r="K80" s="15">
        <f>IF(N38&gt;0,K79/N38,0)</f>
        <v>23.8119145546083</v>
      </c>
      <c r="L80" s="15">
        <f>IF(O38&gt;0,L79/O38,0)</f>
        <v>0</v>
      </c>
      <c r="M80" s="15">
        <f>IF(P38&gt;0,M79/P38,0)</f>
        <v>8.9415942536509601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2" t="s">
        <v>14</v>
      </c>
      <c r="B85" s="42"/>
      <c r="C85" s="42"/>
      <c r="D85" s="42"/>
      <c r="E85" s="42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42"/>
      <c r="B86" s="42"/>
      <c r="C86" s="42"/>
      <c r="D86" s="42"/>
      <c r="E86" s="42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3"/>
      <c r="B87" s="2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3" t="s">
        <v>15</v>
      </c>
      <c r="B89" s="44" t="s">
        <v>16</v>
      </c>
      <c r="C89" s="44" t="s">
        <v>17</v>
      </c>
      <c r="D89" s="44" t="s">
        <v>18</v>
      </c>
      <c r="E89" s="44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3"/>
      <c r="B90" s="43"/>
      <c r="C90" s="43"/>
      <c r="D90" s="43"/>
      <c r="E90" s="44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4">
        <v>0</v>
      </c>
      <c r="B92" s="25">
        <f>L$38</f>
        <v>0</v>
      </c>
      <c r="C92" s="26">
        <f>$B$80</f>
        <v>0</v>
      </c>
      <c r="D92" s="26">
        <f>$I$80</f>
        <v>0</v>
      </c>
      <c r="E92" s="25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4">
        <v>1</v>
      </c>
      <c r="B93" s="25">
        <f>M$38</f>
        <v>42118.990919999997</v>
      </c>
      <c r="C93" s="26">
        <f>$C$80</f>
        <v>11.1</v>
      </c>
      <c r="D93" s="26">
        <f>$J$80</f>
        <v>8.8000000000000007</v>
      </c>
      <c r="E93" s="25">
        <f>B93*D93</f>
        <v>370647.1201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4">
        <v>2</v>
      </c>
      <c r="B94" s="25">
        <f>N$38</f>
        <v>465.12907999999999</v>
      </c>
      <c r="C94" s="26">
        <f>$D$80</f>
        <v>15.1</v>
      </c>
      <c r="D94" s="26">
        <f>$K$80</f>
        <v>23.8</v>
      </c>
      <c r="E94" s="25">
        <f>B94*D94</f>
        <v>11070.072099999999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4">
        <v>3</v>
      </c>
      <c r="B95" s="25">
        <f>O$38</f>
        <v>0</v>
      </c>
      <c r="C95" s="26">
        <f>$E$80</f>
        <v>0</v>
      </c>
      <c r="D95" s="26">
        <f>$L$80</f>
        <v>0</v>
      </c>
      <c r="E95" s="25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4" t="s">
        <v>7</v>
      </c>
      <c r="B96" s="25">
        <f>SUM(B92:B95)</f>
        <v>42584.12</v>
      </c>
      <c r="C96" s="26">
        <f>$F$80</f>
        <v>11.1</v>
      </c>
      <c r="D96" s="26">
        <f>$M$80</f>
        <v>8.9</v>
      </c>
      <c r="E96" s="25">
        <f>SUM(E92:E95)</f>
        <v>381717.19219999999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4" t="s">
        <v>2</v>
      </c>
      <c r="B97" s="27">
        <f>$I$2</f>
        <v>380853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28" t="s">
        <v>20</v>
      </c>
      <c r="B98" s="25">
        <f>IF(E96&gt;0,$I$2/E96,"")</f>
        <v>0.99773999999999996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8"/>
  <sheetViews>
    <sheetView topLeftCell="A32" zoomScale="80" zoomScaleNormal="80" workbookViewId="0">
      <selection activeCell="B80" sqref="B80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5" t="s">
        <v>21</v>
      </c>
      <c r="B1" s="45"/>
      <c r="C1" s="45"/>
      <c r="D1" s="45"/>
      <c r="E1" s="45"/>
      <c r="F1" s="45"/>
      <c r="G1" s="1"/>
      <c r="H1" s="46" t="s">
        <v>1</v>
      </c>
      <c r="I1" s="46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1833052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7" t="s">
        <v>4</v>
      </c>
      <c r="C4" s="47"/>
      <c r="D4" s="47"/>
      <c r="E4" s="47"/>
      <c r="F4" s="47"/>
      <c r="G4" s="1"/>
      <c r="H4" s="2" t="s">
        <v>3</v>
      </c>
      <c r="I4" s="1"/>
      <c r="J4" s="1"/>
      <c r="K4" s="2" t="s">
        <v>3</v>
      </c>
      <c r="L4" s="46" t="s">
        <v>5</v>
      </c>
      <c r="M4" s="46"/>
      <c r="N4" s="46"/>
      <c r="O4" s="46"/>
      <c r="P4" s="46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36"/>
      <c r="E6" s="29"/>
      <c r="F6" s="11">
        <f t="shared" ref="F6:F37" si="0">SUM(B6:E6)</f>
        <v>0</v>
      </c>
      <c r="G6" s="1"/>
      <c r="H6" s="9">
        <v>3.75</v>
      </c>
      <c r="I6" s="4"/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0"/>
      <c r="C7" s="10"/>
      <c r="D7" s="36"/>
      <c r="E7" s="29"/>
      <c r="F7" s="11">
        <f t="shared" si="0"/>
        <v>0</v>
      </c>
      <c r="G7" s="1"/>
      <c r="H7" s="9">
        <v>4.25</v>
      </c>
      <c r="I7" s="4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0"/>
      <c r="C8" s="10"/>
      <c r="D8" s="36"/>
      <c r="E8" s="29"/>
      <c r="F8" s="11">
        <f t="shared" si="0"/>
        <v>0</v>
      </c>
      <c r="G8" s="1"/>
      <c r="H8" s="9">
        <v>4.75</v>
      </c>
      <c r="I8" s="4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0"/>
      <c r="C9" s="20"/>
      <c r="D9" s="36"/>
      <c r="E9" s="29"/>
      <c r="F9" s="11">
        <f t="shared" si="0"/>
        <v>0</v>
      </c>
      <c r="G9" s="1"/>
      <c r="H9" s="9">
        <v>5.25</v>
      </c>
      <c r="I9" s="4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20"/>
      <c r="C10" s="20"/>
      <c r="D10" s="36"/>
      <c r="E10" s="29"/>
      <c r="F10" s="11">
        <f t="shared" si="0"/>
        <v>0</v>
      </c>
      <c r="G10" s="1"/>
      <c r="H10" s="9">
        <v>5.75</v>
      </c>
      <c r="I10" s="4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10"/>
      <c r="C11" s="10"/>
      <c r="D11" s="36"/>
      <c r="E11" s="29"/>
      <c r="F11" s="11">
        <f t="shared" si="0"/>
        <v>0</v>
      </c>
      <c r="G11" s="1"/>
      <c r="H11" s="9">
        <v>6.25</v>
      </c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9">
        <v>6.75</v>
      </c>
      <c r="B12" s="20"/>
      <c r="C12" s="20"/>
      <c r="D12" s="36"/>
      <c r="E12" s="30"/>
      <c r="F12" s="11">
        <f t="shared" si="0"/>
        <v>0</v>
      </c>
      <c r="G12" s="1"/>
      <c r="H12" s="9">
        <v>6.75</v>
      </c>
      <c r="J12" s="1"/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0</v>
      </c>
      <c r="Q12" s="3"/>
      <c r="R12" s="3"/>
    </row>
    <row r="13" spans="1:18">
      <c r="A13" s="9">
        <v>7.25</v>
      </c>
      <c r="C13" s="37">
        <v>1</v>
      </c>
      <c r="D13" s="38"/>
      <c r="E13" s="30"/>
      <c r="F13" s="11">
        <f t="shared" si="0"/>
        <v>1</v>
      </c>
      <c r="G13" s="1"/>
      <c r="H13" s="9">
        <v>7.25</v>
      </c>
      <c r="I13">
        <v>576774</v>
      </c>
      <c r="J13" s="1"/>
      <c r="K13" s="9">
        <v>7.25</v>
      </c>
      <c r="L13" s="1">
        <f t="shared" si="1"/>
        <v>0</v>
      </c>
      <c r="M13" s="1">
        <f t="shared" si="2"/>
        <v>576.774</v>
      </c>
      <c r="N13" s="1">
        <f t="shared" si="3"/>
        <v>0</v>
      </c>
      <c r="O13" s="1">
        <f t="shared" si="4"/>
        <v>0</v>
      </c>
      <c r="P13" s="12">
        <f t="shared" si="5"/>
        <v>576.774</v>
      </c>
      <c r="Q13" s="3"/>
      <c r="R13" s="3"/>
    </row>
    <row r="14" spans="1:18">
      <c r="A14" s="9">
        <v>7.75</v>
      </c>
      <c r="C14" s="37">
        <v>1</v>
      </c>
      <c r="D14" s="38"/>
      <c r="E14" s="31"/>
      <c r="F14" s="11">
        <f t="shared" si="0"/>
        <v>1</v>
      </c>
      <c r="G14" s="1"/>
      <c r="H14" s="9">
        <v>7.75</v>
      </c>
      <c r="I14">
        <v>1328772</v>
      </c>
      <c r="J14" s="4"/>
      <c r="K14" s="9">
        <v>7.75</v>
      </c>
      <c r="L14" s="1">
        <f t="shared" si="1"/>
        <v>0</v>
      </c>
      <c r="M14" s="1">
        <f t="shared" si="2"/>
        <v>1328.7719999999999</v>
      </c>
      <c r="N14" s="1">
        <f t="shared" si="3"/>
        <v>0</v>
      </c>
      <c r="O14" s="1">
        <f t="shared" si="4"/>
        <v>0</v>
      </c>
      <c r="P14" s="12">
        <f t="shared" si="5"/>
        <v>1328.7719999999999</v>
      </c>
      <c r="Q14" s="3"/>
      <c r="R14" s="3"/>
    </row>
    <row r="15" spans="1:18">
      <c r="A15" s="9">
        <v>8.25</v>
      </c>
      <c r="C15" s="37">
        <v>1</v>
      </c>
      <c r="D15" s="32"/>
      <c r="E15" s="31"/>
      <c r="F15" s="11">
        <f t="shared" si="0"/>
        <v>1</v>
      </c>
      <c r="G15" s="1"/>
      <c r="H15" s="9">
        <v>8.25</v>
      </c>
      <c r="I15">
        <v>2750319</v>
      </c>
      <c r="J15" s="4"/>
      <c r="K15" s="9">
        <v>8.25</v>
      </c>
      <c r="L15" s="1">
        <f t="shared" si="1"/>
        <v>0</v>
      </c>
      <c r="M15" s="1">
        <f t="shared" si="2"/>
        <v>2750.319</v>
      </c>
      <c r="N15" s="1">
        <f t="shared" si="3"/>
        <v>0</v>
      </c>
      <c r="O15" s="1">
        <f t="shared" si="4"/>
        <v>0</v>
      </c>
      <c r="P15" s="12">
        <f t="shared" si="5"/>
        <v>2750.319</v>
      </c>
      <c r="Q15" s="3"/>
      <c r="R15" s="3"/>
    </row>
    <row r="16" spans="1:18">
      <c r="A16" s="9">
        <v>8.75</v>
      </c>
      <c r="C16" s="37">
        <v>1</v>
      </c>
      <c r="D16" s="32"/>
      <c r="E16" s="31"/>
      <c r="F16" s="11">
        <f t="shared" si="0"/>
        <v>1</v>
      </c>
      <c r="G16" s="1"/>
      <c r="H16" s="9">
        <v>8.75</v>
      </c>
      <c r="I16">
        <v>4900288</v>
      </c>
      <c r="J16" s="4"/>
      <c r="K16" s="9">
        <v>8.75</v>
      </c>
      <c r="L16" s="1">
        <f t="shared" si="1"/>
        <v>0</v>
      </c>
      <c r="M16" s="1">
        <f t="shared" si="2"/>
        <v>4900.2879999999996</v>
      </c>
      <c r="N16" s="1">
        <f t="shared" si="3"/>
        <v>0</v>
      </c>
      <c r="O16" s="1">
        <f t="shared" si="4"/>
        <v>0</v>
      </c>
      <c r="P16" s="12">
        <f t="shared" si="5"/>
        <v>4900.2879999999996</v>
      </c>
      <c r="Q16" s="3"/>
      <c r="R16" s="3"/>
    </row>
    <row r="17" spans="1:18">
      <c r="A17" s="9">
        <v>9.25</v>
      </c>
      <c r="B17">
        <v>0</v>
      </c>
      <c r="C17">
        <v>3</v>
      </c>
      <c r="D17">
        <v>0</v>
      </c>
      <c r="E17" s="31"/>
      <c r="F17" s="11">
        <f t="shared" si="0"/>
        <v>3</v>
      </c>
      <c r="G17" s="1"/>
      <c r="H17" s="9">
        <v>9.25</v>
      </c>
      <c r="I17">
        <v>7970331</v>
      </c>
      <c r="J17" s="4"/>
      <c r="K17" s="9">
        <v>9.25</v>
      </c>
      <c r="L17" s="1">
        <f t="shared" si="1"/>
        <v>0</v>
      </c>
      <c r="M17" s="1">
        <f t="shared" si="2"/>
        <v>7970.3310000000001</v>
      </c>
      <c r="N17" s="1">
        <f t="shared" si="3"/>
        <v>0</v>
      </c>
      <c r="O17" s="1">
        <f t="shared" si="4"/>
        <v>0</v>
      </c>
      <c r="P17" s="12">
        <f t="shared" si="5"/>
        <v>7970.3310000000001</v>
      </c>
      <c r="Q17" s="3"/>
      <c r="R17" s="3"/>
    </row>
    <row r="18" spans="1:18">
      <c r="A18" s="9">
        <v>9.75</v>
      </c>
      <c r="B18">
        <v>0</v>
      </c>
      <c r="C18">
        <v>7</v>
      </c>
      <c r="D18">
        <v>0</v>
      </c>
      <c r="E18" s="31"/>
      <c r="F18" s="11">
        <f t="shared" si="0"/>
        <v>7</v>
      </c>
      <c r="G18" s="1"/>
      <c r="H18" s="9">
        <v>9.75</v>
      </c>
      <c r="I18">
        <v>10866727</v>
      </c>
      <c r="J18" s="4"/>
      <c r="K18" s="9">
        <v>9.75</v>
      </c>
      <c r="L18" s="1">
        <f t="shared" si="1"/>
        <v>0</v>
      </c>
      <c r="M18" s="1">
        <f t="shared" si="2"/>
        <v>10866.727000000001</v>
      </c>
      <c r="N18" s="1">
        <f t="shared" si="3"/>
        <v>0</v>
      </c>
      <c r="O18" s="1">
        <f t="shared" si="4"/>
        <v>0</v>
      </c>
      <c r="P18" s="12">
        <f t="shared" si="5"/>
        <v>10866.727000000001</v>
      </c>
      <c r="Q18" s="3"/>
      <c r="R18" s="3"/>
    </row>
    <row r="19" spans="1:18">
      <c r="A19" s="9">
        <v>10.25</v>
      </c>
      <c r="B19">
        <v>0</v>
      </c>
      <c r="C19">
        <v>5</v>
      </c>
      <c r="D19">
        <v>0</v>
      </c>
      <c r="E19" s="31"/>
      <c r="F19" s="11">
        <f t="shared" si="0"/>
        <v>5</v>
      </c>
      <c r="G19" s="1"/>
      <c r="H19" s="9">
        <v>10.25</v>
      </c>
      <c r="I19">
        <v>15934022</v>
      </c>
      <c r="J19" s="4"/>
      <c r="K19" s="9">
        <v>10.25</v>
      </c>
      <c r="L19" s="1">
        <f t="shared" si="1"/>
        <v>0</v>
      </c>
      <c r="M19" s="1">
        <f t="shared" si="2"/>
        <v>15934.022000000001</v>
      </c>
      <c r="N19" s="1">
        <f t="shared" si="3"/>
        <v>0</v>
      </c>
      <c r="O19" s="1">
        <f t="shared" si="4"/>
        <v>0</v>
      </c>
      <c r="P19" s="12">
        <f t="shared" si="5"/>
        <v>15934.022000000001</v>
      </c>
      <c r="Q19" s="3"/>
      <c r="R19" s="3"/>
    </row>
    <row r="20" spans="1:18">
      <c r="A20" s="9">
        <v>10.75</v>
      </c>
      <c r="B20">
        <v>0</v>
      </c>
      <c r="C20">
        <v>17</v>
      </c>
      <c r="D20">
        <v>0</v>
      </c>
      <c r="E20" s="31"/>
      <c r="F20" s="11">
        <f t="shared" si="0"/>
        <v>17</v>
      </c>
      <c r="G20" s="1"/>
      <c r="H20" s="9">
        <v>10.75</v>
      </c>
      <c r="I20">
        <v>12132789</v>
      </c>
      <c r="J20" s="4"/>
      <c r="K20" s="9">
        <v>10.75</v>
      </c>
      <c r="L20" s="1">
        <f t="shared" si="1"/>
        <v>0</v>
      </c>
      <c r="M20" s="1">
        <f t="shared" si="2"/>
        <v>12132.789000000001</v>
      </c>
      <c r="N20" s="1">
        <f t="shared" si="3"/>
        <v>0</v>
      </c>
      <c r="O20" s="1">
        <f t="shared" si="4"/>
        <v>0</v>
      </c>
      <c r="P20" s="12">
        <f t="shared" si="5"/>
        <v>12132.789000000001</v>
      </c>
      <c r="Q20" s="3"/>
      <c r="R20" s="3"/>
    </row>
    <row r="21" spans="1:18">
      <c r="A21" s="9">
        <v>11.25</v>
      </c>
      <c r="B21">
        <v>0</v>
      </c>
      <c r="C21">
        <v>36</v>
      </c>
      <c r="D21">
        <v>1</v>
      </c>
      <c r="E21" s="31"/>
      <c r="F21" s="11">
        <f t="shared" si="0"/>
        <v>37</v>
      </c>
      <c r="G21" s="1"/>
      <c r="H21" s="9">
        <v>11.25</v>
      </c>
      <c r="I21">
        <v>12129683</v>
      </c>
      <c r="J21" s="4"/>
      <c r="K21" s="9">
        <v>11.25</v>
      </c>
      <c r="L21" s="1">
        <f t="shared" si="1"/>
        <v>0</v>
      </c>
      <c r="M21" s="1">
        <f t="shared" si="2"/>
        <v>11801.853729729701</v>
      </c>
      <c r="N21" s="1">
        <f t="shared" si="3"/>
        <v>327.82927027027</v>
      </c>
      <c r="O21" s="1">
        <f t="shared" si="4"/>
        <v>0</v>
      </c>
      <c r="P21" s="12">
        <f t="shared" si="5"/>
        <v>12129.683000000001</v>
      </c>
      <c r="Q21" s="3"/>
      <c r="R21" s="3"/>
    </row>
    <row r="22" spans="1:18">
      <c r="A22" s="9">
        <v>11.75</v>
      </c>
      <c r="B22">
        <v>0</v>
      </c>
      <c r="C22">
        <v>69</v>
      </c>
      <c r="D22">
        <v>0</v>
      </c>
      <c r="E22" s="31"/>
      <c r="F22" s="11">
        <f t="shared" si="0"/>
        <v>69</v>
      </c>
      <c r="G22" s="4"/>
      <c r="H22" s="9">
        <v>11.75</v>
      </c>
      <c r="I22">
        <v>15887228</v>
      </c>
      <c r="J22" s="4"/>
      <c r="K22" s="9">
        <v>11.75</v>
      </c>
      <c r="L22" s="1">
        <f t="shared" si="1"/>
        <v>0</v>
      </c>
      <c r="M22" s="1">
        <f t="shared" si="2"/>
        <v>15887.227999999999</v>
      </c>
      <c r="N22" s="1">
        <f t="shared" si="3"/>
        <v>0</v>
      </c>
      <c r="O22" s="1">
        <f t="shared" si="4"/>
        <v>0</v>
      </c>
      <c r="P22" s="12">
        <f t="shared" si="5"/>
        <v>15887.227999999999</v>
      </c>
      <c r="Q22" s="3"/>
      <c r="R22" s="3"/>
    </row>
    <row r="23" spans="1:18">
      <c r="A23" s="9">
        <v>12.25</v>
      </c>
      <c r="B23">
        <v>0</v>
      </c>
      <c r="C23">
        <v>101</v>
      </c>
      <c r="D23">
        <v>0</v>
      </c>
      <c r="E23" s="31"/>
      <c r="F23" s="11">
        <f t="shared" si="0"/>
        <v>101</v>
      </c>
      <c r="G23" s="4"/>
      <c r="H23" s="9">
        <v>12.25</v>
      </c>
      <c r="I23">
        <v>16612668</v>
      </c>
      <c r="J23" s="4"/>
      <c r="K23" s="9">
        <v>12.25</v>
      </c>
      <c r="L23" s="1">
        <f t="shared" si="1"/>
        <v>0</v>
      </c>
      <c r="M23" s="1">
        <f t="shared" si="2"/>
        <v>16612.668000000001</v>
      </c>
      <c r="N23" s="1">
        <f t="shared" si="3"/>
        <v>0</v>
      </c>
      <c r="O23" s="1">
        <f t="shared" si="4"/>
        <v>0</v>
      </c>
      <c r="P23" s="12">
        <f t="shared" si="5"/>
        <v>16612.668000000001</v>
      </c>
      <c r="Q23" s="3"/>
      <c r="R23" s="3"/>
    </row>
    <row r="24" spans="1:18">
      <c r="A24" s="9">
        <v>12.75</v>
      </c>
      <c r="B24">
        <v>0</v>
      </c>
      <c r="C24">
        <v>140</v>
      </c>
      <c r="D24">
        <v>1</v>
      </c>
      <c r="E24" s="31"/>
      <c r="F24" s="11">
        <f t="shared" si="0"/>
        <v>141</v>
      </c>
      <c r="G24" s="4"/>
      <c r="H24" s="9">
        <v>12.75</v>
      </c>
      <c r="I24">
        <v>18847936</v>
      </c>
      <c r="J24" s="4"/>
      <c r="K24" s="9">
        <v>12.75</v>
      </c>
      <c r="L24" s="1">
        <f t="shared" si="1"/>
        <v>0</v>
      </c>
      <c r="M24" s="1">
        <f t="shared" si="2"/>
        <v>18714.262695035501</v>
      </c>
      <c r="N24" s="1">
        <f t="shared" si="3"/>
        <v>133.673304964539</v>
      </c>
      <c r="O24" s="1">
        <f t="shared" si="4"/>
        <v>0</v>
      </c>
      <c r="P24" s="12">
        <f t="shared" si="5"/>
        <v>18847.936000000002</v>
      </c>
      <c r="Q24" s="3"/>
      <c r="R24" s="3"/>
    </row>
    <row r="25" spans="1:18">
      <c r="A25" s="9">
        <v>13.25</v>
      </c>
      <c r="B25">
        <v>0</v>
      </c>
      <c r="C25">
        <v>93</v>
      </c>
      <c r="D25">
        <v>1</v>
      </c>
      <c r="E25" s="31"/>
      <c r="F25" s="11">
        <f t="shared" si="0"/>
        <v>94</v>
      </c>
      <c r="G25" s="4"/>
      <c r="H25" s="9">
        <v>13.25</v>
      </c>
      <c r="I25">
        <v>13624866</v>
      </c>
      <c r="J25" s="4"/>
      <c r="K25" s="9">
        <v>13.25</v>
      </c>
      <c r="L25" s="1">
        <f t="shared" si="1"/>
        <v>0</v>
      </c>
      <c r="M25" s="1">
        <f t="shared" si="2"/>
        <v>13479.9206170213</v>
      </c>
      <c r="N25" s="1">
        <f t="shared" si="3"/>
        <v>144.94538297872299</v>
      </c>
      <c r="O25" s="1">
        <f t="shared" si="4"/>
        <v>0</v>
      </c>
      <c r="P25" s="12">
        <f t="shared" si="5"/>
        <v>13624.866</v>
      </c>
      <c r="Q25" s="3"/>
      <c r="R25" s="3"/>
    </row>
    <row r="26" spans="1:18">
      <c r="A26" s="9">
        <v>13.75</v>
      </c>
      <c r="B26">
        <v>0</v>
      </c>
      <c r="C26">
        <v>53</v>
      </c>
      <c r="D26">
        <v>3</v>
      </c>
      <c r="E26" s="31"/>
      <c r="F26" s="11">
        <f t="shared" si="0"/>
        <v>56</v>
      </c>
      <c r="G26" s="4"/>
      <c r="H26" s="9">
        <v>13.75</v>
      </c>
      <c r="I26">
        <v>9891172</v>
      </c>
      <c r="J26" s="4"/>
      <c r="K26" s="9">
        <v>13.75</v>
      </c>
      <c r="L26" s="1">
        <f t="shared" si="1"/>
        <v>0</v>
      </c>
      <c r="M26" s="1">
        <f t="shared" si="2"/>
        <v>9361.2877857142903</v>
      </c>
      <c r="N26" s="1">
        <f t="shared" si="3"/>
        <v>529.88421428571405</v>
      </c>
      <c r="O26" s="1">
        <f t="shared" si="4"/>
        <v>0</v>
      </c>
      <c r="P26" s="12">
        <f t="shared" si="5"/>
        <v>9891.1720000000005</v>
      </c>
      <c r="Q26" s="3"/>
      <c r="R26" s="3"/>
    </row>
    <row r="27" spans="1:18">
      <c r="A27" s="9">
        <v>14.25</v>
      </c>
      <c r="B27">
        <v>0</v>
      </c>
      <c r="C27">
        <v>28</v>
      </c>
      <c r="D27">
        <v>6</v>
      </c>
      <c r="E27" s="31"/>
      <c r="F27" s="11">
        <f t="shared" si="0"/>
        <v>34</v>
      </c>
      <c r="G27" s="4"/>
      <c r="H27" s="9">
        <v>14.25</v>
      </c>
      <c r="I27">
        <v>5005910</v>
      </c>
      <c r="J27" s="4"/>
      <c r="K27" s="9">
        <v>14.25</v>
      </c>
      <c r="L27" s="1">
        <f t="shared" si="1"/>
        <v>0</v>
      </c>
      <c r="M27" s="1">
        <f t="shared" si="2"/>
        <v>4122.5141176470597</v>
      </c>
      <c r="N27" s="1">
        <f t="shared" si="3"/>
        <v>883.39588235294104</v>
      </c>
      <c r="O27" s="1">
        <f t="shared" si="4"/>
        <v>0</v>
      </c>
      <c r="P27" s="12">
        <f t="shared" si="5"/>
        <v>5005.91</v>
      </c>
      <c r="Q27" s="3"/>
      <c r="R27" s="3"/>
    </row>
    <row r="28" spans="1:18">
      <c r="A28" s="9">
        <v>14.75</v>
      </c>
      <c r="B28">
        <v>0</v>
      </c>
      <c r="C28">
        <v>9</v>
      </c>
      <c r="D28">
        <v>7</v>
      </c>
      <c r="E28" s="31"/>
      <c r="F28" s="11">
        <f t="shared" si="0"/>
        <v>16</v>
      </c>
      <c r="G28" s="1"/>
      <c r="H28" s="9">
        <v>14.75</v>
      </c>
      <c r="I28">
        <v>3623030</v>
      </c>
      <c r="J28" s="4"/>
      <c r="K28" s="9">
        <v>14.75</v>
      </c>
      <c r="L28" s="1">
        <f t="shared" si="1"/>
        <v>0</v>
      </c>
      <c r="M28" s="1">
        <f t="shared" si="2"/>
        <v>2037.954375</v>
      </c>
      <c r="N28" s="1">
        <f t="shared" si="3"/>
        <v>1585.0756249999999</v>
      </c>
      <c r="O28" s="1">
        <f t="shared" si="4"/>
        <v>0</v>
      </c>
      <c r="P28" s="12">
        <f t="shared" si="5"/>
        <v>3623.03</v>
      </c>
      <c r="Q28" s="3"/>
      <c r="R28" s="3"/>
    </row>
    <row r="29" spans="1:18">
      <c r="A29" s="9">
        <v>15.25</v>
      </c>
      <c r="B29">
        <v>0</v>
      </c>
      <c r="C29">
        <v>5</v>
      </c>
      <c r="D29">
        <v>4</v>
      </c>
      <c r="E29" s="31"/>
      <c r="F29" s="11">
        <f t="shared" si="0"/>
        <v>9</v>
      </c>
      <c r="G29" s="1"/>
      <c r="H29" s="9">
        <v>15.25</v>
      </c>
      <c r="I29">
        <v>1262531</v>
      </c>
      <c r="J29" s="4"/>
      <c r="K29" s="9">
        <v>15.25</v>
      </c>
      <c r="L29" s="1">
        <f t="shared" si="1"/>
        <v>0</v>
      </c>
      <c r="M29" s="1">
        <f t="shared" si="2"/>
        <v>701.40611111111104</v>
      </c>
      <c r="N29" s="1">
        <f t="shared" si="3"/>
        <v>561.12488888888902</v>
      </c>
      <c r="O29" s="1">
        <f t="shared" si="4"/>
        <v>0</v>
      </c>
      <c r="P29" s="12">
        <f t="shared" si="5"/>
        <v>1262.5309999999999</v>
      </c>
      <c r="Q29" s="3"/>
      <c r="R29" s="3"/>
    </row>
    <row r="30" spans="1:18">
      <c r="A30" s="9">
        <v>15.75</v>
      </c>
      <c r="B30">
        <v>0</v>
      </c>
      <c r="C30">
        <v>3</v>
      </c>
      <c r="D30">
        <v>3</v>
      </c>
      <c r="E30" s="31"/>
      <c r="F30" s="11">
        <f t="shared" si="0"/>
        <v>6</v>
      </c>
      <c r="G30" s="1"/>
      <c r="H30" s="9">
        <v>15.75</v>
      </c>
      <c r="I30">
        <v>1087791</v>
      </c>
      <c r="J30" s="4"/>
      <c r="K30" s="9">
        <v>15.75</v>
      </c>
      <c r="L30" s="1">
        <f t="shared" si="1"/>
        <v>0</v>
      </c>
      <c r="M30" s="1">
        <f t="shared" si="2"/>
        <v>543.89549999999997</v>
      </c>
      <c r="N30" s="1">
        <f t="shared" si="3"/>
        <v>543.89549999999997</v>
      </c>
      <c r="O30" s="1">
        <f t="shared" si="4"/>
        <v>0</v>
      </c>
      <c r="P30" s="12">
        <f t="shared" si="5"/>
        <v>1087.7909999999999</v>
      </c>
      <c r="Q30" s="3"/>
      <c r="R30" s="3"/>
    </row>
    <row r="31" spans="1:18">
      <c r="A31" s="9">
        <v>16.25</v>
      </c>
      <c r="B31">
        <v>0</v>
      </c>
      <c r="C31">
        <v>2</v>
      </c>
      <c r="D31">
        <v>2</v>
      </c>
      <c r="E31" s="29"/>
      <c r="F31" s="11">
        <f t="shared" si="0"/>
        <v>4</v>
      </c>
      <c r="G31" s="1"/>
      <c r="H31" s="9">
        <v>16.25</v>
      </c>
      <c r="I31">
        <v>463115</v>
      </c>
      <c r="J31" s="4"/>
      <c r="K31" s="9">
        <v>16.25</v>
      </c>
      <c r="L31" s="1">
        <f t="shared" si="1"/>
        <v>0</v>
      </c>
      <c r="M31" s="1">
        <f t="shared" si="2"/>
        <v>231.5575</v>
      </c>
      <c r="N31" s="1">
        <f t="shared" si="3"/>
        <v>231.5575</v>
      </c>
      <c r="O31" s="1">
        <f t="shared" si="4"/>
        <v>0</v>
      </c>
      <c r="P31" s="12">
        <f t="shared" si="5"/>
        <v>463.11500000000001</v>
      </c>
      <c r="Q31" s="3"/>
      <c r="R31" s="3"/>
    </row>
    <row r="32" spans="1:18">
      <c r="A32" s="9">
        <v>16.75</v>
      </c>
      <c r="B32" s="36"/>
      <c r="C32" s="39">
        <v>1</v>
      </c>
      <c r="D32" s="39">
        <v>1</v>
      </c>
      <c r="E32" s="29"/>
      <c r="F32" s="11">
        <f t="shared" si="0"/>
        <v>2</v>
      </c>
      <c r="G32" s="1"/>
      <c r="H32" s="9">
        <v>16.75</v>
      </c>
      <c r="I32">
        <v>106040</v>
      </c>
      <c r="J32" s="13"/>
      <c r="K32" s="9">
        <v>16.75</v>
      </c>
      <c r="L32" s="1">
        <f t="shared" si="1"/>
        <v>0</v>
      </c>
      <c r="M32" s="1">
        <f t="shared" si="2"/>
        <v>53.02</v>
      </c>
      <c r="N32" s="1">
        <f t="shared" si="3"/>
        <v>53.02</v>
      </c>
      <c r="O32" s="1">
        <f t="shared" si="4"/>
        <v>0</v>
      </c>
      <c r="P32" s="12">
        <f t="shared" si="5"/>
        <v>106.04</v>
      </c>
      <c r="Q32" s="3"/>
      <c r="R32" s="3"/>
    </row>
    <row r="33" spans="1:18">
      <c r="A33" s="9">
        <v>17.25</v>
      </c>
      <c r="B33" s="36"/>
      <c r="C33" s="40">
        <v>1</v>
      </c>
      <c r="D33" s="40">
        <v>1</v>
      </c>
      <c r="E33" s="29"/>
      <c r="F33" s="11">
        <f t="shared" si="0"/>
        <v>2</v>
      </c>
      <c r="G33" s="1"/>
      <c r="H33" s="9">
        <v>17.25</v>
      </c>
      <c r="I33">
        <v>77186</v>
      </c>
      <c r="J33" s="13"/>
      <c r="K33" s="9">
        <v>17.25</v>
      </c>
      <c r="L33" s="1">
        <f t="shared" si="1"/>
        <v>0</v>
      </c>
      <c r="M33" s="1">
        <f t="shared" si="2"/>
        <v>38.593000000000004</v>
      </c>
      <c r="N33" s="1">
        <f t="shared" si="3"/>
        <v>38.593000000000004</v>
      </c>
      <c r="O33" s="1">
        <f t="shared" si="4"/>
        <v>0</v>
      </c>
      <c r="P33" s="12">
        <f t="shared" si="5"/>
        <v>77.186000000000007</v>
      </c>
      <c r="Q33" s="3"/>
      <c r="R33" s="3"/>
    </row>
    <row r="34" spans="1:18">
      <c r="A34" s="9">
        <v>17.75</v>
      </c>
      <c r="B34" s="36"/>
      <c r="C34" s="40">
        <v>1</v>
      </c>
      <c r="D34" s="40">
        <v>2</v>
      </c>
      <c r="E34" s="29"/>
      <c r="F34" s="11">
        <f t="shared" si="0"/>
        <v>3</v>
      </c>
      <c r="G34" s="1"/>
      <c r="H34" s="9">
        <v>17.75</v>
      </c>
      <c r="I34">
        <v>59147</v>
      </c>
      <c r="J34" s="13"/>
      <c r="K34" s="9">
        <v>17.75</v>
      </c>
      <c r="L34" s="1">
        <f t="shared" si="1"/>
        <v>0</v>
      </c>
      <c r="M34" s="1">
        <f t="shared" si="2"/>
        <v>19.715666666666699</v>
      </c>
      <c r="N34" s="1">
        <f t="shared" si="3"/>
        <v>39.431333333333299</v>
      </c>
      <c r="O34" s="1">
        <f t="shared" si="4"/>
        <v>0</v>
      </c>
      <c r="P34" s="12">
        <f t="shared" si="5"/>
        <v>59.146999999999998</v>
      </c>
      <c r="Q34" s="3"/>
      <c r="R34" s="3"/>
    </row>
    <row r="35" spans="1:18">
      <c r="A35" s="9">
        <v>18.25</v>
      </c>
      <c r="B35" s="36"/>
      <c r="C35" s="36"/>
      <c r="D35" s="36"/>
      <c r="E35" s="29"/>
      <c r="F35" s="11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29"/>
      <c r="C36" s="29"/>
      <c r="D36" s="29"/>
      <c r="E36" s="29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29"/>
      <c r="C37" s="30"/>
      <c r="D37" s="30"/>
      <c r="E37" s="30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4">
        <f>SUM(B6:B37)</f>
        <v>0</v>
      </c>
      <c r="C38" s="14">
        <f>SUM(C6:C37)</f>
        <v>578</v>
      </c>
      <c r="D38" s="14">
        <f>SUM(D6:D37)</f>
        <v>32</v>
      </c>
      <c r="E38" s="14">
        <f>SUM(E6:E37)</f>
        <v>0</v>
      </c>
      <c r="F38" s="15">
        <f>SUM(F6:F37)</f>
        <v>610</v>
      </c>
      <c r="G38" s="16"/>
      <c r="H38" s="7" t="s">
        <v>7</v>
      </c>
      <c r="I38" s="4">
        <f>SUM(I6:I37)</f>
        <v>155138325</v>
      </c>
      <c r="J38" s="1"/>
      <c r="K38" s="7" t="s">
        <v>7</v>
      </c>
      <c r="L38" s="14">
        <f>SUM(L6:L37)</f>
        <v>0</v>
      </c>
      <c r="M38" s="14">
        <f>SUM(M6:M37)</f>
        <v>150065.89909792601</v>
      </c>
      <c r="N38" s="14">
        <f>SUM(N6:N37)</f>
        <v>5072.4259020744103</v>
      </c>
      <c r="O38" s="14">
        <f>SUM(O6:O37)</f>
        <v>0</v>
      </c>
      <c r="P38" s="17">
        <f>SUM(P6:P37)</f>
        <v>155138.32500000001</v>
      </c>
      <c r="Q38" s="18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19"/>
      <c r="B41" s="1"/>
      <c r="C41" s="1"/>
      <c r="D41" s="1"/>
      <c r="E41" s="1"/>
      <c r="F41" s="19"/>
      <c r="G41" s="1"/>
      <c r="H41" s="1"/>
      <c r="I41" s="1"/>
      <c r="J41" s="19"/>
      <c r="K41" s="1"/>
      <c r="L41" s="1"/>
      <c r="M41" s="1"/>
      <c r="N41" s="19"/>
      <c r="O41" s="1"/>
      <c r="P41" s="3"/>
      <c r="Q41" s="3"/>
      <c r="R41" s="3"/>
    </row>
    <row r="42" spans="1:18">
      <c r="A42" s="1"/>
      <c r="B42" s="46" t="s">
        <v>9</v>
      </c>
      <c r="C42" s="46"/>
      <c r="D42" s="46"/>
      <c r="E42" s="1"/>
      <c r="F42" s="1"/>
      <c r="G42" s="4"/>
      <c r="H42" s="1"/>
      <c r="I42" s="46" t="s">
        <v>10</v>
      </c>
      <c r="J42" s="46"/>
      <c r="K42" s="46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0" t="s">
        <v>11</v>
      </c>
      <c r="I44">
        <v>3.6484724499999998E-3</v>
      </c>
      <c r="J44" s="20" t="s">
        <v>12</v>
      </c>
      <c r="K44">
        <v>3.233333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1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0.26190591821868903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2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0.392556104732598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2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0.56245379329377498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2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0.77736666295539703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2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1.0432062551755701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2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1">
        <f t="shared" si="10"/>
        <v>0</v>
      </c>
      <c r="G52" s="1"/>
      <c r="H52" s="9">
        <f t="shared" si="11"/>
        <v>1.3660172867596501</v>
      </c>
      <c r="I52" s="1">
        <f t="shared" si="12"/>
        <v>0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2">
        <f t="shared" si="16"/>
        <v>0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1">
        <f t="shared" si="10"/>
        <v>0</v>
      </c>
      <c r="G53" s="1"/>
      <c r="H53" s="9">
        <f t="shared" si="11"/>
        <v>1.7519686352686501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2">
        <f t="shared" si="16"/>
        <v>0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4181.6115</v>
      </c>
      <c r="D54" s="1">
        <f t="shared" si="8"/>
        <v>0</v>
      </c>
      <c r="E54" s="1">
        <f t="shared" si="9"/>
        <v>0</v>
      </c>
      <c r="F54" s="11">
        <f t="shared" si="10"/>
        <v>4181.6115</v>
      </c>
      <c r="G54" s="1"/>
      <c r="H54" s="9">
        <f t="shared" si="11"/>
        <v>2.2073456194783798</v>
      </c>
      <c r="I54" s="1">
        <f t="shared" si="12"/>
        <v>0</v>
      </c>
      <c r="J54" s="1">
        <f t="shared" si="13"/>
        <v>1273.13956232902</v>
      </c>
      <c r="K54" s="1">
        <f t="shared" si="14"/>
        <v>0</v>
      </c>
      <c r="L54" s="1">
        <f t="shared" si="15"/>
        <v>0</v>
      </c>
      <c r="M54" s="22">
        <f t="shared" si="16"/>
        <v>1273.13956232902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10297.983</v>
      </c>
      <c r="D55" s="1">
        <f t="shared" si="8"/>
        <v>0</v>
      </c>
      <c r="E55" s="1">
        <f t="shared" si="9"/>
        <v>0</v>
      </c>
      <c r="F55" s="11">
        <f t="shared" si="10"/>
        <v>10297.983</v>
      </c>
      <c r="G55" s="1"/>
      <c r="H55" s="9">
        <f t="shared" si="11"/>
        <v>2.73854330489901</v>
      </c>
      <c r="I55" s="1">
        <f t="shared" si="12"/>
        <v>0</v>
      </c>
      <c r="J55" s="1">
        <f t="shared" si="13"/>
        <v>3638.8996643372702</v>
      </c>
      <c r="K55" s="1">
        <f t="shared" si="14"/>
        <v>0</v>
      </c>
      <c r="L55" s="1">
        <f t="shared" si="15"/>
        <v>0</v>
      </c>
      <c r="M55" s="22">
        <f t="shared" si="16"/>
        <v>3638.8996643372702</v>
      </c>
      <c r="N55" s="3"/>
      <c r="O55" s="3"/>
      <c r="P55" s="3"/>
    </row>
    <row r="56" spans="1:16">
      <c r="A56" s="9">
        <v>8.25</v>
      </c>
      <c r="B56" s="1">
        <f t="shared" si="6"/>
        <v>0</v>
      </c>
      <c r="C56" s="1">
        <f t="shared" si="7"/>
        <v>22690.13175</v>
      </c>
      <c r="D56" s="1">
        <f t="shared" si="8"/>
        <v>0</v>
      </c>
      <c r="E56" s="1">
        <f t="shared" si="9"/>
        <v>0</v>
      </c>
      <c r="F56" s="11">
        <f t="shared" si="10"/>
        <v>22690.13175</v>
      </c>
      <c r="G56" s="1"/>
      <c r="H56" s="9">
        <f t="shared" si="11"/>
        <v>3.3520606357510201</v>
      </c>
      <c r="I56" s="1">
        <f t="shared" si="12"/>
        <v>0</v>
      </c>
      <c r="J56" s="1">
        <f t="shared" si="13"/>
        <v>9219.2360556581098</v>
      </c>
      <c r="K56" s="1">
        <f t="shared" si="14"/>
        <v>0</v>
      </c>
      <c r="L56" s="1">
        <f t="shared" si="15"/>
        <v>0</v>
      </c>
      <c r="M56" s="22">
        <f t="shared" si="16"/>
        <v>9219.2360556581098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42877.52</v>
      </c>
      <c r="D57" s="1">
        <f t="shared" si="8"/>
        <v>0</v>
      </c>
      <c r="E57" s="1">
        <f t="shared" si="9"/>
        <v>0</v>
      </c>
      <c r="F57" s="11">
        <f t="shared" si="10"/>
        <v>42877.52</v>
      </c>
      <c r="G57" s="1"/>
      <c r="H57" s="9">
        <f t="shared" si="11"/>
        <v>4.0544952438266897</v>
      </c>
      <c r="I57" s="1">
        <f t="shared" si="12"/>
        <v>0</v>
      </c>
      <c r="J57" s="1">
        <f t="shared" si="13"/>
        <v>19868.194389380998</v>
      </c>
      <c r="K57" s="1">
        <f t="shared" si="14"/>
        <v>0</v>
      </c>
      <c r="L57" s="1">
        <f t="shared" si="15"/>
        <v>0</v>
      </c>
      <c r="M57" s="22">
        <f t="shared" si="16"/>
        <v>19868.194389380998</v>
      </c>
      <c r="N57" s="3"/>
      <c r="O57" s="3"/>
      <c r="P57" s="3"/>
    </row>
    <row r="58" spans="1:16">
      <c r="A58" s="9">
        <v>9.25</v>
      </c>
      <c r="B58" s="1">
        <f t="shared" si="6"/>
        <v>0</v>
      </c>
      <c r="C58" s="1">
        <f t="shared" si="7"/>
        <v>73725.561749999993</v>
      </c>
      <c r="D58" s="1">
        <f t="shared" si="8"/>
        <v>0</v>
      </c>
      <c r="E58" s="1">
        <f t="shared" si="9"/>
        <v>0</v>
      </c>
      <c r="F58" s="11">
        <f t="shared" si="10"/>
        <v>73725.561749999993</v>
      </c>
      <c r="G58" s="1"/>
      <c r="H58" s="9">
        <f t="shared" si="11"/>
        <v>4.8525388193027696</v>
      </c>
      <c r="I58" s="1">
        <f t="shared" si="12"/>
        <v>0</v>
      </c>
      <c r="J58" s="1">
        <f t="shared" si="13"/>
        <v>38676.3405801923</v>
      </c>
      <c r="K58" s="1">
        <f t="shared" si="14"/>
        <v>0</v>
      </c>
      <c r="L58" s="1">
        <f t="shared" si="15"/>
        <v>0</v>
      </c>
      <c r="M58" s="22">
        <f t="shared" si="16"/>
        <v>38676.3405801923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105950.58825</v>
      </c>
      <c r="D59" s="1">
        <f t="shared" si="8"/>
        <v>0</v>
      </c>
      <c r="E59" s="1">
        <f t="shared" si="9"/>
        <v>0</v>
      </c>
      <c r="F59" s="11">
        <f t="shared" si="10"/>
        <v>105950.58825</v>
      </c>
      <c r="G59" s="1"/>
      <c r="H59" s="9">
        <f t="shared" si="11"/>
        <v>5.75297295363315</v>
      </c>
      <c r="I59" s="1">
        <f t="shared" si="12"/>
        <v>0</v>
      </c>
      <c r="J59" s="1">
        <f t="shared" si="13"/>
        <v>62515.986525515102</v>
      </c>
      <c r="K59" s="1">
        <f t="shared" si="14"/>
        <v>0</v>
      </c>
      <c r="L59" s="1">
        <f t="shared" si="15"/>
        <v>0</v>
      </c>
      <c r="M59" s="22">
        <f t="shared" si="16"/>
        <v>62515.986525515102</v>
      </c>
      <c r="N59" s="3"/>
      <c r="O59" s="3"/>
      <c r="P59" s="3"/>
    </row>
    <row r="60" spans="1:16">
      <c r="A60" s="9">
        <v>10.25</v>
      </c>
      <c r="B60" s="1">
        <f t="shared" si="6"/>
        <v>0</v>
      </c>
      <c r="C60" s="1">
        <f t="shared" si="7"/>
        <v>163323.7255</v>
      </c>
      <c r="D60" s="1">
        <f t="shared" si="8"/>
        <v>0</v>
      </c>
      <c r="E60" s="1">
        <f t="shared" si="9"/>
        <v>0</v>
      </c>
      <c r="F60" s="11">
        <f t="shared" si="10"/>
        <v>163323.7255</v>
      </c>
      <c r="G60" s="1"/>
      <c r="H60" s="9">
        <f t="shared" si="11"/>
        <v>6.7626653831680397</v>
      </c>
      <c r="I60" s="1">
        <f t="shared" si="12"/>
        <v>0</v>
      </c>
      <c r="J60" s="1">
        <f t="shared" si="13"/>
        <v>107756.458994038</v>
      </c>
      <c r="K60" s="1">
        <f t="shared" si="14"/>
        <v>0</v>
      </c>
      <c r="L60" s="1">
        <f t="shared" si="15"/>
        <v>0</v>
      </c>
      <c r="M60" s="22">
        <f t="shared" si="16"/>
        <v>107756.458994038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130427.48175000001</v>
      </c>
      <c r="D61" s="1">
        <f t="shared" si="8"/>
        <v>0</v>
      </c>
      <c r="E61" s="1">
        <f t="shared" si="9"/>
        <v>0</v>
      </c>
      <c r="F61" s="11">
        <f t="shared" si="10"/>
        <v>130427.48175000001</v>
      </c>
      <c r="G61" s="1"/>
      <c r="H61" s="9">
        <f t="shared" si="11"/>
        <v>7.8885665760820798</v>
      </c>
      <c r="I61" s="1">
        <f t="shared" si="12"/>
        <v>0</v>
      </c>
      <c r="J61" s="1">
        <f t="shared" si="13"/>
        <v>95710.313780056298</v>
      </c>
      <c r="K61" s="1">
        <f t="shared" si="14"/>
        <v>0</v>
      </c>
      <c r="L61" s="1">
        <f t="shared" si="15"/>
        <v>0</v>
      </c>
      <c r="M61" s="22">
        <f t="shared" si="16"/>
        <v>95710.313780056298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132770.85445945899</v>
      </c>
      <c r="D62" s="1">
        <f t="shared" si="8"/>
        <v>3688.0792905405401</v>
      </c>
      <c r="E62" s="1">
        <f t="shared" si="9"/>
        <v>0</v>
      </c>
      <c r="F62" s="11">
        <f t="shared" si="10"/>
        <v>136458.93375</v>
      </c>
      <c r="G62" s="1"/>
      <c r="H62" s="9">
        <f t="shared" si="11"/>
        <v>9.1377066158519291</v>
      </c>
      <c r="I62" s="1">
        <f t="shared" si="12"/>
        <v>0</v>
      </c>
      <c r="J62" s="1">
        <f t="shared" si="13"/>
        <v>107841.876905468</v>
      </c>
      <c r="K62" s="1">
        <f t="shared" si="14"/>
        <v>2995.6076918185599</v>
      </c>
      <c r="L62" s="1">
        <f t="shared" si="15"/>
        <v>0</v>
      </c>
      <c r="M62" s="22">
        <f t="shared" si="16"/>
        <v>110837.484597287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186674.929</v>
      </c>
      <c r="D63" s="1">
        <f t="shared" si="8"/>
        <v>0</v>
      </c>
      <c r="E63" s="1">
        <f t="shared" si="9"/>
        <v>0</v>
      </c>
      <c r="F63" s="11">
        <f t="shared" si="10"/>
        <v>186674.929</v>
      </c>
      <c r="G63" s="1"/>
      <c r="H63" s="9">
        <f t="shared" si="11"/>
        <v>10.5171923427942</v>
      </c>
      <c r="I63" s="1">
        <f t="shared" si="12"/>
        <v>0</v>
      </c>
      <c r="J63" s="1">
        <f t="shared" si="13"/>
        <v>167089.032669826</v>
      </c>
      <c r="K63" s="1">
        <f t="shared" si="14"/>
        <v>0</v>
      </c>
      <c r="L63" s="1">
        <f t="shared" si="15"/>
        <v>0</v>
      </c>
      <c r="M63" s="22">
        <f t="shared" si="16"/>
        <v>167089.032669826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203505.18299999999</v>
      </c>
      <c r="D64" s="1">
        <f t="shared" si="8"/>
        <v>0</v>
      </c>
      <c r="E64" s="1">
        <f t="shared" si="9"/>
        <v>0</v>
      </c>
      <c r="F64" s="11">
        <f t="shared" si="10"/>
        <v>203505.18299999999</v>
      </c>
      <c r="G64" s="1"/>
      <c r="H64" s="9">
        <f t="shared" si="11"/>
        <v>12.034204721675399</v>
      </c>
      <c r="I64" s="1">
        <f t="shared" si="12"/>
        <v>0</v>
      </c>
      <c r="J64" s="1">
        <f t="shared" si="13"/>
        <v>199920.247685226</v>
      </c>
      <c r="K64" s="1">
        <f t="shared" si="14"/>
        <v>0</v>
      </c>
      <c r="L64" s="1">
        <f t="shared" si="15"/>
        <v>0</v>
      </c>
      <c r="M64" s="22">
        <f t="shared" si="16"/>
        <v>199920.247685226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238606.849361703</v>
      </c>
      <c r="D65" s="1">
        <f t="shared" si="8"/>
        <v>1704.33463829787</v>
      </c>
      <c r="E65" s="1">
        <f t="shared" si="9"/>
        <v>0</v>
      </c>
      <c r="F65" s="11">
        <f t="shared" si="10"/>
        <v>240311.184000001</v>
      </c>
      <c r="G65" s="1"/>
      <c r="H65" s="9">
        <f t="shared" si="11"/>
        <v>13.695996408576599</v>
      </c>
      <c r="I65" s="1">
        <f t="shared" si="12"/>
        <v>0</v>
      </c>
      <c r="J65" s="1">
        <f t="shared" si="13"/>
        <v>256310.474660365</v>
      </c>
      <c r="K65" s="1">
        <f t="shared" si="14"/>
        <v>1830.7891047168901</v>
      </c>
      <c r="L65" s="1">
        <f t="shared" si="15"/>
        <v>0</v>
      </c>
      <c r="M65" s="22">
        <f t="shared" si="16"/>
        <v>258141.263765082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178608.94817553199</v>
      </c>
      <c r="D66" s="1">
        <f t="shared" si="8"/>
        <v>1920.52632446808</v>
      </c>
      <c r="E66" s="1">
        <f t="shared" si="9"/>
        <v>0</v>
      </c>
      <c r="F66" s="11">
        <f t="shared" si="10"/>
        <v>180529.47450000001</v>
      </c>
      <c r="G66" s="1"/>
      <c r="H66" s="9">
        <f t="shared" si="11"/>
        <v>15.5098894943491</v>
      </c>
      <c r="I66" s="1">
        <f t="shared" si="12"/>
        <v>0</v>
      </c>
      <c r="J66" s="1">
        <f t="shared" si="13"/>
        <v>209072.079162599</v>
      </c>
      <c r="K66" s="1">
        <f t="shared" si="14"/>
        <v>2248.0868727161001</v>
      </c>
      <c r="L66" s="1">
        <f t="shared" si="15"/>
        <v>0</v>
      </c>
      <c r="M66" s="22">
        <f t="shared" si="16"/>
        <v>211320.16603531499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128717.70705357099</v>
      </c>
      <c r="D67" s="1">
        <f t="shared" si="8"/>
        <v>7285.9079464285696</v>
      </c>
      <c r="E67" s="1">
        <f t="shared" si="9"/>
        <v>0</v>
      </c>
      <c r="F67" s="11">
        <f t="shared" si="10"/>
        <v>136003.61499999999</v>
      </c>
      <c r="G67" s="1"/>
      <c r="H67" s="9">
        <f t="shared" si="11"/>
        <v>17.483273405372401</v>
      </c>
      <c r="I67" s="1">
        <f t="shared" si="12"/>
        <v>0</v>
      </c>
      <c r="J67" s="1">
        <f t="shared" si="13"/>
        <v>163665.95378401599</v>
      </c>
      <c r="K67" s="1">
        <f t="shared" si="14"/>
        <v>9264.1105915480694</v>
      </c>
      <c r="L67" s="1">
        <f t="shared" si="15"/>
        <v>0</v>
      </c>
      <c r="M67" s="22">
        <f t="shared" si="16"/>
        <v>172930.06437556399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58745.826176470597</v>
      </c>
      <c r="D68" s="1">
        <f t="shared" si="8"/>
        <v>12588.3913235294</v>
      </c>
      <c r="E68" s="1">
        <f t="shared" si="9"/>
        <v>0</v>
      </c>
      <c r="F68" s="11">
        <f t="shared" si="10"/>
        <v>71334.217499999999</v>
      </c>
      <c r="G68" s="1"/>
      <c r="H68" s="9">
        <f t="shared" si="11"/>
        <v>19.623602945085299</v>
      </c>
      <c r="I68" s="1">
        <f t="shared" si="12"/>
        <v>0</v>
      </c>
      <c r="J68" s="1">
        <f t="shared" si="13"/>
        <v>80898.580180214602</v>
      </c>
      <c r="K68" s="1">
        <f t="shared" si="14"/>
        <v>17335.4100386174</v>
      </c>
      <c r="L68" s="1">
        <f t="shared" si="15"/>
        <v>0</v>
      </c>
      <c r="M68" s="22">
        <f t="shared" si="16"/>
        <v>98233.990218831997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30059.827031249999</v>
      </c>
      <c r="D69" s="1">
        <f t="shared" si="8"/>
        <v>23379.865468749998</v>
      </c>
      <c r="E69" s="1">
        <f t="shared" si="9"/>
        <v>0</v>
      </c>
      <c r="F69" s="11">
        <f t="shared" si="10"/>
        <v>53439.692499999997</v>
      </c>
      <c r="G69" s="1"/>
      <c r="H69" s="9">
        <f t="shared" si="11"/>
        <v>21.938396462040298</v>
      </c>
      <c r="I69" s="1">
        <f t="shared" si="12"/>
        <v>0</v>
      </c>
      <c r="J69" s="1">
        <f t="shared" si="13"/>
        <v>44709.451050299504</v>
      </c>
      <c r="K69" s="1">
        <f t="shared" si="14"/>
        <v>34774.017483566298</v>
      </c>
      <c r="L69" s="1">
        <f t="shared" si="15"/>
        <v>0</v>
      </c>
      <c r="M69" s="22">
        <f t="shared" si="16"/>
        <v>79483.468533865802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10696.4431944444</v>
      </c>
      <c r="D70" s="1">
        <f t="shared" si="8"/>
        <v>8557.1545555555604</v>
      </c>
      <c r="E70" s="1">
        <f t="shared" si="9"/>
        <v>0</v>
      </c>
      <c r="F70" s="11">
        <f t="shared" si="10"/>
        <v>19253.597750000001</v>
      </c>
      <c r="G70" s="1"/>
      <c r="H70" s="9">
        <f t="shared" si="11"/>
        <v>24.435234132126698</v>
      </c>
      <c r="I70" s="1">
        <f t="shared" si="12"/>
        <v>0</v>
      </c>
      <c r="J70" s="1">
        <f t="shared" si="13"/>
        <v>17139.022546704498</v>
      </c>
      <c r="K70" s="1">
        <f t="shared" si="14"/>
        <v>13711.2180373636</v>
      </c>
      <c r="L70" s="1">
        <f t="shared" si="15"/>
        <v>0</v>
      </c>
      <c r="M70" s="22">
        <f t="shared" si="16"/>
        <v>30850.240584068099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8566.3541249999998</v>
      </c>
      <c r="D71" s="1">
        <f t="shared" si="8"/>
        <v>8566.3541249999998</v>
      </c>
      <c r="E71" s="1">
        <f t="shared" si="9"/>
        <v>0</v>
      </c>
      <c r="F71" s="11">
        <f t="shared" si="10"/>
        <v>17132.70825</v>
      </c>
      <c r="G71" s="1"/>
      <c r="H71" s="9">
        <f t="shared" si="11"/>
        <v>27.121756344196299</v>
      </c>
      <c r="I71" s="1">
        <f t="shared" si="12"/>
        <v>0</v>
      </c>
      <c r="J71" s="1">
        <f t="shared" si="13"/>
        <v>14751.4012277048</v>
      </c>
      <c r="K71" s="1">
        <f t="shared" si="14"/>
        <v>14751.4012277048</v>
      </c>
      <c r="L71" s="1">
        <f t="shared" si="15"/>
        <v>0</v>
      </c>
      <c r="M71" s="22">
        <f t="shared" si="16"/>
        <v>29502.802455409601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3762.8093749999998</v>
      </c>
      <c r="D72" s="1">
        <f t="shared" si="8"/>
        <v>3762.8093749999998</v>
      </c>
      <c r="E72" s="1">
        <f t="shared" si="9"/>
        <v>0</v>
      </c>
      <c r="F72" s="11">
        <f t="shared" si="10"/>
        <v>7525.6187499999996</v>
      </c>
      <c r="G72" s="1"/>
      <c r="H72" s="9">
        <f t="shared" si="11"/>
        <v>30.005662179659801</v>
      </c>
      <c r="I72" s="1">
        <f t="shared" si="12"/>
        <v>0</v>
      </c>
      <c r="J72" s="1">
        <f t="shared" si="13"/>
        <v>6948.0361201665701</v>
      </c>
      <c r="K72" s="1">
        <f t="shared" si="14"/>
        <v>6948.0361201665701</v>
      </c>
      <c r="L72" s="1">
        <f t="shared" si="15"/>
        <v>0</v>
      </c>
      <c r="M72" s="22">
        <f t="shared" si="16"/>
        <v>13896.0722403331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888.08500000000004</v>
      </c>
      <c r="D73" s="1">
        <f t="shared" si="8"/>
        <v>888.08500000000004</v>
      </c>
      <c r="E73" s="1">
        <f t="shared" si="9"/>
        <v>0</v>
      </c>
      <c r="F73" s="11">
        <f t="shared" si="10"/>
        <v>1776.17</v>
      </c>
      <c r="G73" s="1"/>
      <c r="H73" s="9">
        <f t="shared" si="11"/>
        <v>33.0947079777605</v>
      </c>
      <c r="I73" s="1">
        <f t="shared" si="12"/>
        <v>0</v>
      </c>
      <c r="J73" s="1">
        <f t="shared" si="13"/>
        <v>1754.6814169808599</v>
      </c>
      <c r="K73" s="1">
        <f t="shared" si="14"/>
        <v>1754.6814169808599</v>
      </c>
      <c r="L73" s="1">
        <f t="shared" si="15"/>
        <v>0</v>
      </c>
      <c r="M73" s="22">
        <f t="shared" si="16"/>
        <v>3509.3628339617198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665.72924999999998</v>
      </c>
      <c r="D74" s="1">
        <f t="shared" si="8"/>
        <v>665.72924999999998</v>
      </c>
      <c r="E74" s="1">
        <f t="shared" si="9"/>
        <v>0</v>
      </c>
      <c r="F74" s="11">
        <f t="shared" si="10"/>
        <v>1331.4585</v>
      </c>
      <c r="G74" s="1"/>
      <c r="H74" s="9">
        <f t="shared" si="11"/>
        <v>36.396705979192099</v>
      </c>
      <c r="I74" s="1">
        <f t="shared" si="12"/>
        <v>0</v>
      </c>
      <c r="J74" s="1">
        <f t="shared" si="13"/>
        <v>1404.6580738549601</v>
      </c>
      <c r="K74" s="1">
        <f t="shared" si="14"/>
        <v>1404.6580738549601</v>
      </c>
      <c r="L74" s="1">
        <f t="shared" si="15"/>
        <v>0</v>
      </c>
      <c r="M74" s="22">
        <f t="shared" si="16"/>
        <v>2809.3161477099202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349.95308333333401</v>
      </c>
      <c r="D75" s="1">
        <f t="shared" si="8"/>
        <v>699.90616666666597</v>
      </c>
      <c r="E75" s="1">
        <f t="shared" si="9"/>
        <v>0</v>
      </c>
      <c r="F75" s="11">
        <f t="shared" si="10"/>
        <v>1049.85925</v>
      </c>
      <c r="G75" s="1"/>
      <c r="H75" s="9">
        <f t="shared" si="11"/>
        <v>39.919523041564403</v>
      </c>
      <c r="I75" s="1">
        <f t="shared" si="12"/>
        <v>0</v>
      </c>
      <c r="J75" s="1">
        <f t="shared" si="13"/>
        <v>787.04000977980502</v>
      </c>
      <c r="K75" s="1">
        <f t="shared" si="14"/>
        <v>1574.08001955961</v>
      </c>
      <c r="L75" s="1">
        <f t="shared" si="15"/>
        <v>0</v>
      </c>
      <c r="M75" s="22">
        <f t="shared" si="16"/>
        <v>2361.1200293394099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43.671079420924599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2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47.659347614165803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2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51.892351257686798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2">
        <f t="shared" si="16"/>
        <v>0</v>
      </c>
      <c r="N78" s="3"/>
      <c r="O78" s="3"/>
      <c r="P78" s="3"/>
    </row>
    <row r="79" spans="1:16">
      <c r="A79" s="7" t="s">
        <v>7</v>
      </c>
      <c r="B79" s="14">
        <f>SUM(B47:B78)</f>
        <v>0</v>
      </c>
      <c r="C79" s="14">
        <f>SUM(C47:C78)</f>
        <v>1736094.1017857599</v>
      </c>
      <c r="D79" s="14">
        <f>SUM(D47:D78)</f>
        <v>73707.143464236695</v>
      </c>
      <c r="E79" s="14">
        <f>SUM(E47:E78)</f>
        <v>0</v>
      </c>
      <c r="F79" s="14">
        <f>SUM(F47:F78)</f>
        <v>1809801.2452499999</v>
      </c>
      <c r="G79" s="11"/>
      <c r="H79" s="7" t="s">
        <v>7</v>
      </c>
      <c r="I79" s="14">
        <f>SUM(I47:I78)</f>
        <v>0</v>
      </c>
      <c r="J79" s="14">
        <f>SUM(J47:J78)</f>
        <v>1610951.10504471</v>
      </c>
      <c r="K79" s="14">
        <f>SUM(K47:K78)</f>
        <v>108592.09667861401</v>
      </c>
      <c r="L79" s="14">
        <f>SUM(L47:L78)</f>
        <v>0</v>
      </c>
      <c r="M79" s="14">
        <f>SUM(M47:M78)</f>
        <v>1719543.20172333</v>
      </c>
      <c r="N79" s="3"/>
      <c r="O79" s="3"/>
      <c r="P79" s="3"/>
    </row>
    <row r="80" spans="1:16">
      <c r="A80" s="5" t="s">
        <v>13</v>
      </c>
      <c r="B80" s="15">
        <f>IF(L38&gt;0,B79/L38,0)</f>
        <v>0</v>
      </c>
      <c r="C80" s="15">
        <f>IF(M38&gt;0,C79/M38,0)</f>
        <v>11.568878154342499</v>
      </c>
      <c r="D80" s="15">
        <f>IF(N38&gt;0,D79/N38,0)</f>
        <v>14.530945328170001</v>
      </c>
      <c r="E80" s="15">
        <f>IF(O38&gt;0,E79/O38,0)</f>
        <v>0</v>
      </c>
      <c r="F80" s="15">
        <f>IF(P38&gt;0,F79/P38,0)</f>
        <v>11.6657263461495</v>
      </c>
      <c r="G80" s="11"/>
      <c r="H80" s="5" t="s">
        <v>13</v>
      </c>
      <c r="I80" s="15">
        <f>IF(L38&gt;0,I79/L38,0)</f>
        <v>0</v>
      </c>
      <c r="J80" s="15">
        <f>IF(M38&gt;0,J79/M38,0)</f>
        <v>10.7349578733639</v>
      </c>
      <c r="K80" s="15">
        <f>IF(N38&gt;0,K79/N38,0)</f>
        <v>21.4083160158543</v>
      </c>
      <c r="L80" s="15">
        <f>IF(O38&gt;0,L79/O38,0)</f>
        <v>0</v>
      </c>
      <c r="M80" s="15">
        <f>IF(P38&gt;0,M79/P38,0)</f>
        <v>11.083935589244801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2" t="s">
        <v>14</v>
      </c>
      <c r="B85" s="42"/>
      <c r="C85" s="42"/>
      <c r="D85" s="42"/>
      <c r="E85" s="42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42"/>
      <c r="B86" s="42"/>
      <c r="C86" s="42"/>
      <c r="D86" s="42"/>
      <c r="E86" s="42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3"/>
      <c r="B87" s="2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3" t="s">
        <v>15</v>
      </c>
      <c r="B89" s="44" t="s">
        <v>16</v>
      </c>
      <c r="C89" s="44" t="s">
        <v>17</v>
      </c>
      <c r="D89" s="44" t="s">
        <v>18</v>
      </c>
      <c r="E89" s="44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3"/>
      <c r="B90" s="43"/>
      <c r="C90" s="43"/>
      <c r="D90" s="43"/>
      <c r="E90" s="44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4">
        <v>0</v>
      </c>
      <c r="B92" s="25">
        <f>L$38</f>
        <v>0</v>
      </c>
      <c r="C92" s="26">
        <f>$B$80</f>
        <v>0</v>
      </c>
      <c r="D92" s="26">
        <f>$I$80</f>
        <v>0</v>
      </c>
      <c r="E92" s="25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4">
        <v>1</v>
      </c>
      <c r="B93" s="25">
        <f>M$38</f>
        <v>150065.89910000001</v>
      </c>
      <c r="C93" s="26">
        <f>$C$80</f>
        <v>11.6</v>
      </c>
      <c r="D93" s="26">
        <f>$J$80</f>
        <v>10.7</v>
      </c>
      <c r="E93" s="25">
        <f>B93*D93</f>
        <v>1605705.1203699999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4">
        <v>2</v>
      </c>
      <c r="B94" s="25">
        <f>N$38</f>
        <v>5072.4259000000002</v>
      </c>
      <c r="C94" s="26">
        <f>$D$80</f>
        <v>14.5</v>
      </c>
      <c r="D94" s="26">
        <f>$K$80</f>
        <v>21.4</v>
      </c>
      <c r="E94" s="25">
        <f>B94*D94</f>
        <v>108549.91426000001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4">
        <v>3</v>
      </c>
      <c r="B95" s="25">
        <f>O$38</f>
        <v>0</v>
      </c>
      <c r="C95" s="26">
        <f>$E$80</f>
        <v>0</v>
      </c>
      <c r="D95" s="26">
        <f>$L$80</f>
        <v>0</v>
      </c>
      <c r="E95" s="25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4" t="s">
        <v>7</v>
      </c>
      <c r="B96" s="25">
        <f>SUM(B92:B95)</f>
        <v>155138.32500000001</v>
      </c>
      <c r="C96" s="26">
        <f>$F$80</f>
        <v>11.7</v>
      </c>
      <c r="D96" s="26">
        <f>$M$80</f>
        <v>11.1</v>
      </c>
      <c r="E96" s="25">
        <f>SUM(E92:E95)</f>
        <v>1714255.0346299999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4" t="s">
        <v>2</v>
      </c>
      <c r="B97" s="27">
        <f>$I$2</f>
        <v>1833052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28" t="s">
        <v>20</v>
      </c>
      <c r="B98" s="25">
        <f>IF(E96&gt;0,$I$2/E96,"")</f>
        <v>1.0692999999999999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"/>
  <sheetViews>
    <sheetView topLeftCell="A49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5" t="s">
        <v>22</v>
      </c>
      <c r="B1" s="45"/>
      <c r="C1" s="45"/>
      <c r="D1" s="45"/>
      <c r="E1" s="45"/>
      <c r="F1" s="45"/>
      <c r="G1" s="1"/>
      <c r="H1" s="46" t="s">
        <v>1</v>
      </c>
      <c r="I1" s="46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2682376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7" t="s">
        <v>4</v>
      </c>
      <c r="C4" s="47"/>
      <c r="D4" s="47"/>
      <c r="E4" s="47"/>
      <c r="F4" s="47"/>
      <c r="G4" s="1"/>
      <c r="H4" s="2" t="s">
        <v>3</v>
      </c>
      <c r="I4" s="1"/>
      <c r="J4" s="1"/>
      <c r="K4" s="2" t="s">
        <v>3</v>
      </c>
      <c r="L4" s="46" t="s">
        <v>5</v>
      </c>
      <c r="M4" s="46"/>
      <c r="N4" s="46"/>
      <c r="O4" s="46"/>
      <c r="P4" s="46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20"/>
      <c r="C6" s="10"/>
      <c r="D6" s="10"/>
      <c r="E6" s="29"/>
      <c r="F6" s="11">
        <f t="shared" ref="F6:F37" si="0">SUM(B6:E6)</f>
        <v>0</v>
      </c>
      <c r="G6" s="1"/>
      <c r="H6" s="9">
        <v>3.75</v>
      </c>
      <c r="I6" s="4"/>
      <c r="J6" s="1"/>
      <c r="K6" s="9">
        <v>3.75</v>
      </c>
      <c r="L6" s="1">
        <f t="shared" ref="L6:O10" si="1">IF($F6&gt;0,($I6/1000)*(B6/$F6),0)</f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2">
        <f t="shared" ref="P6:P37" si="2">SUM(L6:O6)</f>
        <v>0</v>
      </c>
      <c r="Q6" s="3"/>
      <c r="R6" s="3"/>
    </row>
    <row r="7" spans="1:18">
      <c r="A7" s="9">
        <v>4.25</v>
      </c>
      <c r="B7" s="20"/>
      <c r="C7" s="10"/>
      <c r="D7" s="10"/>
      <c r="E7" s="29"/>
      <c r="F7" s="11">
        <f t="shared" si="0"/>
        <v>0</v>
      </c>
      <c r="G7" s="1"/>
      <c r="H7" s="9">
        <v>4.25</v>
      </c>
      <c r="I7" s="4"/>
      <c r="J7" s="1"/>
      <c r="K7" s="9">
        <v>4.25</v>
      </c>
      <c r="L7" s="1">
        <f t="shared" si="1"/>
        <v>0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2">
        <f t="shared" si="2"/>
        <v>0</v>
      </c>
      <c r="Q7" s="3"/>
      <c r="R7" s="3"/>
    </row>
    <row r="8" spans="1:18">
      <c r="A8" s="9">
        <v>4.75</v>
      </c>
      <c r="B8" s="20"/>
      <c r="C8" s="10"/>
      <c r="D8" s="10"/>
      <c r="E8" s="29"/>
      <c r="F8" s="11">
        <f t="shared" si="0"/>
        <v>0</v>
      </c>
      <c r="G8" s="1"/>
      <c r="H8" s="9">
        <v>4.75</v>
      </c>
      <c r="I8" s="4"/>
      <c r="J8" s="1"/>
      <c r="K8" s="9">
        <v>4.75</v>
      </c>
      <c r="L8" s="1">
        <f t="shared" si="1"/>
        <v>0</v>
      </c>
      <c r="M8" s="1">
        <f t="shared" si="1"/>
        <v>0</v>
      </c>
      <c r="N8" s="1">
        <f t="shared" si="1"/>
        <v>0</v>
      </c>
      <c r="O8" s="1">
        <f t="shared" si="1"/>
        <v>0</v>
      </c>
      <c r="P8" s="12">
        <f t="shared" si="2"/>
        <v>0</v>
      </c>
      <c r="Q8" s="3"/>
      <c r="R8" s="3"/>
    </row>
    <row r="9" spans="1:18">
      <c r="A9" s="9">
        <v>5.25</v>
      </c>
      <c r="B9" s="20"/>
      <c r="C9" s="10"/>
      <c r="D9" s="10"/>
      <c r="E9" s="29"/>
      <c r="F9" s="11">
        <f t="shared" si="0"/>
        <v>0</v>
      </c>
      <c r="G9" s="1"/>
      <c r="H9" s="9">
        <v>5.25</v>
      </c>
      <c r="I9" s="4"/>
      <c r="J9" s="1"/>
      <c r="K9" s="9">
        <v>5.25</v>
      </c>
      <c r="L9" s="1">
        <f t="shared" si="1"/>
        <v>0</v>
      </c>
      <c r="M9" s="1">
        <f t="shared" si="1"/>
        <v>0</v>
      </c>
      <c r="N9" s="1">
        <f t="shared" si="1"/>
        <v>0</v>
      </c>
      <c r="O9" s="1">
        <f t="shared" si="1"/>
        <v>0</v>
      </c>
      <c r="P9" s="12">
        <f t="shared" si="2"/>
        <v>0</v>
      </c>
      <c r="Q9" s="3"/>
      <c r="R9" s="3"/>
    </row>
    <row r="10" spans="1:18">
      <c r="A10" s="9">
        <v>5.75</v>
      </c>
      <c r="B10" s="20"/>
      <c r="C10" s="10"/>
      <c r="D10" s="10"/>
      <c r="E10" s="29"/>
      <c r="F10" s="11">
        <f t="shared" si="0"/>
        <v>0</v>
      </c>
      <c r="G10" s="1"/>
      <c r="H10" s="9">
        <v>5.75</v>
      </c>
      <c r="I10" s="4"/>
      <c r="J10" s="1"/>
      <c r="K10" s="9">
        <v>5.75</v>
      </c>
      <c r="L10" s="1">
        <f t="shared" si="1"/>
        <v>0</v>
      </c>
      <c r="M10" s="1">
        <f t="shared" si="1"/>
        <v>0</v>
      </c>
      <c r="N10" s="1">
        <f t="shared" si="1"/>
        <v>0</v>
      </c>
      <c r="O10" s="1">
        <f t="shared" si="1"/>
        <v>0</v>
      </c>
      <c r="P10" s="12">
        <f t="shared" si="2"/>
        <v>0</v>
      </c>
      <c r="Q10" s="3"/>
      <c r="R10" s="3"/>
    </row>
    <row r="11" spans="1:18">
      <c r="A11" s="9">
        <v>6.25</v>
      </c>
      <c r="B11" s="20"/>
      <c r="C11" s="10"/>
      <c r="D11" s="10"/>
      <c r="E11" s="29"/>
      <c r="F11" s="11">
        <f t="shared" si="0"/>
        <v>0</v>
      </c>
      <c r="G11" s="1"/>
      <c r="H11" s="9">
        <v>6.25</v>
      </c>
      <c r="J11" s="1"/>
      <c r="K11" s="9">
        <v>6.25</v>
      </c>
      <c r="L11" s="1">
        <f t="shared" ref="L11:L32" si="3">IF($F11&gt;0,($I12/1000)*(B11/$F11),0)</f>
        <v>0</v>
      </c>
      <c r="M11" s="1">
        <f t="shared" ref="M11:M32" si="4">IF($F11&gt;0,($I12/1000)*(C11/$F11),0)</f>
        <v>0</v>
      </c>
      <c r="N11" s="1">
        <f t="shared" ref="N11:N32" si="5">IF($F11&gt;0,($I12/1000)*(D11/$F11),0)</f>
        <v>0</v>
      </c>
      <c r="O11" s="1">
        <f t="shared" ref="O11:O32" si="6">IF($F11&gt;0,($I12/1000)*(E11/$F11),0)</f>
        <v>0</v>
      </c>
      <c r="P11" s="12">
        <f t="shared" si="2"/>
        <v>0</v>
      </c>
      <c r="Q11" s="3"/>
      <c r="R11" s="3"/>
    </row>
    <row r="12" spans="1:18">
      <c r="A12" s="9">
        <v>6.75</v>
      </c>
      <c r="C12" s="10"/>
      <c r="D12" s="10"/>
      <c r="E12" s="30"/>
      <c r="F12" s="11">
        <f t="shared" si="0"/>
        <v>0</v>
      </c>
      <c r="G12" s="1"/>
      <c r="H12" s="9">
        <v>6.75</v>
      </c>
      <c r="J12" s="1"/>
      <c r="K12" s="9">
        <v>6.75</v>
      </c>
      <c r="L12" s="1">
        <f t="shared" si="3"/>
        <v>0</v>
      </c>
      <c r="M12" s="1">
        <f t="shared" si="4"/>
        <v>0</v>
      </c>
      <c r="N12" s="1">
        <f t="shared" si="5"/>
        <v>0</v>
      </c>
      <c r="O12" s="1">
        <f t="shared" si="6"/>
        <v>0</v>
      </c>
      <c r="P12" s="12">
        <f t="shared" si="2"/>
        <v>0</v>
      </c>
      <c r="Q12" s="3"/>
      <c r="R12" s="3"/>
    </row>
    <row r="13" spans="1:18">
      <c r="A13" s="9">
        <v>7.25</v>
      </c>
      <c r="B13" s="37">
        <v>1</v>
      </c>
      <c r="C13" s="10"/>
      <c r="D13" s="10"/>
      <c r="E13" s="30"/>
      <c r="F13" s="11">
        <f t="shared" si="0"/>
        <v>1</v>
      </c>
      <c r="G13" s="1"/>
      <c r="H13" s="9">
        <v>7.25</v>
      </c>
      <c r="I13">
        <v>905883</v>
      </c>
      <c r="J13" s="1"/>
      <c r="K13" s="9">
        <v>7.25</v>
      </c>
      <c r="L13" s="1">
        <f t="shared" si="3"/>
        <v>1000.3390000000001</v>
      </c>
      <c r="M13" s="1">
        <f t="shared" si="4"/>
        <v>0</v>
      </c>
      <c r="N13" s="1">
        <f t="shared" si="5"/>
        <v>0</v>
      </c>
      <c r="O13" s="1">
        <f t="shared" si="6"/>
        <v>0</v>
      </c>
      <c r="P13" s="12">
        <f t="shared" si="2"/>
        <v>1000.3390000000001</v>
      </c>
      <c r="Q13" s="3"/>
      <c r="R13" s="3"/>
    </row>
    <row r="14" spans="1:18">
      <c r="A14" s="9">
        <v>7.75</v>
      </c>
      <c r="B14" s="37">
        <v>1</v>
      </c>
      <c r="D14" s="10"/>
      <c r="E14" s="30"/>
      <c r="F14" s="11">
        <f t="shared" si="0"/>
        <v>1</v>
      </c>
      <c r="G14" s="1"/>
      <c r="H14" s="9">
        <v>7.75</v>
      </c>
      <c r="I14">
        <v>1000339</v>
      </c>
      <c r="J14" s="4"/>
      <c r="K14" s="9">
        <v>7.75</v>
      </c>
      <c r="L14" s="1">
        <f t="shared" si="3"/>
        <v>3046.471</v>
      </c>
      <c r="M14" s="1">
        <f t="shared" si="4"/>
        <v>0</v>
      </c>
      <c r="N14" s="1">
        <f t="shared" si="5"/>
        <v>0</v>
      </c>
      <c r="O14" s="1">
        <f t="shared" si="6"/>
        <v>0</v>
      </c>
      <c r="P14" s="12">
        <f t="shared" si="2"/>
        <v>3046.471</v>
      </c>
      <c r="Q14" s="3"/>
      <c r="R14" s="3"/>
    </row>
    <row r="15" spans="1:18">
      <c r="A15" s="9">
        <v>8.25</v>
      </c>
      <c r="B15" s="41">
        <v>1</v>
      </c>
      <c r="D15" s="34"/>
      <c r="E15" s="30"/>
      <c r="F15" s="11">
        <f t="shared" si="0"/>
        <v>1</v>
      </c>
      <c r="G15" s="1"/>
      <c r="H15" s="9">
        <v>8.25</v>
      </c>
      <c r="I15">
        <v>3046471</v>
      </c>
      <c r="J15" s="4"/>
      <c r="K15" s="9">
        <v>8.25</v>
      </c>
      <c r="L15" s="1">
        <f t="shared" si="3"/>
        <v>7723.0110000000004</v>
      </c>
      <c r="M15" s="1">
        <f t="shared" si="4"/>
        <v>0</v>
      </c>
      <c r="N15" s="1">
        <f t="shared" si="5"/>
        <v>0</v>
      </c>
      <c r="O15" s="1">
        <f t="shared" si="6"/>
        <v>0</v>
      </c>
      <c r="P15" s="12">
        <f t="shared" si="2"/>
        <v>7723.0110000000004</v>
      </c>
      <c r="Q15" s="3"/>
      <c r="R15" s="3"/>
    </row>
    <row r="16" spans="1:18">
      <c r="A16" s="9">
        <v>8.75</v>
      </c>
      <c r="B16">
        <v>1</v>
      </c>
      <c r="E16" s="30"/>
      <c r="F16" s="11">
        <f t="shared" si="0"/>
        <v>1</v>
      </c>
      <c r="G16" s="1"/>
      <c r="H16" s="9">
        <v>8.75</v>
      </c>
      <c r="I16">
        <v>7723011</v>
      </c>
      <c r="J16" s="4"/>
      <c r="K16" s="9">
        <v>8.75</v>
      </c>
      <c r="L16" s="1">
        <f t="shared" si="3"/>
        <v>16223.406999999999</v>
      </c>
      <c r="M16" s="1">
        <f t="shared" si="4"/>
        <v>0</v>
      </c>
      <c r="N16" s="1">
        <f t="shared" si="5"/>
        <v>0</v>
      </c>
      <c r="O16" s="1">
        <f t="shared" si="6"/>
        <v>0</v>
      </c>
      <c r="P16" s="12">
        <f t="shared" si="2"/>
        <v>16223.406999999999</v>
      </c>
      <c r="Q16" s="3"/>
      <c r="R16" s="3"/>
    </row>
    <row r="17" spans="1:18">
      <c r="A17" s="9">
        <v>9.25</v>
      </c>
      <c r="B17">
        <v>1</v>
      </c>
      <c r="E17" s="30"/>
      <c r="F17" s="11">
        <f t="shared" si="0"/>
        <v>1</v>
      </c>
      <c r="G17" s="1"/>
      <c r="H17" s="9">
        <v>9.25</v>
      </c>
      <c r="I17">
        <v>16223407</v>
      </c>
      <c r="J17" s="4"/>
      <c r="K17" s="9">
        <v>9.25</v>
      </c>
      <c r="L17" s="1">
        <f t="shared" si="3"/>
        <v>26500.888999999999</v>
      </c>
      <c r="M17" s="1">
        <f t="shared" si="4"/>
        <v>0</v>
      </c>
      <c r="N17" s="1">
        <f t="shared" si="5"/>
        <v>0</v>
      </c>
      <c r="O17" s="1">
        <f t="shared" si="6"/>
        <v>0</v>
      </c>
      <c r="P17" s="12">
        <f t="shared" si="2"/>
        <v>26500.888999999999</v>
      </c>
      <c r="Q17" s="3"/>
      <c r="R17" s="3"/>
    </row>
    <row r="18" spans="1:18">
      <c r="A18" s="9">
        <v>9.75</v>
      </c>
      <c r="B18">
        <v>3</v>
      </c>
      <c r="C18">
        <v>1</v>
      </c>
      <c r="E18" s="30"/>
      <c r="F18" s="11">
        <f t="shared" si="0"/>
        <v>4</v>
      </c>
      <c r="G18" s="1"/>
      <c r="H18" s="9">
        <v>9.75</v>
      </c>
      <c r="I18">
        <v>26500889</v>
      </c>
      <c r="J18" s="4"/>
      <c r="K18" s="9">
        <v>9.75</v>
      </c>
      <c r="L18" s="1">
        <f t="shared" si="3"/>
        <v>22894.297500000001</v>
      </c>
      <c r="M18" s="1">
        <f t="shared" si="4"/>
        <v>7631.4324999999999</v>
      </c>
      <c r="N18" s="1">
        <f t="shared" si="5"/>
        <v>0</v>
      </c>
      <c r="O18" s="1">
        <f t="shared" si="6"/>
        <v>0</v>
      </c>
      <c r="P18" s="12">
        <f t="shared" si="2"/>
        <v>30525.73</v>
      </c>
      <c r="Q18" s="3"/>
      <c r="R18" s="3"/>
    </row>
    <row r="19" spans="1:18">
      <c r="A19" s="9">
        <v>10.25</v>
      </c>
      <c r="B19">
        <v>10</v>
      </c>
      <c r="C19">
        <v>1</v>
      </c>
      <c r="E19" s="30"/>
      <c r="F19" s="11">
        <f t="shared" si="0"/>
        <v>11</v>
      </c>
      <c r="G19" s="1"/>
      <c r="H19" s="9">
        <v>10.25</v>
      </c>
      <c r="I19">
        <v>30525730</v>
      </c>
      <c r="J19" s="4"/>
      <c r="K19" s="9">
        <v>10.25</v>
      </c>
      <c r="L19" s="1">
        <f t="shared" si="3"/>
        <v>27756.510909090899</v>
      </c>
      <c r="M19" s="1">
        <f t="shared" si="4"/>
        <v>2775.6510909090898</v>
      </c>
      <c r="N19" s="1">
        <f t="shared" si="5"/>
        <v>0</v>
      </c>
      <c r="O19" s="1">
        <f t="shared" si="6"/>
        <v>0</v>
      </c>
      <c r="P19" s="12">
        <f t="shared" si="2"/>
        <v>30532.162</v>
      </c>
      <c r="Q19" s="3"/>
      <c r="R19" s="3"/>
    </row>
    <row r="20" spans="1:18">
      <c r="A20" s="9">
        <v>10.75</v>
      </c>
      <c r="B20">
        <v>12</v>
      </c>
      <c r="E20" s="30"/>
      <c r="F20" s="11">
        <f t="shared" si="0"/>
        <v>12</v>
      </c>
      <c r="G20" s="1"/>
      <c r="H20" s="9">
        <v>10.75</v>
      </c>
      <c r="I20">
        <v>30532162</v>
      </c>
      <c r="J20" s="4"/>
      <c r="K20" s="9">
        <v>10.75</v>
      </c>
      <c r="L20" s="1">
        <f t="shared" si="3"/>
        <v>17284.756000000001</v>
      </c>
      <c r="M20" s="1">
        <f t="shared" si="4"/>
        <v>0</v>
      </c>
      <c r="N20" s="1">
        <f t="shared" si="5"/>
        <v>0</v>
      </c>
      <c r="O20" s="1">
        <f t="shared" si="6"/>
        <v>0</v>
      </c>
      <c r="P20" s="12">
        <f t="shared" si="2"/>
        <v>17284.756000000001</v>
      </c>
      <c r="Q20" s="3"/>
      <c r="R20" s="3"/>
    </row>
    <row r="21" spans="1:18">
      <c r="A21" s="9">
        <v>11.25</v>
      </c>
      <c r="B21">
        <v>3</v>
      </c>
      <c r="C21">
        <v>5</v>
      </c>
      <c r="E21" s="30"/>
      <c r="F21" s="11">
        <f t="shared" si="0"/>
        <v>8</v>
      </c>
      <c r="G21" s="1"/>
      <c r="H21" s="9">
        <v>11.25</v>
      </c>
      <c r="I21">
        <v>17284756</v>
      </c>
      <c r="J21" s="4"/>
      <c r="K21" s="9">
        <v>11.25</v>
      </c>
      <c r="L21" s="1">
        <f t="shared" si="3"/>
        <v>6061.6312500000004</v>
      </c>
      <c r="M21" s="1">
        <f t="shared" si="4"/>
        <v>10102.71875</v>
      </c>
      <c r="N21" s="1">
        <f t="shared" si="5"/>
        <v>0</v>
      </c>
      <c r="O21" s="1">
        <f t="shared" si="6"/>
        <v>0</v>
      </c>
      <c r="P21" s="12">
        <f t="shared" si="2"/>
        <v>16164.35</v>
      </c>
      <c r="Q21" s="3"/>
      <c r="R21" s="3"/>
    </row>
    <row r="22" spans="1:18">
      <c r="A22" s="9">
        <v>11.75</v>
      </c>
      <c r="B22">
        <v>7</v>
      </c>
      <c r="C22">
        <v>11</v>
      </c>
      <c r="E22" s="30"/>
      <c r="F22" s="11">
        <f t="shared" si="0"/>
        <v>18</v>
      </c>
      <c r="G22" s="4"/>
      <c r="H22" s="9">
        <v>11.75</v>
      </c>
      <c r="I22">
        <v>16164350</v>
      </c>
      <c r="J22" s="4"/>
      <c r="K22" s="9">
        <v>11.75</v>
      </c>
      <c r="L22" s="1">
        <f t="shared" si="3"/>
        <v>5284.5784444444398</v>
      </c>
      <c r="M22" s="1">
        <f t="shared" si="4"/>
        <v>8304.3375555555594</v>
      </c>
      <c r="N22" s="1">
        <f t="shared" si="5"/>
        <v>0</v>
      </c>
      <c r="O22" s="1">
        <f t="shared" si="6"/>
        <v>0</v>
      </c>
      <c r="P22" s="12">
        <f t="shared" si="2"/>
        <v>13588.915999999999</v>
      </c>
      <c r="Q22" s="3"/>
      <c r="R22" s="3"/>
    </row>
    <row r="23" spans="1:18">
      <c r="A23" s="9">
        <v>12.25</v>
      </c>
      <c r="B23">
        <v>6</v>
      </c>
      <c r="C23">
        <v>44</v>
      </c>
      <c r="E23" s="30"/>
      <c r="F23" s="11">
        <f t="shared" si="0"/>
        <v>50</v>
      </c>
      <c r="G23" s="4"/>
      <c r="H23" s="9">
        <v>12.25</v>
      </c>
      <c r="I23">
        <v>13588916</v>
      </c>
      <c r="J23" s="4"/>
      <c r="K23" s="9">
        <v>12.25</v>
      </c>
      <c r="L23" s="1">
        <f t="shared" si="3"/>
        <v>2456.4756000000002</v>
      </c>
      <c r="M23" s="1">
        <f t="shared" si="4"/>
        <v>18014.154399999999</v>
      </c>
      <c r="N23" s="1">
        <f t="shared" si="5"/>
        <v>0</v>
      </c>
      <c r="O23" s="1">
        <f t="shared" si="6"/>
        <v>0</v>
      </c>
      <c r="P23" s="12">
        <f t="shared" si="2"/>
        <v>20470.63</v>
      </c>
      <c r="Q23" s="3"/>
      <c r="R23" s="3"/>
    </row>
    <row r="24" spans="1:18">
      <c r="A24" s="9">
        <v>12.75</v>
      </c>
      <c r="B24">
        <v>13</v>
      </c>
      <c r="C24">
        <v>108</v>
      </c>
      <c r="E24" s="29"/>
      <c r="F24" s="11">
        <f t="shared" si="0"/>
        <v>121</v>
      </c>
      <c r="G24" s="4"/>
      <c r="H24" s="9">
        <v>12.75</v>
      </c>
      <c r="I24">
        <v>20470630</v>
      </c>
      <c r="J24" s="4"/>
      <c r="K24" s="9">
        <v>12.75</v>
      </c>
      <c r="L24" s="1">
        <f t="shared" si="3"/>
        <v>2327.9749999999999</v>
      </c>
      <c r="M24" s="1">
        <f t="shared" si="4"/>
        <v>19340.099999999999</v>
      </c>
      <c r="N24" s="1">
        <f t="shared" si="5"/>
        <v>0</v>
      </c>
      <c r="O24" s="1">
        <f t="shared" si="6"/>
        <v>0</v>
      </c>
      <c r="P24" s="12">
        <f t="shared" si="2"/>
        <v>21668.075000000001</v>
      </c>
      <c r="Q24" s="3"/>
      <c r="R24" s="3"/>
    </row>
    <row r="25" spans="1:18">
      <c r="A25" s="9">
        <v>13.25</v>
      </c>
      <c r="B25">
        <v>4</v>
      </c>
      <c r="C25">
        <v>162</v>
      </c>
      <c r="E25" s="29"/>
      <c r="F25" s="11">
        <f t="shared" si="0"/>
        <v>166</v>
      </c>
      <c r="G25" s="4"/>
      <c r="H25" s="9">
        <v>13.25</v>
      </c>
      <c r="I25">
        <v>21668075</v>
      </c>
      <c r="J25" s="4"/>
      <c r="K25" s="9">
        <v>13.25</v>
      </c>
      <c r="L25" s="1">
        <f t="shared" si="3"/>
        <v>457.94961445783099</v>
      </c>
      <c r="M25" s="1">
        <f t="shared" si="4"/>
        <v>18546.959385542199</v>
      </c>
      <c r="N25" s="1">
        <f t="shared" si="5"/>
        <v>0</v>
      </c>
      <c r="O25" s="1">
        <f t="shared" si="6"/>
        <v>0</v>
      </c>
      <c r="P25" s="12">
        <f t="shared" si="2"/>
        <v>19004.909</v>
      </c>
      <c r="Q25" s="3"/>
      <c r="R25" s="3"/>
    </row>
    <row r="26" spans="1:18">
      <c r="A26" s="9">
        <v>13.75</v>
      </c>
      <c r="B26">
        <v>2</v>
      </c>
      <c r="C26">
        <v>180</v>
      </c>
      <c r="E26" s="29"/>
      <c r="F26" s="11">
        <f t="shared" si="0"/>
        <v>182</v>
      </c>
      <c r="G26" s="4"/>
      <c r="H26" s="9">
        <v>13.75</v>
      </c>
      <c r="I26">
        <v>19004909</v>
      </c>
      <c r="J26" s="4"/>
      <c r="K26" s="9">
        <v>13.75</v>
      </c>
      <c r="L26" s="1">
        <f t="shared" si="3"/>
        <v>103.91708791208799</v>
      </c>
      <c r="M26" s="1">
        <f t="shared" si="4"/>
        <v>9352.5379120879097</v>
      </c>
      <c r="N26" s="1">
        <f t="shared" si="5"/>
        <v>0</v>
      </c>
      <c r="O26" s="1">
        <f t="shared" si="6"/>
        <v>0</v>
      </c>
      <c r="P26" s="12">
        <f t="shared" si="2"/>
        <v>9456.4549999999999</v>
      </c>
      <c r="Q26" s="3"/>
      <c r="R26" s="3"/>
    </row>
    <row r="27" spans="1:18">
      <c r="A27" s="9">
        <v>14.25</v>
      </c>
      <c r="B27">
        <v>4</v>
      </c>
      <c r="C27">
        <v>136</v>
      </c>
      <c r="E27" s="29"/>
      <c r="F27" s="11">
        <f t="shared" si="0"/>
        <v>140</v>
      </c>
      <c r="G27" s="4"/>
      <c r="H27" s="9">
        <v>14.25</v>
      </c>
      <c r="I27">
        <v>9456455</v>
      </c>
      <c r="J27" s="4"/>
      <c r="K27" s="9">
        <v>14.25</v>
      </c>
      <c r="L27" s="1">
        <f t="shared" si="3"/>
        <v>187.649085714286</v>
      </c>
      <c r="M27" s="1">
        <f t="shared" si="4"/>
        <v>6380.06891428571</v>
      </c>
      <c r="N27" s="1">
        <f t="shared" si="5"/>
        <v>0</v>
      </c>
      <c r="O27" s="1">
        <f t="shared" si="6"/>
        <v>0</v>
      </c>
      <c r="P27" s="12">
        <f t="shared" si="2"/>
        <v>6567.7179999999998</v>
      </c>
      <c r="Q27" s="3"/>
      <c r="R27" s="3"/>
    </row>
    <row r="28" spans="1:18">
      <c r="A28" s="9">
        <v>14.75</v>
      </c>
      <c r="C28">
        <v>112</v>
      </c>
      <c r="D28">
        <v>1</v>
      </c>
      <c r="E28" s="29"/>
      <c r="F28" s="11">
        <f t="shared" si="0"/>
        <v>113</v>
      </c>
      <c r="G28" s="1"/>
      <c r="H28" s="9">
        <v>14.75</v>
      </c>
      <c r="I28">
        <v>6567718</v>
      </c>
      <c r="J28" s="4"/>
      <c r="K28" s="9">
        <v>14.75</v>
      </c>
      <c r="L28" s="1">
        <f t="shared" si="3"/>
        <v>0</v>
      </c>
      <c r="M28" s="1">
        <f t="shared" si="4"/>
        <v>4271.5838584070798</v>
      </c>
      <c r="N28" s="1">
        <f t="shared" si="5"/>
        <v>38.139141592920403</v>
      </c>
      <c r="O28" s="1">
        <f t="shared" si="6"/>
        <v>0</v>
      </c>
      <c r="P28" s="12">
        <f t="shared" si="2"/>
        <v>4309.723</v>
      </c>
      <c r="Q28" s="3"/>
      <c r="R28" s="3"/>
    </row>
    <row r="29" spans="1:18">
      <c r="A29" s="9">
        <v>15.25</v>
      </c>
      <c r="C29">
        <v>73</v>
      </c>
      <c r="D29">
        <v>6</v>
      </c>
      <c r="E29" s="29"/>
      <c r="F29" s="11">
        <f t="shared" si="0"/>
        <v>79</v>
      </c>
      <c r="G29" s="1"/>
      <c r="H29" s="9">
        <v>15.25</v>
      </c>
      <c r="I29">
        <v>4309723</v>
      </c>
      <c r="J29" s="4"/>
      <c r="K29" s="9">
        <v>15.25</v>
      </c>
      <c r="L29" s="1">
        <f t="shared" si="3"/>
        <v>0</v>
      </c>
      <c r="M29" s="1">
        <f t="shared" si="4"/>
        <v>1642.9324556961999</v>
      </c>
      <c r="N29" s="1">
        <f t="shared" si="5"/>
        <v>135.035544303797</v>
      </c>
      <c r="O29" s="1">
        <f t="shared" si="6"/>
        <v>0</v>
      </c>
      <c r="P29" s="12">
        <f t="shared" si="2"/>
        <v>1777.9680000000001</v>
      </c>
      <c r="Q29" s="3"/>
      <c r="R29" s="3"/>
    </row>
    <row r="30" spans="1:18">
      <c r="A30" s="9">
        <v>15.75</v>
      </c>
      <c r="C30">
        <v>41</v>
      </c>
      <c r="D30">
        <v>13</v>
      </c>
      <c r="E30" s="29"/>
      <c r="F30" s="11">
        <f t="shared" si="0"/>
        <v>54</v>
      </c>
      <c r="G30" s="1"/>
      <c r="H30" s="9">
        <v>15.75</v>
      </c>
      <c r="I30">
        <v>1777968</v>
      </c>
      <c r="J30" s="4"/>
      <c r="K30" s="9">
        <v>15.75</v>
      </c>
      <c r="L30" s="1">
        <f t="shared" si="3"/>
        <v>0</v>
      </c>
      <c r="M30" s="1">
        <f t="shared" si="4"/>
        <v>441.33007407407399</v>
      </c>
      <c r="N30" s="1">
        <f t="shared" si="5"/>
        <v>139.93392592592599</v>
      </c>
      <c r="O30" s="1">
        <f t="shared" si="6"/>
        <v>0</v>
      </c>
      <c r="P30" s="12">
        <f t="shared" si="2"/>
        <v>581.26400000000001</v>
      </c>
      <c r="Q30" s="3"/>
      <c r="R30" s="3"/>
    </row>
    <row r="31" spans="1:18">
      <c r="A31" s="9">
        <v>16.25</v>
      </c>
      <c r="C31">
        <v>14</v>
      </c>
      <c r="D31">
        <v>15</v>
      </c>
      <c r="E31" s="29"/>
      <c r="F31" s="11">
        <f t="shared" si="0"/>
        <v>29</v>
      </c>
      <c r="G31" s="1"/>
      <c r="H31" s="9">
        <v>16.25</v>
      </c>
      <c r="I31">
        <v>581264</v>
      </c>
      <c r="J31" s="4"/>
      <c r="K31" s="9">
        <v>16.25</v>
      </c>
      <c r="L31" s="1">
        <f t="shared" si="3"/>
        <v>0</v>
      </c>
      <c r="M31" s="1">
        <f t="shared" si="4"/>
        <v>103.91572413793099</v>
      </c>
      <c r="N31" s="1">
        <f t="shared" si="5"/>
        <v>111.338275862069</v>
      </c>
      <c r="O31" s="1">
        <f t="shared" si="6"/>
        <v>0</v>
      </c>
      <c r="P31" s="12">
        <f t="shared" si="2"/>
        <v>215.25399999999999</v>
      </c>
      <c r="Q31" s="3"/>
      <c r="R31" s="3"/>
    </row>
    <row r="32" spans="1:18">
      <c r="A32" s="9">
        <v>16.75</v>
      </c>
      <c r="C32">
        <v>11</v>
      </c>
      <c r="D32">
        <v>17</v>
      </c>
      <c r="E32" s="29"/>
      <c r="F32" s="11">
        <f t="shared" si="0"/>
        <v>28</v>
      </c>
      <c r="G32" s="1"/>
      <c r="H32" s="9">
        <v>16.75</v>
      </c>
      <c r="I32">
        <v>215254</v>
      </c>
      <c r="J32" s="13"/>
      <c r="K32" s="9">
        <v>16.75</v>
      </c>
      <c r="L32" s="1">
        <f t="shared" si="3"/>
        <v>0</v>
      </c>
      <c r="M32" s="1">
        <f t="shared" si="4"/>
        <v>3.7305714285714302</v>
      </c>
      <c r="N32" s="1">
        <f t="shared" si="5"/>
        <v>5.7654285714285702</v>
      </c>
      <c r="O32" s="1">
        <f t="shared" si="6"/>
        <v>0</v>
      </c>
      <c r="P32" s="12">
        <f t="shared" si="2"/>
        <v>9.4960000000000004</v>
      </c>
      <c r="Q32" s="3"/>
      <c r="R32" s="3"/>
    </row>
    <row r="33" spans="1:18">
      <c r="A33" s="9">
        <v>17.25</v>
      </c>
      <c r="C33">
        <v>6</v>
      </c>
      <c r="D33">
        <v>19</v>
      </c>
      <c r="E33" s="29"/>
      <c r="F33" s="11">
        <f t="shared" si="0"/>
        <v>25</v>
      </c>
      <c r="G33" s="1"/>
      <c r="H33" s="9">
        <v>17.25</v>
      </c>
      <c r="I33">
        <v>9496</v>
      </c>
      <c r="J33" s="13"/>
      <c r="K33" s="9">
        <v>17.25</v>
      </c>
      <c r="L33" s="1">
        <f t="shared" ref="L33:O37" si="7">IF($F33&gt;0,($I33/1000)*(B33/$F33),0)</f>
        <v>0</v>
      </c>
      <c r="M33" s="1">
        <f t="shared" si="7"/>
        <v>2.2790400000000002</v>
      </c>
      <c r="N33" s="1">
        <f t="shared" si="7"/>
        <v>7.2169600000000003</v>
      </c>
      <c r="O33" s="1">
        <f t="shared" si="7"/>
        <v>0</v>
      </c>
      <c r="P33" s="12">
        <f t="shared" si="2"/>
        <v>9.4960000000000004</v>
      </c>
      <c r="Q33" s="3"/>
      <c r="R33" s="3"/>
    </row>
    <row r="34" spans="1:18">
      <c r="A34" s="9">
        <v>17.75</v>
      </c>
      <c r="C34">
        <v>2</v>
      </c>
      <c r="D34">
        <v>8</v>
      </c>
      <c r="E34" s="29"/>
      <c r="F34" s="11">
        <f t="shared" si="0"/>
        <v>10</v>
      </c>
      <c r="G34" s="1"/>
      <c r="H34" s="9">
        <v>17.75</v>
      </c>
      <c r="I34" s="4"/>
      <c r="J34" s="13"/>
      <c r="K34" s="9">
        <v>17.75</v>
      </c>
      <c r="L34" s="1">
        <f t="shared" si="7"/>
        <v>0</v>
      </c>
      <c r="M34" s="1">
        <f t="shared" si="7"/>
        <v>0</v>
      </c>
      <c r="N34" s="1">
        <f t="shared" si="7"/>
        <v>0</v>
      </c>
      <c r="O34" s="1">
        <f t="shared" si="7"/>
        <v>0</v>
      </c>
      <c r="P34" s="12">
        <f t="shared" si="2"/>
        <v>0</v>
      </c>
      <c r="Q34" s="3"/>
      <c r="R34" s="3"/>
    </row>
    <row r="35" spans="1:18">
      <c r="A35" s="9">
        <v>18.25</v>
      </c>
      <c r="C35">
        <v>2</v>
      </c>
      <c r="D35">
        <v>3</v>
      </c>
      <c r="E35" s="29"/>
      <c r="F35" s="11">
        <f t="shared" si="0"/>
        <v>5</v>
      </c>
      <c r="G35" s="1"/>
      <c r="H35" s="9">
        <v>18.25</v>
      </c>
      <c r="I35" s="4"/>
      <c r="J35" s="1"/>
      <c r="K35" s="9">
        <v>18.25</v>
      </c>
      <c r="L35" s="1">
        <f t="shared" si="7"/>
        <v>0</v>
      </c>
      <c r="M35" s="1">
        <f t="shared" si="7"/>
        <v>0</v>
      </c>
      <c r="N35" s="1">
        <f t="shared" si="7"/>
        <v>0</v>
      </c>
      <c r="O35" s="1">
        <f t="shared" si="7"/>
        <v>0</v>
      </c>
      <c r="P35" s="12">
        <f t="shared" si="2"/>
        <v>0</v>
      </c>
      <c r="Q35" s="3"/>
      <c r="R35" s="3"/>
    </row>
    <row r="36" spans="1:18">
      <c r="A36" s="9">
        <v>18.75</v>
      </c>
      <c r="B36" s="10"/>
      <c r="C36" s="33"/>
      <c r="D36" s="33"/>
      <c r="E36" s="29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7"/>
        <v>0</v>
      </c>
      <c r="M36" s="1">
        <f t="shared" si="7"/>
        <v>0</v>
      </c>
      <c r="N36" s="1">
        <f t="shared" si="7"/>
        <v>0</v>
      </c>
      <c r="O36" s="1">
        <f t="shared" si="7"/>
        <v>0</v>
      </c>
      <c r="P36" s="12">
        <f t="shared" si="2"/>
        <v>0</v>
      </c>
      <c r="Q36" s="3"/>
      <c r="R36" s="3"/>
    </row>
    <row r="37" spans="1:18">
      <c r="A37" s="9">
        <v>19.25</v>
      </c>
      <c r="B37" s="29"/>
      <c r="C37" s="30"/>
      <c r="D37" s="30"/>
      <c r="E37" s="30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7"/>
        <v>0</v>
      </c>
      <c r="M37" s="1">
        <f t="shared" si="7"/>
        <v>0</v>
      </c>
      <c r="N37" s="1">
        <f t="shared" si="7"/>
        <v>0</v>
      </c>
      <c r="O37" s="1">
        <f t="shared" si="7"/>
        <v>0</v>
      </c>
      <c r="P37" s="12">
        <f t="shared" si="2"/>
        <v>0</v>
      </c>
      <c r="Q37" s="3"/>
      <c r="R37" s="3"/>
    </row>
    <row r="38" spans="1:18">
      <c r="A38" s="7" t="s">
        <v>7</v>
      </c>
      <c r="B38" s="14">
        <f>SUM(B6:B37)</f>
        <v>69</v>
      </c>
      <c r="C38" s="14">
        <f>SUM(C6:C37)</f>
        <v>909</v>
      </c>
      <c r="D38" s="14">
        <f>SUM(D6:D37)</f>
        <v>82</v>
      </c>
      <c r="E38" s="14">
        <f>SUM(E6:E37)</f>
        <v>0</v>
      </c>
      <c r="F38" s="15">
        <f>SUM(F6:F37)</f>
        <v>1060</v>
      </c>
      <c r="G38" s="16"/>
      <c r="H38" s="7" t="s">
        <v>7</v>
      </c>
      <c r="I38" s="4">
        <f>SUM(I6:I37)</f>
        <v>247557406</v>
      </c>
      <c r="J38" s="1"/>
      <c r="K38" s="7" t="s">
        <v>7</v>
      </c>
      <c r="L38" s="14">
        <f>SUM(L6:L37)</f>
        <v>139309.85749162</v>
      </c>
      <c r="M38" s="14">
        <f>SUM(M6:M37)</f>
        <v>106913.73223212401</v>
      </c>
      <c r="N38" s="14">
        <f>SUM(N6:N37)</f>
        <v>437.42927625614101</v>
      </c>
      <c r="O38" s="14">
        <f>SUM(O6:O37)</f>
        <v>0</v>
      </c>
      <c r="P38" s="17">
        <f>SUM(P6:P37)</f>
        <v>246661.019</v>
      </c>
      <c r="Q38" s="18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19"/>
      <c r="B41" s="1"/>
      <c r="C41" s="1"/>
      <c r="D41" s="1"/>
      <c r="E41" s="1"/>
      <c r="F41" s="19"/>
      <c r="G41" s="1"/>
      <c r="H41" s="1"/>
      <c r="I41" s="1"/>
      <c r="J41" s="19"/>
      <c r="K41" s="1"/>
      <c r="L41" s="1"/>
      <c r="M41" s="1"/>
      <c r="N41" s="19"/>
      <c r="O41" s="1"/>
      <c r="P41" s="3"/>
      <c r="Q41" s="3"/>
      <c r="R41" s="3"/>
    </row>
    <row r="42" spans="1:18">
      <c r="A42" s="1"/>
      <c r="B42" s="46" t="s">
        <v>9</v>
      </c>
      <c r="C42" s="46"/>
      <c r="D42" s="46"/>
      <c r="E42" s="1"/>
      <c r="F42" s="1"/>
      <c r="G42" s="4"/>
      <c r="H42" s="1"/>
      <c r="I42" s="46" t="s">
        <v>10</v>
      </c>
      <c r="J42" s="46"/>
      <c r="K42" s="46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0" t="s">
        <v>11</v>
      </c>
      <c r="I44">
        <v>5.0355130000000001E-3</v>
      </c>
      <c r="J44" s="20" t="s">
        <v>12</v>
      </c>
      <c r="K44">
        <v>3.1058667</v>
      </c>
      <c r="L44" s="1"/>
      <c r="M44" s="1"/>
      <c r="N44" s="3"/>
      <c r="O44" s="3"/>
      <c r="P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1" t="s">
        <v>7</v>
      </c>
      <c r="N46" s="3"/>
      <c r="O46" s="3"/>
      <c r="P46" s="3"/>
    </row>
    <row r="47" spans="1:18">
      <c r="A47" s="9">
        <v>3.75</v>
      </c>
      <c r="B47" s="1">
        <f t="shared" ref="B47:B78" si="8">L6*($A47)</f>
        <v>0</v>
      </c>
      <c r="C47" s="1">
        <f t="shared" ref="C47:C78" si="9">M6*($A47)</f>
        <v>0</v>
      </c>
      <c r="D47" s="1">
        <f t="shared" ref="D47:D78" si="10">N6*($A47)</f>
        <v>0</v>
      </c>
      <c r="E47" s="1">
        <f t="shared" ref="E47:E78" si="11">O6*($A47)</f>
        <v>0</v>
      </c>
      <c r="F47" s="11">
        <f t="shared" ref="F47:F78" si="12">SUM(B47:E47)</f>
        <v>0</v>
      </c>
      <c r="G47" s="1"/>
      <c r="H47" s="9">
        <f t="shared" ref="H47:H78" si="13">$I$44*((A47)^$K$44)</f>
        <v>0.30542762893084602</v>
      </c>
      <c r="I47" s="1">
        <f t="shared" ref="I47:I78" si="14">L6*$H47</f>
        <v>0</v>
      </c>
      <c r="J47" s="1">
        <f t="shared" ref="J47:J78" si="15">M6*$H47</f>
        <v>0</v>
      </c>
      <c r="K47" s="1">
        <f t="shared" ref="K47:K78" si="16">N6*$H47</f>
        <v>0</v>
      </c>
      <c r="L47" s="1">
        <f t="shared" ref="L47:L78" si="17">O6*$H47</f>
        <v>0</v>
      </c>
      <c r="M47" s="22">
        <f t="shared" ref="M47:M78" si="18">SUM(I47:L47)</f>
        <v>0</v>
      </c>
      <c r="N47" s="3"/>
      <c r="O47" s="3"/>
      <c r="P47" s="3"/>
    </row>
    <row r="48" spans="1:18">
      <c r="A48" s="9">
        <v>4.25</v>
      </c>
      <c r="B48" s="1">
        <f t="shared" si="8"/>
        <v>0</v>
      </c>
      <c r="C48" s="1">
        <f t="shared" si="9"/>
        <v>0</v>
      </c>
      <c r="D48" s="1">
        <f t="shared" si="10"/>
        <v>0</v>
      </c>
      <c r="E48" s="1">
        <f t="shared" si="11"/>
        <v>0</v>
      </c>
      <c r="F48" s="11">
        <f t="shared" si="12"/>
        <v>0</v>
      </c>
      <c r="G48" s="1"/>
      <c r="H48" s="9">
        <f t="shared" si="13"/>
        <v>0.45054271727477702</v>
      </c>
      <c r="I48" s="1">
        <f t="shared" si="14"/>
        <v>0</v>
      </c>
      <c r="J48" s="1">
        <f t="shared" si="15"/>
        <v>0</v>
      </c>
      <c r="K48" s="1">
        <f t="shared" si="16"/>
        <v>0</v>
      </c>
      <c r="L48" s="1">
        <f t="shared" si="17"/>
        <v>0</v>
      </c>
      <c r="M48" s="22">
        <f t="shared" si="18"/>
        <v>0</v>
      </c>
      <c r="N48" s="3"/>
      <c r="O48" s="3"/>
      <c r="P48" s="3"/>
    </row>
    <row r="49" spans="1:16">
      <c r="A49" s="9">
        <v>4.75</v>
      </c>
      <c r="B49" s="1">
        <f t="shared" si="8"/>
        <v>0</v>
      </c>
      <c r="C49" s="1">
        <f t="shared" si="9"/>
        <v>0</v>
      </c>
      <c r="D49" s="1">
        <f t="shared" si="10"/>
        <v>0</v>
      </c>
      <c r="E49" s="1">
        <f t="shared" si="11"/>
        <v>0</v>
      </c>
      <c r="F49" s="11">
        <f t="shared" si="12"/>
        <v>0</v>
      </c>
      <c r="G49" s="1"/>
      <c r="H49" s="9">
        <f t="shared" si="13"/>
        <v>0.63644938291838105</v>
      </c>
      <c r="I49" s="1">
        <f t="shared" si="14"/>
        <v>0</v>
      </c>
      <c r="J49" s="1">
        <f t="shared" si="15"/>
        <v>0</v>
      </c>
      <c r="K49" s="1">
        <f t="shared" si="16"/>
        <v>0</v>
      </c>
      <c r="L49" s="1">
        <f t="shared" si="17"/>
        <v>0</v>
      </c>
      <c r="M49" s="22">
        <f t="shared" si="18"/>
        <v>0</v>
      </c>
      <c r="N49" s="3"/>
      <c r="O49" s="3"/>
      <c r="P49" s="3"/>
    </row>
    <row r="50" spans="1:16">
      <c r="A50" s="9">
        <v>5.25</v>
      </c>
      <c r="B50" s="1">
        <f t="shared" si="8"/>
        <v>0</v>
      </c>
      <c r="C50" s="1">
        <f t="shared" si="9"/>
        <v>0</v>
      </c>
      <c r="D50" s="1">
        <f t="shared" si="10"/>
        <v>0</v>
      </c>
      <c r="E50" s="1">
        <f t="shared" si="11"/>
        <v>0</v>
      </c>
      <c r="F50" s="11">
        <f t="shared" si="12"/>
        <v>0</v>
      </c>
      <c r="G50" s="1"/>
      <c r="H50" s="9">
        <f t="shared" si="13"/>
        <v>0.86848539735454899</v>
      </c>
      <c r="I50" s="1">
        <f t="shared" si="14"/>
        <v>0</v>
      </c>
      <c r="J50" s="1">
        <f t="shared" si="15"/>
        <v>0</v>
      </c>
      <c r="K50" s="1">
        <f t="shared" si="16"/>
        <v>0</v>
      </c>
      <c r="L50" s="1">
        <f t="shared" si="17"/>
        <v>0</v>
      </c>
      <c r="M50" s="22">
        <f t="shared" si="18"/>
        <v>0</v>
      </c>
      <c r="N50" s="3"/>
      <c r="O50" s="3"/>
      <c r="P50" s="3"/>
    </row>
    <row r="51" spans="1:16">
      <c r="A51" s="9">
        <v>5.75</v>
      </c>
      <c r="B51" s="1">
        <f t="shared" si="8"/>
        <v>0</v>
      </c>
      <c r="C51" s="1">
        <f t="shared" si="9"/>
        <v>0</v>
      </c>
      <c r="D51" s="1">
        <f t="shared" si="10"/>
        <v>0</v>
      </c>
      <c r="E51" s="1">
        <f t="shared" si="11"/>
        <v>0</v>
      </c>
      <c r="F51" s="11">
        <f t="shared" si="12"/>
        <v>0</v>
      </c>
      <c r="G51" s="1"/>
      <c r="H51" s="9">
        <f t="shared" si="13"/>
        <v>1.1520485546136801</v>
      </c>
      <c r="I51" s="1">
        <f t="shared" si="14"/>
        <v>0</v>
      </c>
      <c r="J51" s="1">
        <f t="shared" si="15"/>
        <v>0</v>
      </c>
      <c r="K51" s="1">
        <f t="shared" si="16"/>
        <v>0</v>
      </c>
      <c r="L51" s="1">
        <f t="shared" si="17"/>
        <v>0</v>
      </c>
      <c r="M51" s="22">
        <f t="shared" si="18"/>
        <v>0</v>
      </c>
      <c r="N51" s="3"/>
      <c r="O51" s="3"/>
      <c r="P51" s="3"/>
    </row>
    <row r="52" spans="1:16">
      <c r="A52" s="9">
        <v>6.25</v>
      </c>
      <c r="B52" s="1">
        <f t="shared" si="8"/>
        <v>0</v>
      </c>
      <c r="C52" s="1">
        <f t="shared" si="9"/>
        <v>0</v>
      </c>
      <c r="D52" s="1">
        <f t="shared" si="10"/>
        <v>0</v>
      </c>
      <c r="E52" s="1">
        <f t="shared" si="11"/>
        <v>0</v>
      </c>
      <c r="F52" s="11">
        <f t="shared" si="12"/>
        <v>0</v>
      </c>
      <c r="G52" s="1"/>
      <c r="H52" s="9">
        <f t="shared" si="13"/>
        <v>1.4925915017101401</v>
      </c>
      <c r="I52" s="1">
        <f t="shared" si="14"/>
        <v>0</v>
      </c>
      <c r="J52" s="1">
        <f t="shared" si="15"/>
        <v>0</v>
      </c>
      <c r="K52" s="1">
        <f t="shared" si="16"/>
        <v>0</v>
      </c>
      <c r="L52" s="1">
        <f t="shared" si="17"/>
        <v>0</v>
      </c>
      <c r="M52" s="22">
        <f t="shared" si="18"/>
        <v>0</v>
      </c>
      <c r="N52" s="3"/>
      <c r="O52" s="3"/>
      <c r="P52" s="3"/>
    </row>
    <row r="53" spans="1:16">
      <c r="A53" s="9">
        <v>6.75</v>
      </c>
      <c r="B53" s="1">
        <f t="shared" si="8"/>
        <v>0</v>
      </c>
      <c r="C53" s="1">
        <f t="shared" si="9"/>
        <v>0</v>
      </c>
      <c r="D53" s="1">
        <f t="shared" si="10"/>
        <v>0</v>
      </c>
      <c r="E53" s="1">
        <f t="shared" si="11"/>
        <v>0</v>
      </c>
      <c r="F53" s="11">
        <f t="shared" si="12"/>
        <v>0</v>
      </c>
      <c r="G53" s="1"/>
      <c r="H53" s="9">
        <f t="shared" si="13"/>
        <v>1.89561743170422</v>
      </c>
      <c r="I53" s="1">
        <f t="shared" si="14"/>
        <v>0</v>
      </c>
      <c r="J53" s="1">
        <f t="shared" si="15"/>
        <v>0</v>
      </c>
      <c r="K53" s="1">
        <f t="shared" si="16"/>
        <v>0</v>
      </c>
      <c r="L53" s="1">
        <f t="shared" si="17"/>
        <v>0</v>
      </c>
      <c r="M53" s="22">
        <f t="shared" si="18"/>
        <v>0</v>
      </c>
      <c r="N53" s="3"/>
      <c r="O53" s="3"/>
      <c r="P53" s="3"/>
    </row>
    <row r="54" spans="1:16">
      <c r="A54" s="9">
        <v>7.25</v>
      </c>
      <c r="B54" s="1">
        <f t="shared" si="8"/>
        <v>7252.4577499999996</v>
      </c>
      <c r="C54" s="1">
        <f t="shared" si="9"/>
        <v>0</v>
      </c>
      <c r="D54" s="1">
        <f t="shared" si="10"/>
        <v>0</v>
      </c>
      <c r="E54" s="1">
        <f t="shared" si="11"/>
        <v>0</v>
      </c>
      <c r="F54" s="11">
        <f t="shared" si="12"/>
        <v>7252.4577499999996</v>
      </c>
      <c r="G54" s="1"/>
      <c r="H54" s="9">
        <f t="shared" si="13"/>
        <v>2.36667643679657</v>
      </c>
      <c r="I54" s="1">
        <f t="shared" si="14"/>
        <v>2367.4787401086401</v>
      </c>
      <c r="J54" s="1">
        <f t="shared" si="15"/>
        <v>0</v>
      </c>
      <c r="K54" s="1">
        <f t="shared" si="16"/>
        <v>0</v>
      </c>
      <c r="L54" s="1">
        <f t="shared" si="17"/>
        <v>0</v>
      </c>
      <c r="M54" s="22">
        <f t="shared" si="18"/>
        <v>2367.4787401086401</v>
      </c>
      <c r="N54" s="3"/>
      <c r="O54" s="3"/>
      <c r="P54" s="3"/>
    </row>
    <row r="55" spans="1:16">
      <c r="A55" s="9">
        <v>7.75</v>
      </c>
      <c r="B55" s="1">
        <f t="shared" si="8"/>
        <v>23610.150249999999</v>
      </c>
      <c r="C55" s="1">
        <f t="shared" si="9"/>
        <v>0</v>
      </c>
      <c r="D55" s="1">
        <f t="shared" si="10"/>
        <v>0</v>
      </c>
      <c r="E55" s="1">
        <f t="shared" si="11"/>
        <v>0</v>
      </c>
      <c r="F55" s="11">
        <f t="shared" si="12"/>
        <v>23610.150249999999</v>
      </c>
      <c r="G55" s="1"/>
      <c r="H55" s="9">
        <f t="shared" si="13"/>
        <v>2.9113623781970701</v>
      </c>
      <c r="I55" s="1">
        <f t="shared" si="14"/>
        <v>8869.3810556684093</v>
      </c>
      <c r="J55" s="1">
        <f t="shared" si="15"/>
        <v>0</v>
      </c>
      <c r="K55" s="1">
        <f t="shared" si="16"/>
        <v>0</v>
      </c>
      <c r="L55" s="1">
        <f t="shared" si="17"/>
        <v>0</v>
      </c>
      <c r="M55" s="22">
        <f t="shared" si="18"/>
        <v>8869.3810556684093</v>
      </c>
      <c r="N55" s="3"/>
      <c r="O55" s="3"/>
      <c r="P55" s="3"/>
    </row>
    <row r="56" spans="1:16">
      <c r="A56" s="9">
        <v>8.25</v>
      </c>
      <c r="B56" s="1">
        <f t="shared" si="8"/>
        <v>63714.840750000003</v>
      </c>
      <c r="C56" s="1">
        <f t="shared" si="9"/>
        <v>0</v>
      </c>
      <c r="D56" s="1">
        <f t="shared" si="10"/>
        <v>0</v>
      </c>
      <c r="E56" s="1">
        <f t="shared" si="11"/>
        <v>0</v>
      </c>
      <c r="F56" s="11">
        <f t="shared" si="12"/>
        <v>63714.840750000003</v>
      </c>
      <c r="G56" s="1"/>
      <c r="H56" s="9">
        <f t="shared" si="13"/>
        <v>3.5353101684939401</v>
      </c>
      <c r="I56" s="1">
        <f t="shared" si="14"/>
        <v>27303.239319690601</v>
      </c>
      <c r="J56" s="1">
        <f t="shared" si="15"/>
        <v>0</v>
      </c>
      <c r="K56" s="1">
        <f t="shared" si="16"/>
        <v>0</v>
      </c>
      <c r="L56" s="1">
        <f t="shared" si="17"/>
        <v>0</v>
      </c>
      <c r="M56" s="22">
        <f t="shared" si="18"/>
        <v>27303.239319690601</v>
      </c>
      <c r="N56" s="3"/>
      <c r="O56" s="3"/>
      <c r="P56" s="3"/>
    </row>
    <row r="57" spans="1:16">
      <c r="A57" s="9">
        <v>8.75</v>
      </c>
      <c r="B57" s="1">
        <f t="shared" si="8"/>
        <v>141954.81125</v>
      </c>
      <c r="C57" s="1">
        <f t="shared" si="9"/>
        <v>0</v>
      </c>
      <c r="D57" s="1">
        <f t="shared" si="10"/>
        <v>0</v>
      </c>
      <c r="E57" s="1">
        <f t="shared" si="11"/>
        <v>0</v>
      </c>
      <c r="F57" s="11">
        <f t="shared" si="12"/>
        <v>141954.81125</v>
      </c>
      <c r="G57" s="1"/>
      <c r="H57" s="9">
        <f t="shared" si="13"/>
        <v>4.2441933887528496</v>
      </c>
      <c r="I57" s="1">
        <f t="shared" si="14"/>
        <v>68855.276732446699</v>
      </c>
      <c r="J57" s="1">
        <f t="shared" si="15"/>
        <v>0</v>
      </c>
      <c r="K57" s="1">
        <f t="shared" si="16"/>
        <v>0</v>
      </c>
      <c r="L57" s="1">
        <f t="shared" si="17"/>
        <v>0</v>
      </c>
      <c r="M57" s="22">
        <f t="shared" si="18"/>
        <v>68855.276732446699</v>
      </c>
      <c r="N57" s="3"/>
      <c r="O57" s="3"/>
      <c r="P57" s="3"/>
    </row>
    <row r="58" spans="1:16">
      <c r="A58" s="9">
        <v>9.25</v>
      </c>
      <c r="B58" s="1">
        <f t="shared" si="8"/>
        <v>245133.22325000001</v>
      </c>
      <c r="C58" s="1">
        <f t="shared" si="9"/>
        <v>0</v>
      </c>
      <c r="D58" s="1">
        <f t="shared" si="10"/>
        <v>0</v>
      </c>
      <c r="E58" s="1">
        <f t="shared" si="11"/>
        <v>0</v>
      </c>
      <c r="F58" s="11">
        <f t="shared" si="12"/>
        <v>245133.22325000001</v>
      </c>
      <c r="G58" s="1"/>
      <c r="H58" s="9">
        <f t="shared" si="13"/>
        <v>5.0437221811211499</v>
      </c>
      <c r="I58" s="1">
        <f t="shared" si="14"/>
        <v>133663.121668729</v>
      </c>
      <c r="J58" s="1">
        <f t="shared" si="15"/>
        <v>0</v>
      </c>
      <c r="K58" s="1">
        <f t="shared" si="16"/>
        <v>0</v>
      </c>
      <c r="L58" s="1">
        <f t="shared" si="17"/>
        <v>0</v>
      </c>
      <c r="M58" s="22">
        <f t="shared" si="18"/>
        <v>133663.121668729</v>
      </c>
      <c r="N58" s="3"/>
      <c r="O58" s="3"/>
      <c r="P58" s="3"/>
    </row>
    <row r="59" spans="1:16">
      <c r="A59" s="9">
        <v>9.75</v>
      </c>
      <c r="B59" s="1">
        <f t="shared" si="8"/>
        <v>223219.40062500001</v>
      </c>
      <c r="C59" s="1">
        <f t="shared" si="9"/>
        <v>74406.466874999998</v>
      </c>
      <c r="D59" s="1">
        <f t="shared" si="10"/>
        <v>0</v>
      </c>
      <c r="E59" s="1">
        <f t="shared" si="11"/>
        <v>0</v>
      </c>
      <c r="F59" s="11">
        <f t="shared" si="12"/>
        <v>297625.86749999999</v>
      </c>
      <c r="G59" s="1"/>
      <c r="H59" s="9">
        <f t="shared" si="13"/>
        <v>5.9396413710153002</v>
      </c>
      <c r="I59" s="1">
        <f t="shared" si="14"/>
        <v>135983.916591332</v>
      </c>
      <c r="J59" s="1">
        <f t="shared" si="15"/>
        <v>45327.972197110699</v>
      </c>
      <c r="K59" s="1">
        <f t="shared" si="16"/>
        <v>0</v>
      </c>
      <c r="L59" s="1">
        <f t="shared" si="17"/>
        <v>0</v>
      </c>
      <c r="M59" s="22">
        <f t="shared" si="18"/>
        <v>181311.888788443</v>
      </c>
      <c r="N59" s="3"/>
      <c r="O59" s="3"/>
      <c r="P59" s="3"/>
    </row>
    <row r="60" spans="1:16">
      <c r="A60" s="9">
        <v>10.25</v>
      </c>
      <c r="B60" s="1">
        <f t="shared" si="8"/>
        <v>284504.23681818199</v>
      </c>
      <c r="C60" s="1">
        <f t="shared" si="9"/>
        <v>28450.4236818182</v>
      </c>
      <c r="D60" s="1">
        <f t="shared" si="10"/>
        <v>0</v>
      </c>
      <c r="E60" s="1">
        <f t="shared" si="11"/>
        <v>0</v>
      </c>
      <c r="F60" s="11">
        <f t="shared" si="12"/>
        <v>312954.6605</v>
      </c>
      <c r="G60" s="1"/>
      <c r="H60" s="9">
        <f t="shared" si="13"/>
        <v>6.93772878271729</v>
      </c>
      <c r="I60" s="1">
        <f t="shared" si="14"/>
        <v>192567.14464180599</v>
      </c>
      <c r="J60" s="1">
        <f t="shared" si="15"/>
        <v>19256.714464180601</v>
      </c>
      <c r="K60" s="1">
        <f t="shared" si="16"/>
        <v>0</v>
      </c>
      <c r="L60" s="1">
        <f t="shared" si="17"/>
        <v>0</v>
      </c>
      <c r="M60" s="22">
        <f t="shared" si="18"/>
        <v>211823.85910598701</v>
      </c>
      <c r="N60" s="3"/>
      <c r="O60" s="3"/>
      <c r="P60" s="3"/>
    </row>
    <row r="61" spans="1:16">
      <c r="A61" s="9">
        <v>10.75</v>
      </c>
      <c r="B61" s="1">
        <f t="shared" si="8"/>
        <v>185811.12700000001</v>
      </c>
      <c r="C61" s="1">
        <f t="shared" si="9"/>
        <v>0</v>
      </c>
      <c r="D61" s="1">
        <f t="shared" si="10"/>
        <v>0</v>
      </c>
      <c r="E61" s="1">
        <f t="shared" si="11"/>
        <v>0</v>
      </c>
      <c r="F61" s="11">
        <f t="shared" si="12"/>
        <v>185811.12700000001</v>
      </c>
      <c r="G61" s="1"/>
      <c r="H61" s="9">
        <f t="shared" si="13"/>
        <v>8.0437937194860805</v>
      </c>
      <c r="I61" s="1">
        <f t="shared" si="14"/>
        <v>139035.011755649</v>
      </c>
      <c r="J61" s="1">
        <f t="shared" si="15"/>
        <v>0</v>
      </c>
      <c r="K61" s="1">
        <f t="shared" si="16"/>
        <v>0</v>
      </c>
      <c r="L61" s="1">
        <f t="shared" si="17"/>
        <v>0</v>
      </c>
      <c r="M61" s="22">
        <f t="shared" si="18"/>
        <v>139035.011755649</v>
      </c>
      <c r="N61" s="3"/>
      <c r="O61" s="3"/>
      <c r="P61" s="3"/>
    </row>
    <row r="62" spans="1:16">
      <c r="A62" s="9">
        <v>11.25</v>
      </c>
      <c r="B62" s="1">
        <f t="shared" si="8"/>
        <v>68193.3515625</v>
      </c>
      <c r="C62" s="1">
        <f t="shared" si="9"/>
        <v>113655.5859375</v>
      </c>
      <c r="D62" s="1">
        <f t="shared" si="10"/>
        <v>0</v>
      </c>
      <c r="E62" s="1">
        <f t="shared" si="11"/>
        <v>0</v>
      </c>
      <c r="F62" s="11">
        <f t="shared" si="12"/>
        <v>181848.9375</v>
      </c>
      <c r="G62" s="1"/>
      <c r="H62" s="9">
        <f t="shared" si="13"/>
        <v>9.2636755848173493</v>
      </c>
      <c r="I62" s="1">
        <f t="shared" si="14"/>
        <v>56152.985414790899</v>
      </c>
      <c r="J62" s="1">
        <f t="shared" si="15"/>
        <v>93588.309024651404</v>
      </c>
      <c r="K62" s="1">
        <f t="shared" si="16"/>
        <v>0</v>
      </c>
      <c r="L62" s="1">
        <f t="shared" si="17"/>
        <v>0</v>
      </c>
      <c r="M62" s="22">
        <f t="shared" si="18"/>
        <v>149741.29443944199</v>
      </c>
      <c r="N62" s="3"/>
      <c r="O62" s="3"/>
      <c r="P62" s="3"/>
    </row>
    <row r="63" spans="1:16">
      <c r="A63" s="9">
        <v>11.75</v>
      </c>
      <c r="B63" s="1">
        <f t="shared" si="8"/>
        <v>62093.7967222222</v>
      </c>
      <c r="C63" s="1">
        <f t="shared" si="9"/>
        <v>97575.966277777799</v>
      </c>
      <c r="D63" s="1">
        <f t="shared" si="10"/>
        <v>0</v>
      </c>
      <c r="E63" s="1">
        <f t="shared" si="11"/>
        <v>0</v>
      </c>
      <c r="F63" s="11">
        <f t="shared" si="12"/>
        <v>159669.76300000001</v>
      </c>
      <c r="G63" s="1"/>
      <c r="H63" s="9">
        <f t="shared" si="13"/>
        <v>10.603242625744899</v>
      </c>
      <c r="I63" s="1">
        <f t="shared" si="14"/>
        <v>56033.667421225997</v>
      </c>
      <c r="J63" s="1">
        <f t="shared" si="15"/>
        <v>88052.905947640902</v>
      </c>
      <c r="K63" s="1">
        <f t="shared" si="16"/>
        <v>0</v>
      </c>
      <c r="L63" s="1">
        <f t="shared" si="17"/>
        <v>0</v>
      </c>
      <c r="M63" s="22">
        <f t="shared" si="18"/>
        <v>144086.57336886699</v>
      </c>
      <c r="N63" s="3"/>
      <c r="O63" s="3"/>
      <c r="P63" s="3"/>
    </row>
    <row r="64" spans="1:16">
      <c r="A64" s="9">
        <v>12.25</v>
      </c>
      <c r="B64" s="1">
        <f t="shared" si="8"/>
        <v>30091.826099999998</v>
      </c>
      <c r="C64" s="1">
        <f t="shared" si="9"/>
        <v>220673.39139999999</v>
      </c>
      <c r="D64" s="1">
        <f t="shared" si="10"/>
        <v>0</v>
      </c>
      <c r="E64" s="1">
        <f t="shared" si="11"/>
        <v>0</v>
      </c>
      <c r="F64" s="11">
        <f t="shared" si="12"/>
        <v>250765.2175</v>
      </c>
      <c r="G64" s="1"/>
      <c r="H64" s="9">
        <f t="shared" si="13"/>
        <v>12.0683907824041</v>
      </c>
      <c r="I64" s="1">
        <f t="shared" si="14"/>
        <v>29645.707488240601</v>
      </c>
      <c r="J64" s="1">
        <f t="shared" si="15"/>
        <v>217401.85491376399</v>
      </c>
      <c r="K64" s="1">
        <f t="shared" si="16"/>
        <v>0</v>
      </c>
      <c r="L64" s="1">
        <f t="shared" si="17"/>
        <v>0</v>
      </c>
      <c r="M64" s="22">
        <f t="shared" si="18"/>
        <v>247047.56240200499</v>
      </c>
      <c r="N64" s="3"/>
      <c r="O64" s="3"/>
      <c r="P64" s="3"/>
    </row>
    <row r="65" spans="1:16">
      <c r="A65" s="9">
        <v>12.75</v>
      </c>
      <c r="B65" s="1">
        <f t="shared" si="8"/>
        <v>29681.681250000001</v>
      </c>
      <c r="C65" s="1">
        <f t="shared" si="9"/>
        <v>246586.27499999999</v>
      </c>
      <c r="D65" s="1">
        <f t="shared" si="10"/>
        <v>0</v>
      </c>
      <c r="E65" s="1">
        <f t="shared" si="11"/>
        <v>0</v>
      </c>
      <c r="F65" s="11">
        <f t="shared" si="12"/>
        <v>276267.95624999999</v>
      </c>
      <c r="G65" s="1"/>
      <c r="H65" s="9">
        <f t="shared" si="13"/>
        <v>13.6650426307065</v>
      </c>
      <c r="I65" s="1">
        <f t="shared" si="14"/>
        <v>31811.877618219001</v>
      </c>
      <c r="J65" s="1">
        <f t="shared" si="15"/>
        <v>264283.29098212702</v>
      </c>
      <c r="K65" s="1">
        <f t="shared" si="16"/>
        <v>0</v>
      </c>
      <c r="L65" s="1">
        <f t="shared" si="17"/>
        <v>0</v>
      </c>
      <c r="M65" s="22">
        <f t="shared" si="18"/>
        <v>296095.16860034602</v>
      </c>
      <c r="N65" s="3"/>
      <c r="O65" s="3"/>
      <c r="P65" s="3"/>
    </row>
    <row r="66" spans="1:16">
      <c r="A66" s="9">
        <v>13.25</v>
      </c>
      <c r="B66" s="1">
        <f t="shared" si="8"/>
        <v>6067.8323915662604</v>
      </c>
      <c r="C66" s="1">
        <f t="shared" si="9"/>
        <v>245747.21185843399</v>
      </c>
      <c r="D66" s="1">
        <f t="shared" si="10"/>
        <v>0</v>
      </c>
      <c r="E66" s="1">
        <f t="shared" si="11"/>
        <v>0</v>
      </c>
      <c r="F66" s="11">
        <f t="shared" si="12"/>
        <v>251815.04425000001</v>
      </c>
      <c r="G66" s="1"/>
      <c r="H66" s="9">
        <f t="shared" si="13"/>
        <v>15.399146407077</v>
      </c>
      <c r="I66" s="1">
        <f t="shared" si="14"/>
        <v>7052.0331601006101</v>
      </c>
      <c r="J66" s="1">
        <f t="shared" si="15"/>
        <v>285607.34298407502</v>
      </c>
      <c r="K66" s="1">
        <f t="shared" si="16"/>
        <v>0</v>
      </c>
      <c r="L66" s="1">
        <f t="shared" si="17"/>
        <v>0</v>
      </c>
      <c r="M66" s="22">
        <f t="shared" si="18"/>
        <v>292659.376144176</v>
      </c>
      <c r="N66" s="3"/>
      <c r="O66" s="3"/>
      <c r="P66" s="3"/>
    </row>
    <row r="67" spans="1:16">
      <c r="A67" s="9">
        <v>13.75</v>
      </c>
      <c r="B67" s="1">
        <f t="shared" si="8"/>
        <v>1428.8599587912099</v>
      </c>
      <c r="C67" s="1">
        <f t="shared" si="9"/>
        <v>128597.39629120901</v>
      </c>
      <c r="D67" s="1">
        <f t="shared" si="10"/>
        <v>0</v>
      </c>
      <c r="E67" s="1">
        <f t="shared" si="11"/>
        <v>0</v>
      </c>
      <c r="F67" s="11">
        <f t="shared" si="12"/>
        <v>130026.25625000001</v>
      </c>
      <c r="G67" s="1"/>
      <c r="H67" s="9">
        <f t="shared" si="13"/>
        <v>17.276675105899699</v>
      </c>
      <c r="I67" s="1">
        <f t="shared" si="14"/>
        <v>1795.3417658083599</v>
      </c>
      <c r="J67" s="1">
        <f t="shared" si="15"/>
        <v>161580.75892275199</v>
      </c>
      <c r="K67" s="1">
        <f t="shared" si="16"/>
        <v>0</v>
      </c>
      <c r="L67" s="1">
        <f t="shared" si="17"/>
        <v>0</v>
      </c>
      <c r="M67" s="22">
        <f t="shared" si="18"/>
        <v>163376.10068855999</v>
      </c>
      <c r="N67" s="3"/>
      <c r="O67" s="3"/>
      <c r="P67" s="3"/>
    </row>
    <row r="68" spans="1:16">
      <c r="A68" s="9">
        <v>14.25</v>
      </c>
      <c r="B68" s="1">
        <f t="shared" si="8"/>
        <v>2673.9994714285799</v>
      </c>
      <c r="C68" s="1">
        <f t="shared" si="9"/>
        <v>90915.982028571394</v>
      </c>
      <c r="D68" s="1">
        <f t="shared" si="10"/>
        <v>0</v>
      </c>
      <c r="E68" s="1">
        <f t="shared" si="11"/>
        <v>0</v>
      </c>
      <c r="F68" s="11">
        <f t="shared" si="12"/>
        <v>93589.981499999994</v>
      </c>
      <c r="G68" s="1"/>
      <c r="H68" s="9">
        <f t="shared" si="13"/>
        <v>19.303625641699899</v>
      </c>
      <c r="I68" s="1">
        <f t="shared" si="14"/>
        <v>3622.3077026358301</v>
      </c>
      <c r="J68" s="1">
        <f t="shared" si="15"/>
        <v>123158.461889618</v>
      </c>
      <c r="K68" s="1">
        <f t="shared" si="16"/>
        <v>0</v>
      </c>
      <c r="L68" s="1">
        <f t="shared" si="17"/>
        <v>0</v>
      </c>
      <c r="M68" s="22">
        <f t="shared" si="18"/>
        <v>126780.769592254</v>
      </c>
      <c r="N68" s="3"/>
      <c r="O68" s="3"/>
      <c r="P68" s="3"/>
    </row>
    <row r="69" spans="1:16">
      <c r="A69" s="9">
        <v>14.75</v>
      </c>
      <c r="B69" s="1">
        <f t="shared" si="8"/>
        <v>0</v>
      </c>
      <c r="C69" s="1">
        <f t="shared" si="9"/>
        <v>63005.861911504398</v>
      </c>
      <c r="D69" s="1">
        <f t="shared" si="10"/>
        <v>562.55233849557601</v>
      </c>
      <c r="E69" s="1">
        <f t="shared" si="11"/>
        <v>0</v>
      </c>
      <c r="F69" s="11">
        <f t="shared" si="12"/>
        <v>63568.414250000002</v>
      </c>
      <c r="G69" s="1"/>
      <c r="H69" s="9">
        <f t="shared" si="13"/>
        <v>21.486018069222901</v>
      </c>
      <c r="I69" s="1">
        <f t="shared" si="14"/>
        <v>0</v>
      </c>
      <c r="J69" s="1">
        <f t="shared" si="15"/>
        <v>91779.327965935401</v>
      </c>
      <c r="K69" s="1">
        <f t="shared" si="16"/>
        <v>819.45828541013896</v>
      </c>
      <c r="L69" s="1">
        <f t="shared" si="17"/>
        <v>0</v>
      </c>
      <c r="M69" s="22">
        <f t="shared" si="18"/>
        <v>92598.786251345504</v>
      </c>
      <c r="N69" s="3"/>
      <c r="O69" s="3"/>
      <c r="P69" s="3"/>
    </row>
    <row r="70" spans="1:16">
      <c r="A70" s="9">
        <v>15.25</v>
      </c>
      <c r="B70" s="1">
        <f t="shared" si="8"/>
        <v>0</v>
      </c>
      <c r="C70" s="1">
        <f t="shared" si="9"/>
        <v>25054.719949367001</v>
      </c>
      <c r="D70" s="1">
        <f t="shared" si="10"/>
        <v>2059.2920506329001</v>
      </c>
      <c r="E70" s="1">
        <f t="shared" si="11"/>
        <v>0</v>
      </c>
      <c r="F70" s="11">
        <f t="shared" si="12"/>
        <v>27114.011999999901</v>
      </c>
      <c r="G70" s="1"/>
      <c r="H70" s="9">
        <f t="shared" si="13"/>
        <v>23.829894855510201</v>
      </c>
      <c r="I70" s="1">
        <f t="shared" si="14"/>
        <v>0</v>
      </c>
      <c r="J70" s="1">
        <f t="shared" si="15"/>
        <v>39150.9076739456</v>
      </c>
      <c r="K70" s="1">
        <f t="shared" si="16"/>
        <v>3217.8828225160701</v>
      </c>
      <c r="L70" s="1">
        <f t="shared" si="17"/>
        <v>0</v>
      </c>
      <c r="M70" s="22">
        <f t="shared" si="18"/>
        <v>42368.790496461697</v>
      </c>
      <c r="N70" s="3"/>
      <c r="O70" s="3"/>
      <c r="P70" s="3"/>
    </row>
    <row r="71" spans="1:16">
      <c r="A71" s="9">
        <v>15.75</v>
      </c>
      <c r="B71" s="1">
        <f t="shared" si="8"/>
        <v>0</v>
      </c>
      <c r="C71" s="1">
        <f t="shared" si="9"/>
        <v>6950.9486666666699</v>
      </c>
      <c r="D71" s="1">
        <f t="shared" si="10"/>
        <v>2203.9593333333301</v>
      </c>
      <c r="E71" s="1">
        <f t="shared" si="11"/>
        <v>0</v>
      </c>
      <c r="F71" s="11">
        <f t="shared" si="12"/>
        <v>9154.9079999999994</v>
      </c>
      <c r="G71" s="1"/>
      <c r="H71" s="9">
        <f t="shared" si="13"/>
        <v>26.3413201988526</v>
      </c>
      <c r="I71" s="1">
        <f t="shared" si="14"/>
        <v>0</v>
      </c>
      <c r="J71" s="1">
        <f t="shared" si="15"/>
        <v>11625.2167945685</v>
      </c>
      <c r="K71" s="1">
        <f t="shared" si="16"/>
        <v>3686.0443494973401</v>
      </c>
      <c r="L71" s="1">
        <f t="shared" si="17"/>
        <v>0</v>
      </c>
      <c r="M71" s="22">
        <f t="shared" si="18"/>
        <v>15311.2611440658</v>
      </c>
      <c r="N71" s="3"/>
      <c r="O71" s="3"/>
      <c r="P71" s="3"/>
    </row>
    <row r="72" spans="1:16">
      <c r="A72" s="9">
        <v>16.25</v>
      </c>
      <c r="B72" s="1">
        <f t="shared" si="8"/>
        <v>0</v>
      </c>
      <c r="C72" s="1">
        <f t="shared" si="9"/>
        <v>1688.6305172413799</v>
      </c>
      <c r="D72" s="1">
        <f t="shared" si="10"/>
        <v>1809.2469827586201</v>
      </c>
      <c r="E72" s="1">
        <f t="shared" si="11"/>
        <v>0</v>
      </c>
      <c r="F72" s="11">
        <f t="shared" si="12"/>
        <v>3497.8775000000001</v>
      </c>
      <c r="G72" s="1"/>
      <c r="H72" s="9">
        <f t="shared" si="13"/>
        <v>29.026379390158901</v>
      </c>
      <c r="I72" s="1">
        <f t="shared" si="14"/>
        <v>0</v>
      </c>
      <c r="J72" s="1">
        <f t="shared" si="15"/>
        <v>3016.2972334306801</v>
      </c>
      <c r="K72" s="1">
        <f t="shared" si="16"/>
        <v>3231.7470358185901</v>
      </c>
      <c r="L72" s="1">
        <f t="shared" si="17"/>
        <v>0</v>
      </c>
      <c r="M72" s="22">
        <f t="shared" si="18"/>
        <v>6248.0442692492697</v>
      </c>
      <c r="N72" s="3"/>
      <c r="O72" s="3"/>
      <c r="P72" s="3"/>
    </row>
    <row r="73" spans="1:16">
      <c r="A73" s="9">
        <v>16.75</v>
      </c>
      <c r="B73" s="1">
        <f t="shared" si="8"/>
        <v>0</v>
      </c>
      <c r="C73" s="1">
        <f t="shared" si="9"/>
        <v>62.487071428571497</v>
      </c>
      <c r="D73" s="1">
        <f t="shared" si="10"/>
        <v>96.570928571428595</v>
      </c>
      <c r="E73" s="1">
        <f t="shared" si="11"/>
        <v>0</v>
      </c>
      <c r="F73" s="11">
        <f t="shared" si="12"/>
        <v>159.05799999999999</v>
      </c>
      <c r="G73" s="1"/>
      <c r="H73" s="9">
        <f t="shared" si="13"/>
        <v>31.891178212831701</v>
      </c>
      <c r="I73" s="1">
        <f t="shared" si="14"/>
        <v>0</v>
      </c>
      <c r="J73" s="1">
        <f t="shared" si="15"/>
        <v>118.97231826427</v>
      </c>
      <c r="K73" s="1">
        <f t="shared" si="16"/>
        <v>183.86631004477999</v>
      </c>
      <c r="L73" s="1">
        <f t="shared" si="17"/>
        <v>0</v>
      </c>
      <c r="M73" s="22">
        <f t="shared" si="18"/>
        <v>302.83862830905002</v>
      </c>
      <c r="N73" s="3"/>
      <c r="O73" s="3"/>
      <c r="P73" s="3"/>
    </row>
    <row r="74" spans="1:16">
      <c r="A74" s="9">
        <v>17.25</v>
      </c>
      <c r="B74" s="1">
        <f t="shared" si="8"/>
        <v>0</v>
      </c>
      <c r="C74" s="1">
        <f t="shared" si="9"/>
        <v>39.31344</v>
      </c>
      <c r="D74" s="1">
        <f t="shared" si="10"/>
        <v>124.49256</v>
      </c>
      <c r="E74" s="1">
        <f t="shared" si="11"/>
        <v>0</v>
      </c>
      <c r="F74" s="11">
        <f t="shared" si="12"/>
        <v>163.80600000000001</v>
      </c>
      <c r="G74" s="1"/>
      <c r="H74" s="9">
        <f t="shared" si="13"/>
        <v>34.941842377708497</v>
      </c>
      <c r="I74" s="1">
        <f t="shared" si="14"/>
        <v>0</v>
      </c>
      <c r="J74" s="1">
        <f t="shared" si="15"/>
        <v>79.633856452492793</v>
      </c>
      <c r="K74" s="1">
        <f t="shared" si="16"/>
        <v>252.17387876622701</v>
      </c>
      <c r="L74" s="1">
        <f t="shared" si="17"/>
        <v>0</v>
      </c>
      <c r="M74" s="22">
        <f t="shared" si="18"/>
        <v>331.80773521871998</v>
      </c>
      <c r="N74" s="3"/>
      <c r="O74" s="3"/>
      <c r="P74" s="3"/>
    </row>
    <row r="75" spans="1:16">
      <c r="A75" s="9">
        <v>17.75</v>
      </c>
      <c r="B75" s="1">
        <f t="shared" si="8"/>
        <v>0</v>
      </c>
      <c r="C75" s="1">
        <f t="shared" si="9"/>
        <v>0</v>
      </c>
      <c r="D75" s="1">
        <f t="shared" si="10"/>
        <v>0</v>
      </c>
      <c r="E75" s="1">
        <f t="shared" si="11"/>
        <v>0</v>
      </c>
      <c r="F75" s="11">
        <f t="shared" si="12"/>
        <v>0</v>
      </c>
      <c r="G75" s="1"/>
      <c r="H75" s="9">
        <f t="shared" si="13"/>
        <v>38.184516990033003</v>
      </c>
      <c r="I75" s="1">
        <f t="shared" si="14"/>
        <v>0</v>
      </c>
      <c r="J75" s="1">
        <f t="shared" si="15"/>
        <v>0</v>
      </c>
      <c r="K75" s="1">
        <f t="shared" si="16"/>
        <v>0</v>
      </c>
      <c r="L75" s="1">
        <f t="shared" si="17"/>
        <v>0</v>
      </c>
      <c r="M75" s="22">
        <f t="shared" si="18"/>
        <v>0</v>
      </c>
      <c r="N75" s="3"/>
      <c r="O75" s="3"/>
      <c r="P75" s="3"/>
    </row>
    <row r="76" spans="1:16">
      <c r="A76" s="9">
        <v>18.25</v>
      </c>
      <c r="B76" s="1">
        <f t="shared" si="8"/>
        <v>0</v>
      </c>
      <c r="C76" s="1">
        <f t="shared" si="9"/>
        <v>0</v>
      </c>
      <c r="D76" s="1">
        <f t="shared" si="10"/>
        <v>0</v>
      </c>
      <c r="E76" s="1">
        <f t="shared" si="11"/>
        <v>0</v>
      </c>
      <c r="F76" s="11">
        <f t="shared" si="12"/>
        <v>0</v>
      </c>
      <c r="G76" s="1"/>
      <c r="H76" s="9">
        <f t="shared" si="13"/>
        <v>41.6253660457607</v>
      </c>
      <c r="I76" s="1">
        <f t="shared" si="14"/>
        <v>0</v>
      </c>
      <c r="J76" s="1">
        <f t="shared" si="15"/>
        <v>0</v>
      </c>
      <c r="K76" s="1">
        <f t="shared" si="16"/>
        <v>0</v>
      </c>
      <c r="L76" s="1">
        <f t="shared" si="17"/>
        <v>0</v>
      </c>
      <c r="M76" s="22">
        <f t="shared" si="18"/>
        <v>0</v>
      </c>
      <c r="N76" s="3"/>
      <c r="O76" s="3"/>
      <c r="P76" s="3"/>
    </row>
    <row r="77" spans="1:16">
      <c r="A77" s="9">
        <v>18.75</v>
      </c>
      <c r="B77" s="1">
        <f t="shared" si="8"/>
        <v>0</v>
      </c>
      <c r="C77" s="1">
        <f t="shared" si="9"/>
        <v>0</v>
      </c>
      <c r="D77" s="1">
        <f t="shared" si="10"/>
        <v>0</v>
      </c>
      <c r="E77" s="1">
        <f t="shared" si="11"/>
        <v>0</v>
      </c>
      <c r="F77" s="11">
        <f t="shared" si="12"/>
        <v>0</v>
      </c>
      <c r="G77" s="1"/>
      <c r="H77" s="9">
        <f t="shared" si="13"/>
        <v>45.2705719548009</v>
      </c>
      <c r="I77" s="1">
        <f t="shared" si="14"/>
        <v>0</v>
      </c>
      <c r="J77" s="1">
        <f t="shared" si="15"/>
        <v>0</v>
      </c>
      <c r="K77" s="1">
        <f t="shared" si="16"/>
        <v>0</v>
      </c>
      <c r="L77" s="1">
        <f t="shared" si="17"/>
        <v>0</v>
      </c>
      <c r="M77" s="22">
        <f t="shared" si="18"/>
        <v>0</v>
      </c>
      <c r="N77" s="3"/>
      <c r="O77" s="3"/>
      <c r="P77" s="3"/>
    </row>
    <row r="78" spans="1:16">
      <c r="A78" s="9">
        <v>19.25</v>
      </c>
      <c r="B78" s="1">
        <f t="shared" si="8"/>
        <v>0</v>
      </c>
      <c r="C78" s="1">
        <f t="shared" si="9"/>
        <v>0</v>
      </c>
      <c r="D78" s="1">
        <f t="shared" si="10"/>
        <v>0</v>
      </c>
      <c r="E78" s="1">
        <f t="shared" si="11"/>
        <v>0</v>
      </c>
      <c r="F78" s="11">
        <f t="shared" si="12"/>
        <v>0</v>
      </c>
      <c r="G78" s="1"/>
      <c r="H78" s="9">
        <f t="shared" si="13"/>
        <v>49.126335089056496</v>
      </c>
      <c r="I78" s="1">
        <f t="shared" si="14"/>
        <v>0</v>
      </c>
      <c r="J78" s="1">
        <f t="shared" si="15"/>
        <v>0</v>
      </c>
      <c r="K78" s="1">
        <f t="shared" si="16"/>
        <v>0</v>
      </c>
      <c r="L78" s="1">
        <f t="shared" si="17"/>
        <v>0</v>
      </c>
      <c r="M78" s="22">
        <f t="shared" si="18"/>
        <v>0</v>
      </c>
      <c r="N78" s="3"/>
      <c r="O78" s="3"/>
      <c r="P78" s="3"/>
    </row>
    <row r="79" spans="1:16">
      <c r="A79" s="7" t="s">
        <v>7</v>
      </c>
      <c r="B79" s="14">
        <f>SUM(B47:B78)</f>
        <v>1375431.5951496901</v>
      </c>
      <c r="C79" s="14">
        <f>SUM(C47:C78)</f>
        <v>1343410.66090652</v>
      </c>
      <c r="D79" s="14">
        <f>SUM(D47:D78)</f>
        <v>6856.1141937918501</v>
      </c>
      <c r="E79" s="14">
        <f>SUM(E47:E78)</f>
        <v>0</v>
      </c>
      <c r="F79" s="14">
        <f>SUM(F47:F78)</f>
        <v>2725698.3702500002</v>
      </c>
      <c r="G79" s="11"/>
      <c r="H79" s="7" t="s">
        <v>7</v>
      </c>
      <c r="I79" s="14">
        <f>SUM(I47:I78)</f>
        <v>894758.49107645196</v>
      </c>
      <c r="J79" s="14">
        <f>SUM(J47:J78)</f>
        <v>1444027.96716852</v>
      </c>
      <c r="K79" s="14">
        <f>SUM(K47:K78)</f>
        <v>11391.1726820531</v>
      </c>
      <c r="L79" s="14">
        <f>SUM(L47:L78)</f>
        <v>0</v>
      </c>
      <c r="M79" s="14">
        <f>SUM(M47:M78)</f>
        <v>2350177.6309270202</v>
      </c>
      <c r="N79" s="3"/>
      <c r="O79" s="3"/>
      <c r="P79" s="3"/>
    </row>
    <row r="80" spans="1:16">
      <c r="A80" s="5" t="s">
        <v>13</v>
      </c>
      <c r="B80" s="15">
        <f>IF(L38&gt;0,B79/L38,0)</f>
        <v>9.8731821273482208</v>
      </c>
      <c r="C80" s="15">
        <f>IF(M38&gt;0,C79/M38,0)</f>
        <v>12.565370536216999</v>
      </c>
      <c r="D80" s="15">
        <f>IF(N38&gt;0,D79/N38,0)</f>
        <v>15.6736518700161</v>
      </c>
      <c r="E80" s="15">
        <f>IF(O38&gt;0,E79/O38,0)</f>
        <v>0</v>
      </c>
      <c r="F80" s="15">
        <f>IF(P38&gt;0,F79/P38,0)</f>
        <v>11.0503815369789</v>
      </c>
      <c r="G80" s="11"/>
      <c r="H80" s="5" t="s">
        <v>13</v>
      </c>
      <c r="I80" s="15">
        <f>IF(L38&gt;0,I79/L38,0)</f>
        <v>6.42279381507712</v>
      </c>
      <c r="J80" s="15">
        <f>IF(M38&gt;0,J79/M38,0)</f>
        <v>13.506477952087</v>
      </c>
      <c r="K80" s="15">
        <f>IF(N38&gt;0,K79/N38,0)</f>
        <v>26.041175797714299</v>
      </c>
      <c r="L80" s="15">
        <f>IF(O38&gt;0,L79/O38,0)</f>
        <v>0</v>
      </c>
      <c r="M80" s="15">
        <f>IF(P38&gt;0,M79/P38,0)</f>
        <v>9.52796530418542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2" t="s">
        <v>14</v>
      </c>
      <c r="B85" s="42"/>
      <c r="C85" s="42"/>
      <c r="D85" s="42"/>
      <c r="E85" s="42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42"/>
      <c r="B86" s="42"/>
      <c r="C86" s="42"/>
      <c r="D86" s="42"/>
      <c r="E86" s="42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3"/>
      <c r="B87" s="2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3" t="s">
        <v>15</v>
      </c>
      <c r="B89" s="44" t="s">
        <v>16</v>
      </c>
      <c r="C89" s="44" t="s">
        <v>17</v>
      </c>
      <c r="D89" s="44" t="s">
        <v>18</v>
      </c>
      <c r="E89" s="44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3"/>
      <c r="B90" s="43"/>
      <c r="C90" s="43"/>
      <c r="D90" s="43"/>
      <c r="E90" s="44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4">
        <v>0</v>
      </c>
      <c r="B92" s="25">
        <f>L$38</f>
        <v>139309.85748999999</v>
      </c>
      <c r="C92" s="26">
        <f>$B$80</f>
        <v>9.9</v>
      </c>
      <c r="D92" s="26">
        <f>$I$80</f>
        <v>6.4</v>
      </c>
      <c r="E92" s="25">
        <f>B92*D92</f>
        <v>891583.08794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4">
        <v>1</v>
      </c>
      <c r="B93" s="25">
        <f>M$38</f>
        <v>106913.73222999999</v>
      </c>
      <c r="C93" s="26">
        <f>$C$80</f>
        <v>12.6</v>
      </c>
      <c r="D93" s="26">
        <f>$J$80</f>
        <v>13.5</v>
      </c>
      <c r="E93" s="25">
        <f>B93*D93</f>
        <v>1443335.3851099999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4">
        <v>2</v>
      </c>
      <c r="B94" s="25">
        <f>N$38</f>
        <v>437.42928000000001</v>
      </c>
      <c r="C94" s="26">
        <f>$D$80</f>
        <v>15.7</v>
      </c>
      <c r="D94" s="26">
        <f>$K$80</f>
        <v>26</v>
      </c>
      <c r="E94" s="25">
        <f>B94*D94</f>
        <v>11373.16128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4">
        <v>3</v>
      </c>
      <c r="B95" s="25">
        <f>O$38</f>
        <v>0</v>
      </c>
      <c r="C95" s="26">
        <f>$E$80</f>
        <v>0</v>
      </c>
      <c r="D95" s="26">
        <f>$L$80</f>
        <v>0</v>
      </c>
      <c r="E95" s="25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4" t="s">
        <v>7</v>
      </c>
      <c r="B96" s="27">
        <f>SUM(B92:B95)</f>
        <v>246661.019</v>
      </c>
      <c r="C96" s="26">
        <f>$F$80</f>
        <v>11.1</v>
      </c>
      <c r="D96" s="26">
        <f>$M$80</f>
        <v>9.5</v>
      </c>
      <c r="E96" s="25">
        <f>SUM(E92:E95)</f>
        <v>2346291.6343299998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4" t="s">
        <v>2</v>
      </c>
      <c r="B97" s="27">
        <f>$I$2</f>
        <v>2682376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28" t="s">
        <v>20</v>
      </c>
      <c r="B98" s="25">
        <f>IF(E96&gt;0,$I$2/E96,"")</f>
        <v>1.14324</v>
      </c>
      <c r="C98" s="48" t="s">
        <v>23</v>
      </c>
      <c r="D98" s="48"/>
      <c r="E98" s="48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A1:F1"/>
    <mergeCell ref="H1:I1"/>
    <mergeCell ref="B4:F4"/>
    <mergeCell ref="L4:P4"/>
    <mergeCell ref="B42:D42"/>
    <mergeCell ref="I42:K42"/>
    <mergeCell ref="C98:E98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8"/>
  <sheetViews>
    <sheetView tabSelected="1" topLeftCell="A28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5" t="s">
        <v>24</v>
      </c>
      <c r="B1" s="45"/>
      <c r="C1" s="45"/>
      <c r="D1" s="45"/>
      <c r="E1" s="45"/>
      <c r="F1" s="45"/>
      <c r="G1" s="1"/>
      <c r="H1" s="46" t="s">
        <v>1</v>
      </c>
      <c r="I1" s="46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276176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7" t="s">
        <v>4</v>
      </c>
      <c r="C4" s="47"/>
      <c r="D4" s="47"/>
      <c r="E4" s="47"/>
      <c r="F4" s="47"/>
      <c r="G4" s="1"/>
      <c r="H4" s="2" t="s">
        <v>3</v>
      </c>
      <c r="I4" s="1"/>
      <c r="J4" s="1"/>
      <c r="K4" s="2" t="s">
        <v>3</v>
      </c>
      <c r="L4" s="46" t="s">
        <v>5</v>
      </c>
      <c r="M4" s="46"/>
      <c r="N4" s="46"/>
      <c r="O4" s="46"/>
      <c r="P4" s="46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29"/>
      <c r="F6" s="11">
        <f t="shared" ref="F6:F37" si="0">SUM(B6:E6)</f>
        <v>0</v>
      </c>
      <c r="G6" s="1"/>
      <c r="H6" s="9">
        <v>3.75</v>
      </c>
      <c r="I6" s="4"/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0"/>
      <c r="C7" s="10"/>
      <c r="D7" s="10"/>
      <c r="E7" s="29"/>
      <c r="F7" s="11">
        <f t="shared" si="0"/>
        <v>0</v>
      </c>
      <c r="G7" s="1"/>
      <c r="H7" s="9">
        <v>4.25</v>
      </c>
      <c r="I7" s="4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20"/>
      <c r="C8" s="10"/>
      <c r="D8" s="10"/>
      <c r="E8" s="29"/>
      <c r="F8" s="11">
        <f t="shared" si="0"/>
        <v>0</v>
      </c>
      <c r="G8" s="1"/>
      <c r="H8" s="9">
        <v>4.75</v>
      </c>
      <c r="I8" s="4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20"/>
      <c r="C9" s="10"/>
      <c r="D9" s="10"/>
      <c r="E9" s="29"/>
      <c r="F9" s="11">
        <f t="shared" si="0"/>
        <v>0</v>
      </c>
      <c r="G9" s="1"/>
      <c r="H9" s="9">
        <v>5.25</v>
      </c>
      <c r="I9" s="4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20"/>
      <c r="C10" s="10"/>
      <c r="D10" s="10"/>
      <c r="E10" s="29"/>
      <c r="F10" s="11">
        <f t="shared" si="0"/>
        <v>0</v>
      </c>
      <c r="G10" s="1"/>
      <c r="H10" s="9">
        <v>5.75</v>
      </c>
      <c r="I10" s="4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20"/>
      <c r="C11" s="10"/>
      <c r="D11" s="10"/>
      <c r="E11" s="29"/>
      <c r="F11" s="11">
        <f t="shared" si="0"/>
        <v>0</v>
      </c>
      <c r="G11" s="1"/>
      <c r="H11" s="9">
        <v>6.25</v>
      </c>
      <c r="I11" s="4"/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9">
        <v>6.75</v>
      </c>
      <c r="C12" s="10"/>
      <c r="D12" s="10"/>
      <c r="E12" s="30"/>
      <c r="F12" s="11">
        <f t="shared" si="0"/>
        <v>0</v>
      </c>
      <c r="G12" s="1"/>
      <c r="H12" s="9">
        <v>6.75</v>
      </c>
      <c r="I12" s="4"/>
      <c r="J12" s="1"/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0</v>
      </c>
      <c r="Q12" s="3"/>
      <c r="R12" s="3"/>
    </row>
    <row r="13" spans="1:18">
      <c r="A13" s="9">
        <v>7.25</v>
      </c>
      <c r="B13">
        <v>10</v>
      </c>
      <c r="E13" s="31"/>
      <c r="F13" s="11">
        <f t="shared" si="0"/>
        <v>10</v>
      </c>
      <c r="G13" s="1"/>
      <c r="H13" s="9">
        <v>7.25</v>
      </c>
      <c r="J13" s="1"/>
      <c r="K13" s="9">
        <v>7.25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2">
        <f t="shared" si="5"/>
        <v>0</v>
      </c>
      <c r="Q13" s="3"/>
      <c r="R13" s="3"/>
    </row>
    <row r="14" spans="1:18">
      <c r="A14" s="9">
        <v>7.75</v>
      </c>
      <c r="B14">
        <v>10</v>
      </c>
      <c r="E14" s="31"/>
      <c r="F14" s="11">
        <f t="shared" si="0"/>
        <v>10</v>
      </c>
      <c r="G14" s="1"/>
      <c r="H14" s="9">
        <v>7.75</v>
      </c>
      <c r="J14" s="4"/>
      <c r="K14" s="9">
        <v>7.75</v>
      </c>
      <c r="L14" s="1">
        <f t="shared" si="1"/>
        <v>0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2">
        <f t="shared" si="5"/>
        <v>0</v>
      </c>
      <c r="Q14" s="3"/>
      <c r="R14" s="3"/>
    </row>
    <row r="15" spans="1:18">
      <c r="A15" s="9">
        <v>8.25</v>
      </c>
      <c r="B15">
        <v>3</v>
      </c>
      <c r="E15" s="31"/>
      <c r="F15" s="11">
        <f t="shared" si="0"/>
        <v>3</v>
      </c>
      <c r="G15" s="1"/>
      <c r="H15" s="9">
        <v>8.25</v>
      </c>
      <c r="I15">
        <v>506474</v>
      </c>
      <c r="J15" s="4"/>
      <c r="K15" s="9">
        <v>8.25</v>
      </c>
      <c r="L15" s="1">
        <f t="shared" si="1"/>
        <v>506.47399999999999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2">
        <f t="shared" si="5"/>
        <v>506.47399999999999</v>
      </c>
      <c r="Q15" s="3"/>
      <c r="R15" s="3"/>
    </row>
    <row r="16" spans="1:18">
      <c r="A16" s="9">
        <v>8.75</v>
      </c>
      <c r="B16">
        <v>4</v>
      </c>
      <c r="E16" s="31"/>
      <c r="F16" s="11">
        <f t="shared" si="0"/>
        <v>4</v>
      </c>
      <c r="G16" s="1"/>
      <c r="H16" s="9">
        <v>8.75</v>
      </c>
      <c r="I16">
        <v>1013430</v>
      </c>
      <c r="J16" s="4"/>
      <c r="K16" s="9">
        <v>8.75</v>
      </c>
      <c r="L16" s="1">
        <f t="shared" si="1"/>
        <v>1013.43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2">
        <f t="shared" si="5"/>
        <v>1013.43</v>
      </c>
      <c r="Q16" s="3"/>
      <c r="R16" s="3"/>
    </row>
    <row r="17" spans="1:18">
      <c r="A17" s="9">
        <v>9.25</v>
      </c>
      <c r="B17">
        <v>2</v>
      </c>
      <c r="E17" s="31"/>
      <c r="F17" s="11">
        <f t="shared" si="0"/>
        <v>2</v>
      </c>
      <c r="G17" s="1"/>
      <c r="H17" s="9">
        <v>9.25</v>
      </c>
      <c r="I17">
        <v>1520627</v>
      </c>
      <c r="J17" s="4"/>
      <c r="K17" s="9">
        <v>9.25</v>
      </c>
      <c r="L17" s="1">
        <f t="shared" si="1"/>
        <v>1520.627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2">
        <f t="shared" si="5"/>
        <v>1520.627</v>
      </c>
      <c r="Q17" s="3"/>
      <c r="R17" s="3"/>
    </row>
    <row r="18" spans="1:18">
      <c r="A18" s="9">
        <v>9.75</v>
      </c>
      <c r="B18">
        <v>11</v>
      </c>
      <c r="E18" s="31"/>
      <c r="F18" s="11">
        <f t="shared" si="0"/>
        <v>11</v>
      </c>
      <c r="G18" s="1"/>
      <c r="H18" s="9">
        <v>9.75</v>
      </c>
      <c r="I18">
        <v>3549899</v>
      </c>
      <c r="J18" s="4"/>
      <c r="K18" s="9">
        <v>9.75</v>
      </c>
      <c r="L18" s="1">
        <f t="shared" si="1"/>
        <v>3549.8989999999999</v>
      </c>
      <c r="M18" s="1">
        <f t="shared" si="2"/>
        <v>0</v>
      </c>
      <c r="N18" s="1">
        <f t="shared" si="3"/>
        <v>0</v>
      </c>
      <c r="O18" s="1">
        <f t="shared" si="4"/>
        <v>0</v>
      </c>
      <c r="P18" s="12">
        <f t="shared" si="5"/>
        <v>3549.8989999999999</v>
      </c>
      <c r="Q18" s="3"/>
      <c r="R18" s="3"/>
    </row>
    <row r="19" spans="1:18">
      <c r="A19" s="9">
        <v>10.25</v>
      </c>
      <c r="B19">
        <v>29</v>
      </c>
      <c r="C19">
        <v>1</v>
      </c>
      <c r="E19" s="31"/>
      <c r="F19" s="11">
        <f t="shared" si="0"/>
        <v>30</v>
      </c>
      <c r="G19" s="1"/>
      <c r="H19" s="9">
        <v>10.25</v>
      </c>
      <c r="I19">
        <v>8113710</v>
      </c>
      <c r="J19" s="4"/>
      <c r="K19" s="9">
        <v>10.25</v>
      </c>
      <c r="L19" s="1">
        <f t="shared" si="1"/>
        <v>7843.2529999999997</v>
      </c>
      <c r="M19" s="1">
        <f t="shared" si="2"/>
        <v>270.45699999999999</v>
      </c>
      <c r="N19" s="1">
        <f t="shared" si="3"/>
        <v>0</v>
      </c>
      <c r="O19" s="1">
        <f t="shared" si="4"/>
        <v>0</v>
      </c>
      <c r="P19" s="12">
        <f t="shared" si="5"/>
        <v>8113.71</v>
      </c>
      <c r="Q19" s="3"/>
      <c r="R19" s="3"/>
    </row>
    <row r="20" spans="1:18">
      <c r="A20" s="9">
        <v>10.75</v>
      </c>
      <c r="B20">
        <v>30</v>
      </c>
      <c r="E20" s="31"/>
      <c r="F20" s="11">
        <f t="shared" si="0"/>
        <v>30</v>
      </c>
      <c r="G20" s="1"/>
      <c r="H20" s="9">
        <v>10.75</v>
      </c>
      <c r="I20">
        <v>9629030</v>
      </c>
      <c r="J20" s="4"/>
      <c r="K20" s="9">
        <v>10.75</v>
      </c>
      <c r="L20" s="1">
        <f t="shared" si="1"/>
        <v>9629.0300000000007</v>
      </c>
      <c r="M20" s="1">
        <f t="shared" si="2"/>
        <v>0</v>
      </c>
      <c r="N20" s="1">
        <f t="shared" si="3"/>
        <v>0</v>
      </c>
      <c r="O20" s="1">
        <f t="shared" si="4"/>
        <v>0</v>
      </c>
      <c r="P20" s="12">
        <f t="shared" si="5"/>
        <v>9629.0300000000007</v>
      </c>
      <c r="Q20" s="3"/>
      <c r="R20" s="3"/>
    </row>
    <row r="21" spans="1:18">
      <c r="A21" s="9">
        <v>11.25</v>
      </c>
      <c r="B21">
        <v>22</v>
      </c>
      <c r="E21" s="31"/>
      <c r="F21" s="11">
        <f t="shared" si="0"/>
        <v>22</v>
      </c>
      <c r="G21" s="1"/>
      <c r="H21" s="9">
        <v>11.25</v>
      </c>
      <c r="I21">
        <v>8610774</v>
      </c>
      <c r="J21" s="4"/>
      <c r="K21" s="9">
        <v>11.25</v>
      </c>
      <c r="L21" s="1">
        <f t="shared" si="1"/>
        <v>8610.7739999999994</v>
      </c>
      <c r="M21" s="1">
        <f t="shared" si="2"/>
        <v>0</v>
      </c>
      <c r="N21" s="1">
        <f t="shared" si="3"/>
        <v>0</v>
      </c>
      <c r="O21" s="1">
        <f t="shared" si="4"/>
        <v>0</v>
      </c>
      <c r="P21" s="12">
        <f t="shared" si="5"/>
        <v>8610.7739999999994</v>
      </c>
      <c r="Q21" s="3"/>
      <c r="R21" s="3"/>
    </row>
    <row r="22" spans="1:18">
      <c r="A22" s="9">
        <v>11.75</v>
      </c>
      <c r="B22">
        <v>9</v>
      </c>
      <c r="C22">
        <v>2</v>
      </c>
      <c r="E22" s="31"/>
      <c r="F22" s="11">
        <f t="shared" si="0"/>
        <v>11</v>
      </c>
      <c r="G22" s="4"/>
      <c r="H22" s="9">
        <v>11.75</v>
      </c>
      <c r="I22">
        <v>3039325</v>
      </c>
      <c r="J22" s="4"/>
      <c r="K22" s="9">
        <v>11.75</v>
      </c>
      <c r="L22" s="1">
        <f t="shared" si="1"/>
        <v>2486.7204545454501</v>
      </c>
      <c r="M22" s="1">
        <f t="shared" si="2"/>
        <v>552.60454545454502</v>
      </c>
      <c r="N22" s="1">
        <f t="shared" si="3"/>
        <v>0</v>
      </c>
      <c r="O22" s="1">
        <f t="shared" si="4"/>
        <v>0</v>
      </c>
      <c r="P22" s="12">
        <f t="shared" si="5"/>
        <v>3039.3249999999998</v>
      </c>
      <c r="Q22" s="3"/>
      <c r="R22" s="3"/>
    </row>
    <row r="23" spans="1:18">
      <c r="A23" s="9">
        <v>12.25</v>
      </c>
      <c r="B23">
        <v>6</v>
      </c>
      <c r="C23">
        <v>1</v>
      </c>
      <c r="E23" s="31"/>
      <c r="F23" s="11">
        <f t="shared" si="0"/>
        <v>7</v>
      </c>
      <c r="G23" s="4"/>
      <c r="H23" s="9">
        <v>12.25</v>
      </c>
      <c r="I23">
        <v>1519421</v>
      </c>
      <c r="J23" s="4"/>
      <c r="K23" s="9">
        <v>12.25</v>
      </c>
      <c r="L23" s="1">
        <f t="shared" si="1"/>
        <v>1302.3608571428599</v>
      </c>
      <c r="M23" s="1">
        <f t="shared" si="2"/>
        <v>217.06014285714301</v>
      </c>
      <c r="N23" s="1">
        <f t="shared" si="3"/>
        <v>0</v>
      </c>
      <c r="O23" s="1">
        <f t="shared" si="4"/>
        <v>0</v>
      </c>
      <c r="P23" s="12">
        <f t="shared" si="5"/>
        <v>1519.421</v>
      </c>
      <c r="Q23" s="3"/>
      <c r="R23" s="3"/>
    </row>
    <row r="24" spans="1:18">
      <c r="A24" s="9">
        <v>12.75</v>
      </c>
      <c r="B24">
        <v>4</v>
      </c>
      <c r="C24">
        <v>8</v>
      </c>
      <c r="E24" s="31"/>
      <c r="F24" s="11">
        <f t="shared" si="0"/>
        <v>12</v>
      </c>
      <c r="G24" s="4"/>
      <c r="H24" s="9">
        <v>12.75</v>
      </c>
      <c r="I24">
        <v>506474</v>
      </c>
      <c r="J24" s="4"/>
      <c r="K24" s="9">
        <v>12.75</v>
      </c>
      <c r="L24" s="1">
        <f t="shared" si="1"/>
        <v>168.82466666666701</v>
      </c>
      <c r="M24" s="1">
        <f t="shared" si="2"/>
        <v>337.649333333333</v>
      </c>
      <c r="N24" s="1">
        <f t="shared" si="3"/>
        <v>0</v>
      </c>
      <c r="O24" s="1">
        <f t="shared" si="4"/>
        <v>0</v>
      </c>
      <c r="P24" s="12">
        <f t="shared" si="5"/>
        <v>506.47399999999999</v>
      </c>
      <c r="Q24" s="3"/>
      <c r="R24" s="3"/>
    </row>
    <row r="25" spans="1:18">
      <c r="A25" s="9">
        <v>13.25</v>
      </c>
      <c r="B25">
        <v>2</v>
      </c>
      <c r="C25">
        <v>10</v>
      </c>
      <c r="E25" s="31"/>
      <c r="F25" s="11">
        <f t="shared" si="0"/>
        <v>12</v>
      </c>
      <c r="G25" s="4"/>
      <c r="H25" s="9">
        <v>13.25</v>
      </c>
      <c r="I25">
        <v>506474</v>
      </c>
      <c r="J25" s="4"/>
      <c r="K25" s="9">
        <v>13.25</v>
      </c>
      <c r="L25" s="1">
        <f t="shared" si="1"/>
        <v>84.412333333333294</v>
      </c>
      <c r="M25" s="1">
        <f t="shared" si="2"/>
        <v>422.06166666666701</v>
      </c>
      <c r="N25" s="1">
        <f t="shared" si="3"/>
        <v>0</v>
      </c>
      <c r="O25" s="1">
        <f t="shared" si="4"/>
        <v>0</v>
      </c>
      <c r="P25" s="12">
        <f t="shared" si="5"/>
        <v>506.47399999999999</v>
      </c>
      <c r="Q25" s="3"/>
      <c r="R25" s="3"/>
    </row>
    <row r="26" spans="1:18">
      <c r="A26" s="9">
        <v>13.75</v>
      </c>
      <c r="B26">
        <v>3</v>
      </c>
      <c r="C26">
        <v>16</v>
      </c>
      <c r="E26" s="31"/>
      <c r="F26" s="11">
        <f t="shared" si="0"/>
        <v>19</v>
      </c>
      <c r="G26" s="4"/>
      <c r="H26" s="9">
        <v>13.75</v>
      </c>
      <c r="J26" s="4"/>
      <c r="K26" s="9">
        <v>13.75</v>
      </c>
      <c r="L26" s="1">
        <f t="shared" si="1"/>
        <v>0</v>
      </c>
      <c r="M26" s="1">
        <f t="shared" si="2"/>
        <v>0</v>
      </c>
      <c r="N26" s="1">
        <f t="shared" si="3"/>
        <v>0</v>
      </c>
      <c r="O26" s="1">
        <f t="shared" si="4"/>
        <v>0</v>
      </c>
      <c r="P26" s="12">
        <f t="shared" si="5"/>
        <v>0</v>
      </c>
      <c r="Q26" s="3"/>
      <c r="R26" s="3"/>
    </row>
    <row r="27" spans="1:18">
      <c r="A27" s="9">
        <v>14.25</v>
      </c>
      <c r="B27">
        <v>2</v>
      </c>
      <c r="C27">
        <v>25</v>
      </c>
      <c r="E27" s="31"/>
      <c r="F27" s="11">
        <f t="shared" si="0"/>
        <v>27</v>
      </c>
      <c r="G27" s="4"/>
      <c r="H27" s="9">
        <v>14.25</v>
      </c>
      <c r="J27" s="4"/>
      <c r="K27" s="9">
        <v>14.25</v>
      </c>
      <c r="L27" s="1">
        <f t="shared" si="1"/>
        <v>0</v>
      </c>
      <c r="M27" s="1">
        <f t="shared" si="2"/>
        <v>0</v>
      </c>
      <c r="N27" s="1">
        <f t="shared" si="3"/>
        <v>0</v>
      </c>
      <c r="O27" s="1">
        <f t="shared" si="4"/>
        <v>0</v>
      </c>
      <c r="P27" s="12">
        <f t="shared" si="5"/>
        <v>0</v>
      </c>
      <c r="Q27" s="3"/>
      <c r="R27" s="3"/>
    </row>
    <row r="28" spans="1:18">
      <c r="A28" s="9">
        <v>14.75</v>
      </c>
      <c r="B28">
        <v>2</v>
      </c>
      <c r="C28">
        <v>24</v>
      </c>
      <c r="E28" s="31"/>
      <c r="F28" s="11">
        <f t="shared" si="0"/>
        <v>26</v>
      </c>
      <c r="G28" s="1"/>
      <c r="H28" s="9">
        <v>14.75</v>
      </c>
      <c r="J28" s="4"/>
      <c r="K28" s="9">
        <v>14.75</v>
      </c>
      <c r="L28" s="1">
        <f t="shared" si="1"/>
        <v>0</v>
      </c>
      <c r="M28" s="1">
        <f t="shared" si="2"/>
        <v>0</v>
      </c>
      <c r="N28" s="1">
        <f t="shared" si="3"/>
        <v>0</v>
      </c>
      <c r="O28" s="1">
        <f t="shared" si="4"/>
        <v>0</v>
      </c>
      <c r="P28" s="12">
        <f t="shared" si="5"/>
        <v>0</v>
      </c>
      <c r="Q28" s="3"/>
      <c r="R28" s="3"/>
    </row>
    <row r="29" spans="1:18">
      <c r="A29" s="9">
        <v>15.25</v>
      </c>
      <c r="B29">
        <v>2</v>
      </c>
      <c r="C29">
        <v>31</v>
      </c>
      <c r="E29" s="31"/>
      <c r="F29" s="11">
        <f t="shared" si="0"/>
        <v>33</v>
      </c>
      <c r="G29" s="1"/>
      <c r="H29" s="9">
        <v>15.25</v>
      </c>
      <c r="J29" s="4"/>
      <c r="K29" s="9">
        <v>15.25</v>
      </c>
      <c r="L29" s="1">
        <f t="shared" si="1"/>
        <v>0</v>
      </c>
      <c r="M29" s="1">
        <f t="shared" si="2"/>
        <v>0</v>
      </c>
      <c r="N29" s="1">
        <f t="shared" si="3"/>
        <v>0</v>
      </c>
      <c r="O29" s="1">
        <f t="shared" si="4"/>
        <v>0</v>
      </c>
      <c r="P29" s="12">
        <f t="shared" si="5"/>
        <v>0</v>
      </c>
      <c r="Q29" s="3"/>
      <c r="R29" s="3"/>
    </row>
    <row r="30" spans="1:18">
      <c r="A30" s="9">
        <v>15.75</v>
      </c>
      <c r="B30">
        <v>2</v>
      </c>
      <c r="C30">
        <v>21</v>
      </c>
      <c r="E30" s="31"/>
      <c r="F30" s="11">
        <f t="shared" si="0"/>
        <v>23</v>
      </c>
      <c r="G30" s="1"/>
      <c r="H30" s="9">
        <v>15.75</v>
      </c>
      <c r="J30" s="4"/>
      <c r="K30" s="9">
        <v>15.75</v>
      </c>
      <c r="L30" s="1">
        <f t="shared" si="1"/>
        <v>0</v>
      </c>
      <c r="M30" s="1">
        <f t="shared" si="2"/>
        <v>0</v>
      </c>
      <c r="N30" s="1">
        <f t="shared" si="3"/>
        <v>0</v>
      </c>
      <c r="O30" s="1">
        <f t="shared" si="4"/>
        <v>0</v>
      </c>
      <c r="P30" s="12">
        <f t="shared" si="5"/>
        <v>0</v>
      </c>
      <c r="Q30" s="3"/>
      <c r="R30" s="3"/>
    </row>
    <row r="31" spans="1:18">
      <c r="A31" s="9">
        <v>16.25</v>
      </c>
      <c r="C31">
        <v>17</v>
      </c>
      <c r="E31" s="31"/>
      <c r="F31" s="11">
        <f t="shared" si="0"/>
        <v>17</v>
      </c>
      <c r="G31" s="1"/>
      <c r="H31" s="9">
        <v>16.25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0</v>
      </c>
      <c r="O31" s="1">
        <f t="shared" si="4"/>
        <v>0</v>
      </c>
      <c r="P31" s="12">
        <f t="shared" si="5"/>
        <v>0</v>
      </c>
      <c r="Q31" s="3"/>
      <c r="R31" s="3"/>
    </row>
    <row r="32" spans="1:18">
      <c r="A32" s="9">
        <v>16.75</v>
      </c>
      <c r="C32">
        <v>11</v>
      </c>
      <c r="D32">
        <v>1</v>
      </c>
      <c r="E32" s="31"/>
      <c r="F32" s="11">
        <f t="shared" si="0"/>
        <v>12</v>
      </c>
      <c r="G32" s="1"/>
      <c r="H32" s="9">
        <v>16.75</v>
      </c>
      <c r="J32" s="13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2">
        <f t="shared" si="5"/>
        <v>0</v>
      </c>
      <c r="Q32" s="3"/>
      <c r="R32" s="3"/>
    </row>
    <row r="33" spans="1:18">
      <c r="A33" s="9">
        <v>17.25</v>
      </c>
      <c r="C33">
        <v>5</v>
      </c>
      <c r="E33" s="31"/>
      <c r="F33" s="11">
        <f t="shared" si="0"/>
        <v>5</v>
      </c>
      <c r="G33" s="1"/>
      <c r="H33" s="9">
        <v>17.25</v>
      </c>
      <c r="J33" s="13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C34">
        <v>3</v>
      </c>
      <c r="E34" s="31"/>
      <c r="F34" s="11">
        <f t="shared" si="0"/>
        <v>3</v>
      </c>
      <c r="G34" s="1"/>
      <c r="H34" s="9">
        <v>17.75</v>
      </c>
      <c r="J34" s="13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C35">
        <v>1</v>
      </c>
      <c r="E35" s="29"/>
      <c r="F35" s="11">
        <f t="shared" si="0"/>
        <v>1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34"/>
      <c r="D36" s="34"/>
      <c r="E36" s="29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29"/>
      <c r="C37" s="30"/>
      <c r="D37" s="30"/>
      <c r="E37" s="30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4">
        <f>SUM(B6:B37)</f>
        <v>153</v>
      </c>
      <c r="C38" s="14">
        <f>SUM(C6:C37)</f>
        <v>176</v>
      </c>
      <c r="D38" s="14">
        <f>SUM(D6:D37)</f>
        <v>1</v>
      </c>
      <c r="E38" s="14">
        <f>SUM(E6:E37)</f>
        <v>0</v>
      </c>
      <c r="F38" s="15">
        <f>SUM(F6:F37)</f>
        <v>330</v>
      </c>
      <c r="G38" s="16"/>
      <c r="H38" s="7" t="s">
        <v>7</v>
      </c>
      <c r="I38" s="4">
        <f>SUM(I6:I37)</f>
        <v>38515638</v>
      </c>
      <c r="J38" s="1"/>
      <c r="K38" s="7" t="s">
        <v>7</v>
      </c>
      <c r="L38" s="14">
        <f>SUM(L6:L37)</f>
        <v>36715.805311688302</v>
      </c>
      <c r="M38" s="14">
        <f>SUM(M6:M37)</f>
        <v>1799.8326883116899</v>
      </c>
      <c r="N38" s="14">
        <f>SUM(N6:N37)</f>
        <v>0</v>
      </c>
      <c r="O38" s="14">
        <f>SUM(O6:O37)</f>
        <v>0</v>
      </c>
      <c r="P38" s="17">
        <f>SUM(P6:P37)</f>
        <v>38515.637999999999</v>
      </c>
      <c r="Q38" s="18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19"/>
      <c r="B41" s="1"/>
      <c r="C41" s="1"/>
      <c r="D41" s="1"/>
      <c r="E41" s="1"/>
      <c r="F41" s="19"/>
      <c r="G41" s="1"/>
      <c r="H41" s="1"/>
      <c r="I41" s="1"/>
      <c r="J41" s="19"/>
      <c r="K41" s="1"/>
      <c r="L41" s="1"/>
      <c r="M41" s="1"/>
      <c r="N41" s="19"/>
      <c r="O41" s="1"/>
      <c r="P41" s="3"/>
      <c r="Q41" s="3"/>
      <c r="R41" s="3"/>
    </row>
    <row r="42" spans="1:18">
      <c r="A42" s="1"/>
      <c r="B42" s="46" t="s">
        <v>9</v>
      </c>
      <c r="C42" s="46"/>
      <c r="D42" s="46"/>
      <c r="E42" s="1"/>
      <c r="F42" s="1"/>
      <c r="G42" s="4"/>
      <c r="H42" s="1"/>
      <c r="I42" s="46" t="s">
        <v>10</v>
      </c>
      <c r="J42" s="46"/>
      <c r="K42" s="46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0" t="s">
        <v>11</v>
      </c>
      <c r="I44">
        <v>6.5944300000000001E-3</v>
      </c>
      <c r="J44" s="20" t="s">
        <v>12</v>
      </c>
      <c r="K44">
        <v>2.9406105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1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0.32149900693039402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2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0.46454131861980302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2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0.64427250284383597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2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0.86473944921414003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2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1.12996372901192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2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1">
        <f t="shared" si="10"/>
        <v>0</v>
      </c>
      <c r="G52" s="1"/>
      <c r="H52" s="9">
        <f t="shared" si="11"/>
        <v>1.4439441591044799</v>
      </c>
      <c r="I52" s="1">
        <f t="shared" si="12"/>
        <v>0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2">
        <f t="shared" si="16"/>
        <v>0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1">
        <f t="shared" si="10"/>
        <v>0</v>
      </c>
      <c r="G53" s="1"/>
      <c r="H53" s="9">
        <f t="shared" si="11"/>
        <v>1.8106589040115699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2">
        <f t="shared" si="16"/>
        <v>0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1">
        <f t="shared" si="10"/>
        <v>0</v>
      </c>
      <c r="G54" s="1"/>
      <c r="H54" s="9">
        <f t="shared" si="11"/>
        <v>2.2340672300167101</v>
      </c>
      <c r="I54" s="1">
        <f t="shared" si="12"/>
        <v>0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2">
        <f t="shared" si="16"/>
        <v>0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1">
        <f t="shared" si="10"/>
        <v>0</v>
      </c>
      <c r="G55" s="1"/>
      <c r="H55" s="9">
        <f t="shared" si="11"/>
        <v>2.7181109906674301</v>
      </c>
      <c r="I55" s="1">
        <f t="shared" si="12"/>
        <v>0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22">
        <f t="shared" si="16"/>
        <v>0</v>
      </c>
      <c r="N55" s="3"/>
      <c r="O55" s="3"/>
      <c r="P55" s="3"/>
    </row>
    <row r="56" spans="1:16">
      <c r="A56" s="9">
        <v>8.25</v>
      </c>
      <c r="B56" s="1">
        <f t="shared" si="6"/>
        <v>4178.4105</v>
      </c>
      <c r="C56" s="1">
        <f t="shared" si="7"/>
        <v>0</v>
      </c>
      <c r="D56" s="1">
        <f t="shared" si="8"/>
        <v>0</v>
      </c>
      <c r="E56" s="1">
        <f t="shared" si="9"/>
        <v>0</v>
      </c>
      <c r="F56" s="11">
        <f t="shared" si="10"/>
        <v>4178.4105</v>
      </c>
      <c r="G56" s="1"/>
      <c r="H56" s="9">
        <f t="shared" si="11"/>
        <v>3.2667159006315698</v>
      </c>
      <c r="I56" s="1">
        <f t="shared" si="12"/>
        <v>1654.5066690564699</v>
      </c>
      <c r="J56" s="1">
        <f t="shared" si="13"/>
        <v>0</v>
      </c>
      <c r="K56" s="1">
        <f t="shared" si="14"/>
        <v>0</v>
      </c>
      <c r="L56" s="1">
        <f t="shared" si="15"/>
        <v>0</v>
      </c>
      <c r="M56" s="22">
        <f t="shared" si="16"/>
        <v>1654.5066690564699</v>
      </c>
      <c r="N56" s="3"/>
      <c r="O56" s="3"/>
      <c r="P56" s="3"/>
    </row>
    <row r="57" spans="1:16">
      <c r="A57" s="9">
        <v>8.75</v>
      </c>
      <c r="B57" s="1">
        <f t="shared" si="6"/>
        <v>8867.5125000000007</v>
      </c>
      <c r="C57" s="1">
        <f t="shared" si="7"/>
        <v>0</v>
      </c>
      <c r="D57" s="1">
        <f t="shared" si="8"/>
        <v>0</v>
      </c>
      <c r="E57" s="1">
        <f t="shared" si="9"/>
        <v>0</v>
      </c>
      <c r="F57" s="11">
        <f t="shared" si="10"/>
        <v>8867.5125000000007</v>
      </c>
      <c r="G57" s="1"/>
      <c r="H57" s="9">
        <f t="shared" si="11"/>
        <v>3.8837926398644198</v>
      </c>
      <c r="I57" s="1">
        <f t="shared" si="12"/>
        <v>3935.9519750178001</v>
      </c>
      <c r="J57" s="1">
        <f t="shared" si="13"/>
        <v>0</v>
      </c>
      <c r="K57" s="1">
        <f t="shared" si="14"/>
        <v>0</v>
      </c>
      <c r="L57" s="1">
        <f t="shared" si="15"/>
        <v>0</v>
      </c>
      <c r="M57" s="22">
        <f t="shared" si="16"/>
        <v>3935.9519750178001</v>
      </c>
      <c r="N57" s="3"/>
      <c r="O57" s="3"/>
      <c r="P57" s="3"/>
    </row>
    <row r="58" spans="1:16">
      <c r="A58" s="9">
        <v>9.25</v>
      </c>
      <c r="B58" s="1">
        <f t="shared" si="6"/>
        <v>14065.79975</v>
      </c>
      <c r="C58" s="1">
        <f t="shared" si="7"/>
        <v>0</v>
      </c>
      <c r="D58" s="1">
        <f t="shared" si="8"/>
        <v>0</v>
      </c>
      <c r="E58" s="1">
        <f t="shared" si="9"/>
        <v>0</v>
      </c>
      <c r="F58" s="11">
        <f t="shared" si="10"/>
        <v>14065.79975</v>
      </c>
      <c r="G58" s="1"/>
      <c r="H58" s="9">
        <f t="shared" si="11"/>
        <v>4.5732378196653496</v>
      </c>
      <c r="I58" s="1">
        <f t="shared" si="12"/>
        <v>6954.1889060042604</v>
      </c>
      <c r="J58" s="1">
        <f t="shared" si="13"/>
        <v>0</v>
      </c>
      <c r="K58" s="1">
        <f t="shared" si="14"/>
        <v>0</v>
      </c>
      <c r="L58" s="1">
        <f t="shared" si="15"/>
        <v>0</v>
      </c>
      <c r="M58" s="22">
        <f t="shared" si="16"/>
        <v>6954.1889060042604</v>
      </c>
      <c r="N58" s="3"/>
      <c r="O58" s="3"/>
      <c r="P58" s="3"/>
    </row>
    <row r="59" spans="1:16">
      <c r="A59" s="9">
        <v>9.75</v>
      </c>
      <c r="B59" s="1">
        <f t="shared" si="6"/>
        <v>34611.515249999997</v>
      </c>
      <c r="C59" s="1">
        <f t="shared" si="7"/>
        <v>0</v>
      </c>
      <c r="D59" s="1">
        <f t="shared" si="8"/>
        <v>0</v>
      </c>
      <c r="E59" s="1">
        <f t="shared" si="9"/>
        <v>0</v>
      </c>
      <c r="F59" s="11">
        <f t="shared" si="10"/>
        <v>34611.515249999997</v>
      </c>
      <c r="G59" s="1"/>
      <c r="H59" s="9">
        <f t="shared" si="11"/>
        <v>5.3389348348439603</v>
      </c>
      <c r="I59" s="1">
        <f t="shared" si="12"/>
        <v>18952.679431277698</v>
      </c>
      <c r="J59" s="1">
        <f t="shared" si="13"/>
        <v>0</v>
      </c>
      <c r="K59" s="1">
        <f t="shared" si="14"/>
        <v>0</v>
      </c>
      <c r="L59" s="1">
        <f t="shared" si="15"/>
        <v>0</v>
      </c>
      <c r="M59" s="22">
        <f t="shared" si="16"/>
        <v>18952.679431277698</v>
      </c>
      <c r="N59" s="3"/>
      <c r="O59" s="3"/>
      <c r="P59" s="3"/>
    </row>
    <row r="60" spans="1:16">
      <c r="A60" s="9">
        <v>10.25</v>
      </c>
      <c r="B60" s="1">
        <f t="shared" si="6"/>
        <v>80393.343250000005</v>
      </c>
      <c r="C60" s="1">
        <f t="shared" si="7"/>
        <v>2772.1842499999998</v>
      </c>
      <c r="D60" s="1">
        <f t="shared" si="8"/>
        <v>0</v>
      </c>
      <c r="E60" s="1">
        <f t="shared" si="9"/>
        <v>0</v>
      </c>
      <c r="F60" s="11">
        <f t="shared" si="10"/>
        <v>83165.527499999997</v>
      </c>
      <c r="G60" s="1"/>
      <c r="H60" s="9">
        <f t="shared" si="11"/>
        <v>6.1847546208804998</v>
      </c>
      <c r="I60" s="1">
        <f t="shared" si="12"/>
        <v>48508.595234484797</v>
      </c>
      <c r="J60" s="1">
        <f t="shared" si="13"/>
        <v>1672.71018049948</v>
      </c>
      <c r="K60" s="1">
        <f t="shared" si="14"/>
        <v>0</v>
      </c>
      <c r="L60" s="1">
        <f t="shared" si="15"/>
        <v>0</v>
      </c>
      <c r="M60" s="22">
        <f t="shared" si="16"/>
        <v>50181.305414984301</v>
      </c>
      <c r="N60" s="3"/>
      <c r="O60" s="3"/>
      <c r="P60" s="3"/>
    </row>
    <row r="61" spans="1:16">
      <c r="A61" s="9">
        <v>10.75</v>
      </c>
      <c r="B61" s="1">
        <f t="shared" si="6"/>
        <v>103512.07249999999</v>
      </c>
      <c r="C61" s="1">
        <f t="shared" si="7"/>
        <v>0</v>
      </c>
      <c r="D61" s="1">
        <f t="shared" si="8"/>
        <v>0</v>
      </c>
      <c r="E61" s="1">
        <f t="shared" si="9"/>
        <v>0</v>
      </c>
      <c r="F61" s="11">
        <f t="shared" si="10"/>
        <v>103512.07249999999</v>
      </c>
      <c r="G61" s="1"/>
      <c r="H61" s="9">
        <f t="shared" si="11"/>
        <v>7.1145563310206503</v>
      </c>
      <c r="I61" s="1">
        <f t="shared" si="12"/>
        <v>68506.276348087806</v>
      </c>
      <c r="J61" s="1">
        <f t="shared" si="13"/>
        <v>0</v>
      </c>
      <c r="K61" s="1">
        <f t="shared" si="14"/>
        <v>0</v>
      </c>
      <c r="L61" s="1">
        <f t="shared" si="15"/>
        <v>0</v>
      </c>
      <c r="M61" s="22">
        <f t="shared" si="16"/>
        <v>68506.276348087806</v>
      </c>
      <c r="N61" s="3"/>
      <c r="O61" s="3"/>
      <c r="P61" s="3"/>
    </row>
    <row r="62" spans="1:16">
      <c r="A62" s="9">
        <v>11.25</v>
      </c>
      <c r="B62" s="1">
        <f t="shared" si="6"/>
        <v>96871.207500000004</v>
      </c>
      <c r="C62" s="1">
        <f t="shared" si="7"/>
        <v>0</v>
      </c>
      <c r="D62" s="1">
        <f t="shared" si="8"/>
        <v>0</v>
      </c>
      <c r="E62" s="1">
        <f t="shared" si="9"/>
        <v>0</v>
      </c>
      <c r="F62" s="11">
        <f t="shared" si="10"/>
        <v>96871.207500000004</v>
      </c>
      <c r="G62" s="1"/>
      <c r="H62" s="9">
        <f t="shared" si="11"/>
        <v>8.1321879452774901</v>
      </c>
      <c r="I62" s="1">
        <f t="shared" si="12"/>
        <v>70024.432522308794</v>
      </c>
      <c r="J62" s="1">
        <f t="shared" si="13"/>
        <v>0</v>
      </c>
      <c r="K62" s="1">
        <f t="shared" si="14"/>
        <v>0</v>
      </c>
      <c r="L62" s="1">
        <f t="shared" si="15"/>
        <v>0</v>
      </c>
      <c r="M62" s="22">
        <f t="shared" si="16"/>
        <v>70024.432522308794</v>
      </c>
      <c r="N62" s="3"/>
      <c r="O62" s="3"/>
      <c r="P62" s="3"/>
    </row>
    <row r="63" spans="1:16">
      <c r="A63" s="9">
        <v>11.75</v>
      </c>
      <c r="B63" s="1">
        <f t="shared" si="6"/>
        <v>29218.965340908999</v>
      </c>
      <c r="C63" s="1">
        <f t="shared" si="7"/>
        <v>6493.1034090908997</v>
      </c>
      <c r="D63" s="1">
        <f t="shared" si="8"/>
        <v>0</v>
      </c>
      <c r="E63" s="1">
        <f t="shared" si="9"/>
        <v>0</v>
      </c>
      <c r="F63" s="11">
        <f t="shared" si="10"/>
        <v>35712.068749999897</v>
      </c>
      <c r="G63" s="1"/>
      <c r="H63" s="9">
        <f t="shared" si="11"/>
        <v>9.2414868210467205</v>
      </c>
      <c r="I63" s="1">
        <f t="shared" si="12"/>
        <v>22980.994308309098</v>
      </c>
      <c r="J63" s="1">
        <f t="shared" si="13"/>
        <v>5106.8876240686895</v>
      </c>
      <c r="K63" s="1">
        <f t="shared" si="14"/>
        <v>0</v>
      </c>
      <c r="L63" s="1">
        <f t="shared" si="15"/>
        <v>0</v>
      </c>
      <c r="M63" s="22">
        <f t="shared" si="16"/>
        <v>28087.881932377801</v>
      </c>
      <c r="N63" s="3"/>
      <c r="O63" s="3"/>
      <c r="P63" s="3"/>
    </row>
    <row r="64" spans="1:16">
      <c r="A64" s="9">
        <v>12.25</v>
      </c>
      <c r="B64" s="1">
        <f t="shared" si="6"/>
        <v>15953.9205</v>
      </c>
      <c r="C64" s="1">
        <f t="shared" si="7"/>
        <v>2658.98675</v>
      </c>
      <c r="D64" s="1">
        <f t="shared" si="8"/>
        <v>0</v>
      </c>
      <c r="E64" s="1">
        <f t="shared" si="9"/>
        <v>0</v>
      </c>
      <c r="F64" s="11">
        <f t="shared" si="10"/>
        <v>18612.90725</v>
      </c>
      <c r="G64" s="1"/>
      <c r="H64" s="9">
        <f t="shared" si="11"/>
        <v>10.446280193286601</v>
      </c>
      <c r="I64" s="1">
        <f t="shared" si="12"/>
        <v>13604.8264264832</v>
      </c>
      <c r="J64" s="1">
        <f t="shared" si="13"/>
        <v>2267.4710710805298</v>
      </c>
      <c r="K64" s="1">
        <f t="shared" si="14"/>
        <v>0</v>
      </c>
      <c r="L64" s="1">
        <f t="shared" si="15"/>
        <v>0</v>
      </c>
      <c r="M64" s="22">
        <f t="shared" si="16"/>
        <v>15872.297497563701</v>
      </c>
      <c r="N64" s="3"/>
      <c r="O64" s="3"/>
      <c r="P64" s="3"/>
    </row>
    <row r="65" spans="1:16">
      <c r="A65" s="9">
        <v>12.75</v>
      </c>
      <c r="B65" s="1">
        <f t="shared" si="6"/>
        <v>2152.5145000000002</v>
      </c>
      <c r="C65" s="1">
        <f t="shared" si="7"/>
        <v>4305.0290000000005</v>
      </c>
      <c r="D65" s="1">
        <f t="shared" si="8"/>
        <v>0</v>
      </c>
      <c r="E65" s="1">
        <f t="shared" si="9"/>
        <v>0</v>
      </c>
      <c r="F65" s="11">
        <f t="shared" si="10"/>
        <v>6457.5434999999998</v>
      </c>
      <c r="G65" s="1"/>
      <c r="H65" s="9">
        <f t="shared" si="11"/>
        <v>11.750385630837</v>
      </c>
      <c r="I65" s="1">
        <f t="shared" si="12"/>
        <v>1983.75493733085</v>
      </c>
      <c r="J65" s="1">
        <f t="shared" si="13"/>
        <v>3967.50987466169</v>
      </c>
      <c r="K65" s="1">
        <f t="shared" si="14"/>
        <v>0</v>
      </c>
      <c r="L65" s="1">
        <f t="shared" si="15"/>
        <v>0</v>
      </c>
      <c r="M65" s="22">
        <f t="shared" si="16"/>
        <v>5951.2648119925398</v>
      </c>
      <c r="N65" s="3"/>
      <c r="O65" s="3"/>
      <c r="P65" s="3"/>
    </row>
    <row r="66" spans="1:16">
      <c r="A66" s="9">
        <v>13.25</v>
      </c>
      <c r="B66" s="1">
        <f t="shared" si="6"/>
        <v>1118.4634166666699</v>
      </c>
      <c r="C66" s="1">
        <f t="shared" si="7"/>
        <v>5592.3170833333397</v>
      </c>
      <c r="D66" s="1">
        <f t="shared" si="8"/>
        <v>0</v>
      </c>
      <c r="E66" s="1">
        <f t="shared" si="9"/>
        <v>0</v>
      </c>
      <c r="F66" s="11">
        <f t="shared" si="10"/>
        <v>6710.7805000000099</v>
      </c>
      <c r="G66" s="1"/>
      <c r="H66" s="9">
        <f t="shared" si="11"/>
        <v>13.157611454361099</v>
      </c>
      <c r="I66" s="1">
        <f t="shared" si="12"/>
        <v>1110.6646839560101</v>
      </c>
      <c r="J66" s="1">
        <f t="shared" si="13"/>
        <v>5553.3234197800703</v>
      </c>
      <c r="K66" s="1">
        <f t="shared" si="14"/>
        <v>0</v>
      </c>
      <c r="L66" s="1">
        <f t="shared" si="15"/>
        <v>0</v>
      </c>
      <c r="M66" s="22">
        <f t="shared" si="16"/>
        <v>6663.9881037360801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0</v>
      </c>
      <c r="D67" s="1">
        <f t="shared" si="8"/>
        <v>0</v>
      </c>
      <c r="E67" s="1">
        <f t="shared" si="9"/>
        <v>0</v>
      </c>
      <c r="F67" s="11">
        <f t="shared" si="10"/>
        <v>0</v>
      </c>
      <c r="G67" s="1"/>
      <c r="H67" s="9">
        <f t="shared" si="11"/>
        <v>14.6717571205187</v>
      </c>
      <c r="I67" s="1">
        <f t="shared" si="12"/>
        <v>0</v>
      </c>
      <c r="J67" s="1">
        <f t="shared" si="13"/>
        <v>0</v>
      </c>
      <c r="K67" s="1">
        <f t="shared" si="14"/>
        <v>0</v>
      </c>
      <c r="L67" s="1">
        <f t="shared" si="15"/>
        <v>0</v>
      </c>
      <c r="M67" s="22">
        <f t="shared" si="16"/>
        <v>0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0</v>
      </c>
      <c r="D68" s="1">
        <f t="shared" si="8"/>
        <v>0</v>
      </c>
      <c r="E68" s="1">
        <f t="shared" si="9"/>
        <v>0</v>
      </c>
      <c r="F68" s="11">
        <f t="shared" si="10"/>
        <v>0</v>
      </c>
      <c r="G68" s="1"/>
      <c r="H68" s="9">
        <f t="shared" si="11"/>
        <v>16.296613576273799</v>
      </c>
      <c r="I68" s="1">
        <f t="shared" si="12"/>
        <v>0</v>
      </c>
      <c r="J68" s="1">
        <f t="shared" si="13"/>
        <v>0</v>
      </c>
      <c r="K68" s="1">
        <f t="shared" si="14"/>
        <v>0</v>
      </c>
      <c r="L68" s="1">
        <f t="shared" si="15"/>
        <v>0</v>
      </c>
      <c r="M68" s="22">
        <f t="shared" si="16"/>
        <v>0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0</v>
      </c>
      <c r="D69" s="1">
        <f t="shared" si="8"/>
        <v>0</v>
      </c>
      <c r="E69" s="1">
        <f t="shared" si="9"/>
        <v>0</v>
      </c>
      <c r="F69" s="11">
        <f t="shared" si="10"/>
        <v>0</v>
      </c>
      <c r="G69" s="1"/>
      <c r="H69" s="9">
        <f t="shared" si="11"/>
        <v>18.0359635866605</v>
      </c>
      <c r="I69" s="1">
        <f t="shared" si="12"/>
        <v>0</v>
      </c>
      <c r="J69" s="1">
        <f t="shared" si="13"/>
        <v>0</v>
      </c>
      <c r="K69" s="1">
        <f t="shared" si="14"/>
        <v>0</v>
      </c>
      <c r="L69" s="1">
        <f t="shared" si="15"/>
        <v>0</v>
      </c>
      <c r="M69" s="22">
        <f t="shared" si="16"/>
        <v>0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0</v>
      </c>
      <c r="D70" s="1">
        <f t="shared" si="8"/>
        <v>0</v>
      </c>
      <c r="E70" s="1">
        <f t="shared" si="9"/>
        <v>0</v>
      </c>
      <c r="F70" s="11">
        <f t="shared" si="10"/>
        <v>0</v>
      </c>
      <c r="G70" s="1"/>
      <c r="H70" s="9">
        <f t="shared" si="11"/>
        <v>19.8935820388594</v>
      </c>
      <c r="I70" s="1">
        <f t="shared" si="12"/>
        <v>0</v>
      </c>
      <c r="J70" s="1">
        <f t="shared" si="13"/>
        <v>0</v>
      </c>
      <c r="K70" s="1">
        <f t="shared" si="14"/>
        <v>0</v>
      </c>
      <c r="L70" s="1">
        <f t="shared" si="15"/>
        <v>0</v>
      </c>
      <c r="M70" s="22">
        <f t="shared" si="16"/>
        <v>0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0</v>
      </c>
      <c r="D71" s="1">
        <f t="shared" si="8"/>
        <v>0</v>
      </c>
      <c r="E71" s="1">
        <f t="shared" si="9"/>
        <v>0</v>
      </c>
      <c r="F71" s="11">
        <f t="shared" si="10"/>
        <v>0</v>
      </c>
      <c r="G71" s="1"/>
      <c r="H71" s="9">
        <f t="shared" si="11"/>
        <v>21.8732362250426</v>
      </c>
      <c r="I71" s="1">
        <f t="shared" si="12"/>
        <v>0</v>
      </c>
      <c r="J71" s="1">
        <f t="shared" si="13"/>
        <v>0</v>
      </c>
      <c r="K71" s="1">
        <f t="shared" si="14"/>
        <v>0</v>
      </c>
      <c r="L71" s="1">
        <f t="shared" si="15"/>
        <v>0</v>
      </c>
      <c r="M71" s="22">
        <f t="shared" si="16"/>
        <v>0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</v>
      </c>
      <c r="D72" s="1">
        <f t="shared" si="8"/>
        <v>0</v>
      </c>
      <c r="E72" s="1">
        <f t="shared" si="9"/>
        <v>0</v>
      </c>
      <c r="F72" s="11">
        <f t="shared" si="10"/>
        <v>0</v>
      </c>
      <c r="G72" s="1"/>
      <c r="H72" s="9">
        <f t="shared" si="11"/>
        <v>23.978686106117401</v>
      </c>
      <c r="I72" s="1">
        <f t="shared" si="12"/>
        <v>0</v>
      </c>
      <c r="J72" s="1">
        <f t="shared" si="13"/>
        <v>0</v>
      </c>
      <c r="K72" s="1">
        <f t="shared" si="14"/>
        <v>0</v>
      </c>
      <c r="L72" s="1">
        <f t="shared" si="15"/>
        <v>0</v>
      </c>
      <c r="M72" s="22">
        <f t="shared" si="16"/>
        <v>0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0</v>
      </c>
      <c r="E73" s="1">
        <f t="shared" si="9"/>
        <v>0</v>
      </c>
      <c r="F73" s="11">
        <f t="shared" si="10"/>
        <v>0</v>
      </c>
      <c r="G73" s="1"/>
      <c r="H73" s="9">
        <f t="shared" si="11"/>
        <v>26.2136845582258</v>
      </c>
      <c r="I73" s="1">
        <f t="shared" si="12"/>
        <v>0</v>
      </c>
      <c r="J73" s="1">
        <f t="shared" si="13"/>
        <v>0</v>
      </c>
      <c r="K73" s="1">
        <f t="shared" si="14"/>
        <v>0</v>
      </c>
      <c r="L73" s="1">
        <f t="shared" si="15"/>
        <v>0</v>
      </c>
      <c r="M73" s="22">
        <f t="shared" si="16"/>
        <v>0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1">
        <f t="shared" si="10"/>
        <v>0</v>
      </c>
      <c r="G74" s="1"/>
      <c r="H74" s="9">
        <f t="shared" si="11"/>
        <v>28.581977603622899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2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31.087304627362201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2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33.733398581046004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2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36.5239861747554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2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39.4627880581535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2">
        <f t="shared" si="16"/>
        <v>0</v>
      </c>
      <c r="N78" s="3"/>
      <c r="O78" s="3"/>
      <c r="P78" s="3"/>
    </row>
    <row r="79" spans="1:16">
      <c r="A79" s="7" t="s">
        <v>7</v>
      </c>
      <c r="B79" s="14">
        <f>SUM(B47:B78)</f>
        <v>390943.72500757599</v>
      </c>
      <c r="C79" s="14">
        <f>SUM(C47:C78)</f>
        <v>21821.620492424201</v>
      </c>
      <c r="D79" s="14">
        <f>SUM(D47:D78)</f>
        <v>0</v>
      </c>
      <c r="E79" s="14">
        <f>SUM(E47:E78)</f>
        <v>0</v>
      </c>
      <c r="F79" s="14">
        <f>SUM(F47:F78)</f>
        <v>412765.3455</v>
      </c>
      <c r="G79" s="11"/>
      <c r="H79" s="7" t="s">
        <v>7</v>
      </c>
      <c r="I79" s="14">
        <f>SUM(I47:I78)</f>
        <v>258216.871442317</v>
      </c>
      <c r="J79" s="14">
        <f>SUM(J47:J78)</f>
        <v>18567.9021700905</v>
      </c>
      <c r="K79" s="14">
        <f>SUM(K47:K78)</f>
        <v>0</v>
      </c>
      <c r="L79" s="14">
        <f>SUM(L47:L78)</f>
        <v>0</v>
      </c>
      <c r="M79" s="14">
        <f>SUM(M47:M78)</f>
        <v>276784.77361240698</v>
      </c>
      <c r="N79" s="3"/>
      <c r="O79" s="3"/>
      <c r="P79" s="3"/>
    </row>
    <row r="80" spans="1:16">
      <c r="A80" s="5" t="s">
        <v>13</v>
      </c>
      <c r="B80" s="15">
        <f>IF(L38&gt;0,B79/L38,0)</f>
        <v>10.6478319538077</v>
      </c>
      <c r="C80" s="15">
        <f>IF(M38&gt;0,C79/M38,0)</f>
        <v>12.1242494561501</v>
      </c>
      <c r="D80" s="15">
        <f>IF(N38&gt;0,D79/N38,0)</f>
        <v>0</v>
      </c>
      <c r="E80" s="15">
        <f>IF(O38&gt;0,E79/O38,0)</f>
        <v>0</v>
      </c>
      <c r="F80" s="15">
        <f>IF(P38&gt;0,F79/P38,0)</f>
        <v>10.716824825801901</v>
      </c>
      <c r="G80" s="11"/>
      <c r="H80" s="5" t="s">
        <v>13</v>
      </c>
      <c r="I80" s="15">
        <f>IF(L38&gt;0,I79/L38,0)</f>
        <v>7.0328532698727102</v>
      </c>
      <c r="J80" s="15">
        <f>IF(M38&gt;0,J79/M38,0)</f>
        <v>10.316460130251301</v>
      </c>
      <c r="K80" s="15">
        <f>IF(N38&gt;0,K79/N38,0)</f>
        <v>0</v>
      </c>
      <c r="L80" s="15">
        <f>IF(O38&gt;0,L79/O38,0)</f>
        <v>0</v>
      </c>
      <c r="M80" s="15">
        <f>IF(P38&gt;0,M79/P38,0)</f>
        <v>7.1862959562660498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42" t="s">
        <v>14</v>
      </c>
      <c r="B85" s="42"/>
      <c r="C85" s="42"/>
      <c r="D85" s="42"/>
      <c r="E85" s="42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42"/>
      <c r="B86" s="42"/>
      <c r="C86" s="42"/>
      <c r="D86" s="42"/>
      <c r="E86" s="42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23"/>
      <c r="B87" s="2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43" t="s">
        <v>15</v>
      </c>
      <c r="B89" s="44" t="s">
        <v>16</v>
      </c>
      <c r="C89" s="44" t="s">
        <v>17</v>
      </c>
      <c r="D89" s="44" t="s">
        <v>18</v>
      </c>
      <c r="E89" s="44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43"/>
      <c r="B90" s="43"/>
      <c r="C90" s="43"/>
      <c r="D90" s="43"/>
      <c r="E90" s="44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24">
        <v>0</v>
      </c>
      <c r="B92" s="25">
        <f>L$38</f>
        <v>36715.805310000003</v>
      </c>
      <c r="C92" s="26">
        <f>$B$80</f>
        <v>10.6</v>
      </c>
      <c r="D92" s="26">
        <f>$I$80</f>
        <v>7</v>
      </c>
      <c r="E92" s="25">
        <f>B92*D92</f>
        <v>257010.63717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24">
        <v>1</v>
      </c>
      <c r="B93" s="25">
        <f>M$38</f>
        <v>1799.83269</v>
      </c>
      <c r="C93" s="26">
        <f>$C$80</f>
        <v>12.1</v>
      </c>
      <c r="D93" s="26">
        <f>$J$80</f>
        <v>10.3</v>
      </c>
      <c r="E93" s="25">
        <f>B93*D93</f>
        <v>18538.276709999998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4">
        <v>2</v>
      </c>
      <c r="B94" s="25">
        <f>N$38</f>
        <v>0</v>
      </c>
      <c r="C94" s="26">
        <f>$D$80</f>
        <v>0</v>
      </c>
      <c r="D94" s="26">
        <f>$K$80</f>
        <v>0</v>
      </c>
      <c r="E94" s="25">
        <f>B94*D94</f>
        <v>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4">
        <v>3</v>
      </c>
      <c r="B95" s="25">
        <f>O$38</f>
        <v>0</v>
      </c>
      <c r="C95" s="26">
        <f>$E$80</f>
        <v>0</v>
      </c>
      <c r="D95" s="26">
        <f>$L$80</f>
        <v>0</v>
      </c>
      <c r="E95" s="25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4" t="s">
        <v>7</v>
      </c>
      <c r="B96" s="25">
        <f>SUM(B92:B95)</f>
        <v>38515.637999999999</v>
      </c>
      <c r="C96" s="26">
        <f>$F$80</f>
        <v>10.7</v>
      </c>
      <c r="D96" s="26">
        <f>$M$80</f>
        <v>7.2</v>
      </c>
      <c r="E96" s="25">
        <f>SUM(E92:E95)</f>
        <v>275548.91388000001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4" t="s">
        <v>2</v>
      </c>
      <c r="B97" s="27">
        <f>$I$2</f>
        <v>276176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28" t="s">
        <v>20</v>
      </c>
      <c r="B98" s="25">
        <f>IF(E96&gt;0,$I$2/E96,"")</f>
        <v>1.0022800000000001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1Q</vt:lpstr>
      <vt:lpstr>2Q</vt:lpstr>
      <vt:lpstr>3Q</vt:lpstr>
      <vt:lpstr>4Q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2023-09-19T12:35:39Z</dcterms:created>
  <dcterms:modified xsi:type="dcterms:W3CDTF">2024-02-13T14:09:20Z</dcterms:modified>
</cp:coreProperties>
</file>