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7223582E-3912-1D42-B0D2-B198E78373E1}" xr6:coauthVersionLast="47" xr6:coauthVersionMax="47" xr10:uidLastSave="{00000000-0000-0000-0000-000000000000}"/>
  <bookViews>
    <workbookView xWindow="0" yWindow="740" windowWidth="29400" windowHeight="18380" tabRatio="990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ANUAL" sheetId="5" r:id="rId5"/>
    <sheet name="RELACIONES TALLA-PESO" sheetId="6" r:id="rId6"/>
  </sheets>
  <definedNames>
    <definedName name="_xlnm.Print_Area" localSheetId="5">'RELACIONES TALLA-PESO'!$A$1:$G$7</definedName>
    <definedName name="Excel_BuiltIn_Print_Area" localSheetId="5">'4Q'!$A$1:$G$7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4" l="1"/>
  <c r="B89" i="3"/>
  <c r="B89" i="2"/>
  <c r="B89" i="1"/>
  <c r="B43" i="4"/>
  <c r="J89" i="4"/>
  <c r="K89" i="4"/>
  <c r="L89" i="4"/>
  <c r="M89" i="4"/>
  <c r="I89" i="4"/>
  <c r="C89" i="4"/>
  <c r="D89" i="4"/>
  <c r="E89" i="4"/>
  <c r="F89" i="4"/>
  <c r="H86" i="4"/>
  <c r="I86" i="4" s="1"/>
  <c r="M86" i="4" s="1"/>
  <c r="J86" i="4"/>
  <c r="K86" i="4"/>
  <c r="L86" i="4"/>
  <c r="H87" i="4"/>
  <c r="I87" i="4" s="1"/>
  <c r="M87" i="4" s="1"/>
  <c r="J87" i="4"/>
  <c r="K87" i="4"/>
  <c r="L87" i="4"/>
  <c r="H88" i="4"/>
  <c r="I88" i="4" s="1"/>
  <c r="M88" i="4" s="1"/>
  <c r="J88" i="4"/>
  <c r="K88" i="4"/>
  <c r="L88" i="4"/>
  <c r="B86" i="4"/>
  <c r="C86" i="4"/>
  <c r="D86" i="4"/>
  <c r="E86" i="4"/>
  <c r="F86" i="4"/>
  <c r="B87" i="4"/>
  <c r="F87" i="4" s="1"/>
  <c r="C87" i="4"/>
  <c r="D87" i="4"/>
  <c r="E87" i="4"/>
  <c r="B88" i="4"/>
  <c r="F88" i="4" s="1"/>
  <c r="C88" i="4"/>
  <c r="D88" i="4"/>
  <c r="E88" i="4"/>
  <c r="C43" i="4"/>
  <c r="D43" i="4"/>
  <c r="E43" i="4"/>
  <c r="L40" i="4"/>
  <c r="M40" i="4"/>
  <c r="N40" i="4"/>
  <c r="O40" i="4"/>
  <c r="L41" i="4"/>
  <c r="M41" i="4"/>
  <c r="N41" i="4"/>
  <c r="O41" i="4"/>
  <c r="L42" i="4"/>
  <c r="M42" i="4"/>
  <c r="N42" i="4"/>
  <c r="O42" i="4"/>
  <c r="J89" i="3"/>
  <c r="K89" i="3"/>
  <c r="L89" i="3"/>
  <c r="M89" i="3"/>
  <c r="I89" i="3"/>
  <c r="C89" i="3"/>
  <c r="D89" i="3"/>
  <c r="E89" i="3"/>
  <c r="F89" i="3"/>
  <c r="H86" i="3"/>
  <c r="I86" i="3" s="1"/>
  <c r="M86" i="3" s="1"/>
  <c r="J86" i="3"/>
  <c r="K86" i="3"/>
  <c r="L86" i="3"/>
  <c r="H87" i="3"/>
  <c r="I87" i="3" s="1"/>
  <c r="M87" i="3" s="1"/>
  <c r="J87" i="3"/>
  <c r="K87" i="3"/>
  <c r="L87" i="3"/>
  <c r="H88" i="3"/>
  <c r="I88" i="3" s="1"/>
  <c r="M88" i="3" s="1"/>
  <c r="J88" i="3"/>
  <c r="K88" i="3"/>
  <c r="L88" i="3"/>
  <c r="B86" i="3"/>
  <c r="C86" i="3"/>
  <c r="D86" i="3"/>
  <c r="E86" i="3"/>
  <c r="F86" i="3"/>
  <c r="B87" i="3"/>
  <c r="F87" i="3" s="1"/>
  <c r="C87" i="3"/>
  <c r="D87" i="3"/>
  <c r="E87" i="3"/>
  <c r="B88" i="3"/>
  <c r="F88" i="3" s="1"/>
  <c r="C88" i="3"/>
  <c r="D88" i="3"/>
  <c r="E88" i="3"/>
  <c r="L40" i="3"/>
  <c r="M40" i="3"/>
  <c r="N40" i="3"/>
  <c r="O40" i="3"/>
  <c r="P40" i="3"/>
  <c r="L41" i="3"/>
  <c r="M41" i="3"/>
  <c r="N41" i="3"/>
  <c r="O41" i="3"/>
  <c r="L42" i="3"/>
  <c r="M42" i="3"/>
  <c r="N42" i="3"/>
  <c r="O42" i="3"/>
  <c r="I43" i="3"/>
  <c r="C43" i="3"/>
  <c r="D43" i="3"/>
  <c r="E43" i="3"/>
  <c r="B43" i="3"/>
  <c r="J89" i="1"/>
  <c r="K89" i="1"/>
  <c r="L89" i="1"/>
  <c r="M89" i="1"/>
  <c r="I89" i="1"/>
  <c r="C89" i="1"/>
  <c r="D89" i="1"/>
  <c r="E89" i="1"/>
  <c r="F89" i="1"/>
  <c r="M43" i="1"/>
  <c r="N43" i="1"/>
  <c r="O43" i="1"/>
  <c r="P43" i="1"/>
  <c r="L43" i="1"/>
  <c r="I43" i="1"/>
  <c r="C43" i="1"/>
  <c r="D43" i="1"/>
  <c r="E43" i="1"/>
  <c r="F43" i="1"/>
  <c r="B43" i="1"/>
  <c r="C43" i="2"/>
  <c r="D43" i="2"/>
  <c r="E43" i="2"/>
  <c r="F43" i="2"/>
  <c r="B43" i="2"/>
  <c r="M43" i="2"/>
  <c r="N43" i="2"/>
  <c r="O43" i="2"/>
  <c r="P43" i="2"/>
  <c r="L43" i="2"/>
  <c r="C89" i="2"/>
  <c r="D89" i="2"/>
  <c r="E89" i="2"/>
  <c r="F89" i="2"/>
  <c r="B90" i="2"/>
  <c r="M89" i="2"/>
  <c r="J89" i="2"/>
  <c r="K89" i="2"/>
  <c r="L89" i="2"/>
  <c r="I90" i="2"/>
  <c r="I89" i="2"/>
  <c r="I84" i="2"/>
  <c r="J84" i="2"/>
  <c r="K84" i="2"/>
  <c r="L84" i="2"/>
  <c r="M84" i="2" s="1"/>
  <c r="I85" i="2"/>
  <c r="M85" i="2" s="1"/>
  <c r="J85" i="2"/>
  <c r="K85" i="2"/>
  <c r="L85" i="2"/>
  <c r="I86" i="2"/>
  <c r="M86" i="2" s="1"/>
  <c r="J86" i="2"/>
  <c r="K86" i="2"/>
  <c r="L86" i="2"/>
  <c r="I87" i="2"/>
  <c r="M87" i="2" s="1"/>
  <c r="J87" i="2"/>
  <c r="K87" i="2"/>
  <c r="L87" i="2"/>
  <c r="I88" i="2"/>
  <c r="M88" i="2" s="1"/>
  <c r="J88" i="2"/>
  <c r="K88" i="2"/>
  <c r="L88" i="2"/>
  <c r="H84" i="2"/>
  <c r="H85" i="2"/>
  <c r="H86" i="2"/>
  <c r="H87" i="2"/>
  <c r="H88" i="2"/>
  <c r="B84" i="2"/>
  <c r="C84" i="2"/>
  <c r="D84" i="2"/>
  <c r="E84" i="2"/>
  <c r="F84" i="2"/>
  <c r="B85" i="2"/>
  <c r="F85" i="2" s="1"/>
  <c r="C85" i="2"/>
  <c r="D85" i="2"/>
  <c r="E85" i="2"/>
  <c r="B86" i="2"/>
  <c r="F86" i="2" s="1"/>
  <c r="C86" i="2"/>
  <c r="D86" i="2"/>
  <c r="E86" i="2"/>
  <c r="B87" i="2"/>
  <c r="F87" i="2" s="1"/>
  <c r="C87" i="2"/>
  <c r="D87" i="2"/>
  <c r="E87" i="2"/>
  <c r="B88" i="2"/>
  <c r="F88" i="2" s="1"/>
  <c r="C88" i="2"/>
  <c r="D88" i="2"/>
  <c r="E88" i="2"/>
  <c r="L40" i="2"/>
  <c r="M40" i="2"/>
  <c r="N40" i="2"/>
  <c r="O40" i="2"/>
  <c r="P40" i="2"/>
  <c r="L41" i="2"/>
  <c r="P41" i="2" s="1"/>
  <c r="M41" i="2"/>
  <c r="N41" i="2"/>
  <c r="O41" i="2"/>
  <c r="L42" i="2"/>
  <c r="M42" i="2"/>
  <c r="N42" i="2"/>
  <c r="O42" i="2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B86" i="1"/>
  <c r="C86" i="1"/>
  <c r="D86" i="1"/>
  <c r="E86" i="1"/>
  <c r="F86" i="1"/>
  <c r="B87" i="1"/>
  <c r="F87" i="1" s="1"/>
  <c r="C87" i="1"/>
  <c r="D87" i="1"/>
  <c r="E87" i="1"/>
  <c r="B88" i="1"/>
  <c r="F88" i="1" s="1"/>
  <c r="C88" i="1"/>
  <c r="D88" i="1"/>
  <c r="E88" i="1"/>
  <c r="L40" i="1"/>
  <c r="M40" i="1"/>
  <c r="N40" i="1"/>
  <c r="O40" i="1"/>
  <c r="L41" i="1"/>
  <c r="M41" i="1"/>
  <c r="N41" i="1"/>
  <c r="O41" i="1"/>
  <c r="L42" i="1"/>
  <c r="M42" i="1"/>
  <c r="N42" i="1"/>
  <c r="O42" i="1"/>
  <c r="P41" i="4" l="1"/>
  <c r="P40" i="4"/>
  <c r="P42" i="4"/>
  <c r="P42" i="3"/>
  <c r="P41" i="3"/>
  <c r="P42" i="2"/>
  <c r="P40" i="1"/>
  <c r="P41" i="1"/>
  <c r="P42" i="1"/>
  <c r="F6" i="1"/>
  <c r="M6" i="1" s="1"/>
  <c r="F7" i="1"/>
  <c r="M7" i="1" s="1"/>
  <c r="F8" i="1"/>
  <c r="N8" i="1" s="1"/>
  <c r="F9" i="1"/>
  <c r="O9" i="1" s="1"/>
  <c r="F10" i="1"/>
  <c r="O10" i="1" s="1"/>
  <c r="F11" i="1"/>
  <c r="O11" i="1" s="1"/>
  <c r="F12" i="1"/>
  <c r="N12" i="1" s="1"/>
  <c r="F13" i="1"/>
  <c r="O13" i="1" s="1"/>
  <c r="M13" i="1"/>
  <c r="F14" i="1"/>
  <c r="L14" i="1" s="1"/>
  <c r="B60" i="1" s="1"/>
  <c r="F15" i="1"/>
  <c r="M15" i="1" s="1"/>
  <c r="F16" i="1"/>
  <c r="N16" i="1" s="1"/>
  <c r="F17" i="1"/>
  <c r="O17" i="1" s="1"/>
  <c r="M17" i="1"/>
  <c r="F18" i="1"/>
  <c r="L18" i="1" s="1"/>
  <c r="N18" i="1"/>
  <c r="F19" i="1"/>
  <c r="M19" i="1" s="1"/>
  <c r="F20" i="1"/>
  <c r="L20" i="1" s="1"/>
  <c r="F21" i="1"/>
  <c r="M21" i="1" s="1"/>
  <c r="F22" i="1"/>
  <c r="N22" i="1" s="1"/>
  <c r="L22" i="1"/>
  <c r="M22" i="1"/>
  <c r="F23" i="1"/>
  <c r="O23" i="1" s="1"/>
  <c r="F24" i="1"/>
  <c r="O24" i="1" s="1"/>
  <c r="E70" i="1" s="1"/>
  <c r="F25" i="1"/>
  <c r="O25" i="1" s="1"/>
  <c r="F26" i="1"/>
  <c r="L26" i="1" s="1"/>
  <c r="B72" i="1" s="1"/>
  <c r="F27" i="1"/>
  <c r="M27" i="1" s="1"/>
  <c r="F28" i="1"/>
  <c r="N28" i="1" s="1"/>
  <c r="F29" i="1"/>
  <c r="O29" i="1" s="1"/>
  <c r="F30" i="1"/>
  <c r="N30" i="1" s="1"/>
  <c r="L30" i="1"/>
  <c r="B76" i="1" s="1"/>
  <c r="F31" i="1"/>
  <c r="O31" i="1" s="1"/>
  <c r="F32" i="1"/>
  <c r="L32" i="1" s="1"/>
  <c r="F33" i="1"/>
  <c r="M33" i="1" s="1"/>
  <c r="F34" i="1"/>
  <c r="N34" i="1" s="1"/>
  <c r="F35" i="1"/>
  <c r="O35" i="1" s="1"/>
  <c r="F36" i="1"/>
  <c r="L36" i="1" s="1"/>
  <c r="B82" i="1" s="1"/>
  <c r="F37" i="1"/>
  <c r="M37" i="1" s="1"/>
  <c r="C83" i="1" s="1"/>
  <c r="F38" i="1"/>
  <c r="L38" i="1" s="1"/>
  <c r="F39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B68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B107" i="1"/>
  <c r="F6" i="2"/>
  <c r="O6" i="2" s="1"/>
  <c r="F7" i="2"/>
  <c r="L7" i="2" s="1"/>
  <c r="F8" i="2"/>
  <c r="O8" i="2" s="1"/>
  <c r="F9" i="2"/>
  <c r="N9" i="2" s="1"/>
  <c r="F10" i="2"/>
  <c r="L10" i="2" s="1"/>
  <c r="B56" i="2" s="1"/>
  <c r="F11" i="2"/>
  <c r="M11" i="2" s="1"/>
  <c r="F12" i="2"/>
  <c r="F13" i="2"/>
  <c r="N13" i="2" s="1"/>
  <c r="F14" i="2"/>
  <c r="L14" i="2" s="1"/>
  <c r="F15" i="2"/>
  <c r="F16" i="2"/>
  <c r="L16" i="2" s="1"/>
  <c r="F17" i="2"/>
  <c r="L17" i="2" s="1"/>
  <c r="B63" i="2" s="1"/>
  <c r="F18" i="2"/>
  <c r="F19" i="2"/>
  <c r="O19" i="2" s="1"/>
  <c r="E65" i="2" s="1"/>
  <c r="F20" i="2"/>
  <c r="O20" i="2" s="1"/>
  <c r="E66" i="2" s="1"/>
  <c r="F21" i="2"/>
  <c r="L21" i="2" s="1"/>
  <c r="F22" i="2"/>
  <c r="O22" i="2" s="1"/>
  <c r="F23" i="2"/>
  <c r="N23" i="2" s="1"/>
  <c r="F24" i="2"/>
  <c r="M24" i="2" s="1"/>
  <c r="C70" i="2" s="1"/>
  <c r="F25" i="2"/>
  <c r="F26" i="2"/>
  <c r="O26" i="2" s="1"/>
  <c r="E72" i="2" s="1"/>
  <c r="F27" i="2"/>
  <c r="L27" i="2" s="1"/>
  <c r="F28" i="2"/>
  <c r="M28" i="2" s="1"/>
  <c r="F29" i="2"/>
  <c r="M29" i="2" s="1"/>
  <c r="F30" i="2"/>
  <c r="O30" i="2" s="1"/>
  <c r="F31" i="2"/>
  <c r="M31" i="2" s="1"/>
  <c r="C77" i="2" s="1"/>
  <c r="F32" i="2"/>
  <c r="M32" i="2" s="1"/>
  <c r="C78" i="2" s="1"/>
  <c r="L32" i="2"/>
  <c r="B78" i="2" s="1"/>
  <c r="N32" i="2"/>
  <c r="F33" i="2"/>
  <c r="O33" i="2" s="1"/>
  <c r="F34" i="2"/>
  <c r="L34" i="2" s="1"/>
  <c r="F35" i="2"/>
  <c r="N35" i="2" s="1"/>
  <c r="F36" i="2"/>
  <c r="L36" i="2"/>
  <c r="F37" i="2"/>
  <c r="M37" i="2" s="1"/>
  <c r="F38" i="2"/>
  <c r="M38" i="2" s="1"/>
  <c r="F39" i="2"/>
  <c r="O39" i="2" s="1"/>
  <c r="I43" i="2"/>
  <c r="H52" i="2"/>
  <c r="H53" i="2"/>
  <c r="E54" i="2"/>
  <c r="H54" i="2"/>
  <c r="H55" i="2"/>
  <c r="H56" i="2"/>
  <c r="H57" i="2"/>
  <c r="H58" i="2"/>
  <c r="D59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B107" i="2"/>
  <c r="F6" i="3"/>
  <c r="F7" i="3"/>
  <c r="N7" i="3" s="1"/>
  <c r="F8" i="3"/>
  <c r="N8" i="3" s="1"/>
  <c r="D54" i="3" s="1"/>
  <c r="F9" i="3"/>
  <c r="O9" i="3" s="1"/>
  <c r="E55" i="3" s="1"/>
  <c r="F10" i="3"/>
  <c r="F11" i="3"/>
  <c r="M11" i="3" s="1"/>
  <c r="C57" i="3" s="1"/>
  <c r="F12" i="3"/>
  <c r="N12" i="3" s="1"/>
  <c r="D58" i="3" s="1"/>
  <c r="F13" i="3"/>
  <c r="L13" i="3" s="1"/>
  <c r="F14" i="3"/>
  <c r="N14" i="3" s="1"/>
  <c r="D60" i="3" s="1"/>
  <c r="F15" i="3"/>
  <c r="M15" i="3" s="1"/>
  <c r="F16" i="3"/>
  <c r="L16" i="3" s="1"/>
  <c r="F17" i="3"/>
  <c r="L17" i="3" s="1"/>
  <c r="F18" i="3"/>
  <c r="N18" i="3" s="1"/>
  <c r="D64" i="3" s="1"/>
  <c r="M18" i="3"/>
  <c r="O18" i="3"/>
  <c r="F19" i="3"/>
  <c r="N19" i="3" s="1"/>
  <c r="D65" i="3" s="1"/>
  <c r="F20" i="3"/>
  <c r="N20" i="3" s="1"/>
  <c r="D66" i="3" s="1"/>
  <c r="F21" i="3"/>
  <c r="M21" i="3" s="1"/>
  <c r="C67" i="3" s="1"/>
  <c r="F22" i="3"/>
  <c r="O22" i="3" s="1"/>
  <c r="F23" i="3"/>
  <c r="L23" i="3" s="1"/>
  <c r="F24" i="3"/>
  <c r="L24" i="3" s="1"/>
  <c r="F25" i="3"/>
  <c r="N25" i="3" s="1"/>
  <c r="F26" i="3"/>
  <c r="N26" i="3" s="1"/>
  <c r="M26" i="3"/>
  <c r="O26" i="3"/>
  <c r="F27" i="3"/>
  <c r="M27" i="3" s="1"/>
  <c r="C73" i="3" s="1"/>
  <c r="F28" i="3"/>
  <c r="F29" i="3"/>
  <c r="L29" i="3"/>
  <c r="M29" i="3"/>
  <c r="F30" i="3"/>
  <c r="N30" i="3" s="1"/>
  <c r="D76" i="3" s="1"/>
  <c r="F31" i="3"/>
  <c r="L31" i="3" s="1"/>
  <c r="F32" i="3"/>
  <c r="N32" i="3" s="1"/>
  <c r="D78" i="3" s="1"/>
  <c r="F33" i="3"/>
  <c r="M33" i="3" s="1"/>
  <c r="F34" i="3"/>
  <c r="L34" i="3"/>
  <c r="B80" i="3" s="1"/>
  <c r="O34" i="3"/>
  <c r="F35" i="3"/>
  <c r="L35" i="3" s="1"/>
  <c r="F36" i="3"/>
  <c r="N36" i="3" s="1"/>
  <c r="F37" i="3"/>
  <c r="N37" i="3" s="1"/>
  <c r="D83" i="3" s="1"/>
  <c r="F38" i="3"/>
  <c r="N38" i="3" s="1"/>
  <c r="F39" i="3"/>
  <c r="M39" i="3" s="1"/>
  <c r="H52" i="3"/>
  <c r="D53" i="3"/>
  <c r="H53" i="3"/>
  <c r="H54" i="3"/>
  <c r="H55" i="3"/>
  <c r="H56" i="3"/>
  <c r="H57" i="3"/>
  <c r="H58" i="3"/>
  <c r="H59" i="3"/>
  <c r="H60" i="3"/>
  <c r="H61" i="3"/>
  <c r="H62" i="3"/>
  <c r="H63" i="3"/>
  <c r="C64" i="3"/>
  <c r="H64" i="3"/>
  <c r="H65" i="3"/>
  <c r="H66" i="3"/>
  <c r="K66" i="3"/>
  <c r="H67" i="3"/>
  <c r="H68" i="3"/>
  <c r="H69" i="3"/>
  <c r="H70" i="3"/>
  <c r="H71" i="3"/>
  <c r="D72" i="3"/>
  <c r="H72" i="3"/>
  <c r="K72" i="3" s="1"/>
  <c r="H73" i="3"/>
  <c r="H74" i="3"/>
  <c r="H75" i="3"/>
  <c r="H76" i="3"/>
  <c r="H77" i="3"/>
  <c r="H78" i="3"/>
  <c r="H79" i="3"/>
  <c r="H80" i="3"/>
  <c r="H81" i="3"/>
  <c r="H82" i="3"/>
  <c r="H83" i="3"/>
  <c r="K83" i="3" s="1"/>
  <c r="H84" i="3"/>
  <c r="H85" i="3"/>
  <c r="B107" i="3"/>
  <c r="F6" i="4"/>
  <c r="F7" i="4"/>
  <c r="L7" i="4" s="1"/>
  <c r="F8" i="4"/>
  <c r="M8" i="4" s="1"/>
  <c r="F9" i="4"/>
  <c r="M9" i="4" s="1"/>
  <c r="F10" i="4"/>
  <c r="L10" i="4" s="1"/>
  <c r="F11" i="4"/>
  <c r="M11" i="4" s="1"/>
  <c r="C57" i="4" s="1"/>
  <c r="L11" i="4"/>
  <c r="B57" i="4" s="1"/>
  <c r="F12" i="4"/>
  <c r="L12" i="4" s="1"/>
  <c r="M12" i="4"/>
  <c r="C58" i="4" s="1"/>
  <c r="F13" i="4"/>
  <c r="L13" i="4" s="1"/>
  <c r="B59" i="4" s="1"/>
  <c r="F14" i="4"/>
  <c r="M14" i="4" s="1"/>
  <c r="C60" i="4" s="1"/>
  <c r="F15" i="4"/>
  <c r="L15" i="4" s="1"/>
  <c r="B61" i="4" s="1"/>
  <c r="F16" i="4"/>
  <c r="L16" i="4" s="1"/>
  <c r="B62" i="4" s="1"/>
  <c r="F17" i="4"/>
  <c r="M17" i="4" s="1"/>
  <c r="F18" i="4"/>
  <c r="L18" i="4" s="1"/>
  <c r="B64" i="4" s="1"/>
  <c r="F19" i="4"/>
  <c r="L19" i="4" s="1"/>
  <c r="F20" i="4"/>
  <c r="L20" i="4" s="1"/>
  <c r="F21" i="4"/>
  <c r="L21" i="4" s="1"/>
  <c r="F22" i="4"/>
  <c r="L22" i="4" s="1"/>
  <c r="F23" i="4"/>
  <c r="L23" i="4" s="1"/>
  <c r="F24" i="4"/>
  <c r="L24" i="4" s="1"/>
  <c r="B70" i="4" s="1"/>
  <c r="F25" i="4"/>
  <c r="L25" i="4" s="1"/>
  <c r="F26" i="4"/>
  <c r="M26" i="4" s="1"/>
  <c r="F27" i="4"/>
  <c r="L27" i="4" s="1"/>
  <c r="F28" i="4"/>
  <c r="L28" i="4" s="1"/>
  <c r="B74" i="4" s="1"/>
  <c r="F29" i="4"/>
  <c r="M29" i="4" s="1"/>
  <c r="F30" i="4"/>
  <c r="L30" i="4" s="1"/>
  <c r="F31" i="4"/>
  <c r="L31" i="4" s="1"/>
  <c r="F32" i="4"/>
  <c r="L32" i="4" s="1"/>
  <c r="F33" i="4"/>
  <c r="L33" i="4" s="1"/>
  <c r="B79" i="4" s="1"/>
  <c r="F34" i="4"/>
  <c r="L34" i="4" s="1"/>
  <c r="B80" i="4" s="1"/>
  <c r="F35" i="4"/>
  <c r="M35" i="4" s="1"/>
  <c r="C81" i="4" s="1"/>
  <c r="F36" i="4"/>
  <c r="M36" i="4" s="1"/>
  <c r="C82" i="4" s="1"/>
  <c r="F37" i="4"/>
  <c r="L37" i="4" s="1"/>
  <c r="F38" i="4"/>
  <c r="M38" i="4" s="1"/>
  <c r="C84" i="4" s="1"/>
  <c r="F39" i="4"/>
  <c r="L39" i="4" s="1"/>
  <c r="I43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B107" i="4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I38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L26" i="4" l="1"/>
  <c r="M21" i="4"/>
  <c r="M18" i="4"/>
  <c r="C64" i="4" s="1"/>
  <c r="I64" i="4"/>
  <c r="L6" i="4"/>
  <c r="B52" i="4" s="1"/>
  <c r="F43" i="4"/>
  <c r="M39" i="4"/>
  <c r="L35" i="4"/>
  <c r="M30" i="4"/>
  <c r="C76" i="4" s="1"/>
  <c r="L8" i="4"/>
  <c r="I62" i="4"/>
  <c r="I57" i="4"/>
  <c r="L38" i="4"/>
  <c r="I84" i="4" s="1"/>
  <c r="C75" i="4"/>
  <c r="J75" i="4"/>
  <c r="B77" i="4"/>
  <c r="I77" i="4"/>
  <c r="B73" i="4"/>
  <c r="I73" i="4"/>
  <c r="B68" i="4"/>
  <c r="I68" i="4"/>
  <c r="J82" i="4"/>
  <c r="L36" i="4"/>
  <c r="B82" i="4" s="1"/>
  <c r="L29" i="4"/>
  <c r="B75" i="4" s="1"/>
  <c r="L17" i="4"/>
  <c r="I63" i="4" s="1"/>
  <c r="L14" i="4"/>
  <c r="L9" i="4"/>
  <c r="J60" i="4"/>
  <c r="M27" i="4"/>
  <c r="M20" i="4"/>
  <c r="C66" i="4" s="1"/>
  <c r="I59" i="4"/>
  <c r="J63" i="4"/>
  <c r="C63" i="4"/>
  <c r="J72" i="4"/>
  <c r="C72" i="4"/>
  <c r="B67" i="4"/>
  <c r="I67" i="4"/>
  <c r="B71" i="4"/>
  <c r="I71" i="4"/>
  <c r="I76" i="4"/>
  <c r="B76" i="4"/>
  <c r="B85" i="4"/>
  <c r="I85" i="4"/>
  <c r="B69" i="4"/>
  <c r="I69" i="4"/>
  <c r="I58" i="4"/>
  <c r="B58" i="4"/>
  <c r="I80" i="4"/>
  <c r="I61" i="4"/>
  <c r="J57" i="4"/>
  <c r="M32" i="4"/>
  <c r="M23" i="4"/>
  <c r="I79" i="4"/>
  <c r="J58" i="4"/>
  <c r="J84" i="4"/>
  <c r="M33" i="4"/>
  <c r="M24" i="4"/>
  <c r="C70" i="4" s="1"/>
  <c r="M15" i="4"/>
  <c r="C61" i="4" s="1"/>
  <c r="I70" i="4"/>
  <c r="J67" i="3"/>
  <c r="K76" i="3"/>
  <c r="K60" i="3"/>
  <c r="L11" i="3"/>
  <c r="L6" i="3"/>
  <c r="B52" i="3" s="1"/>
  <c r="F43" i="3"/>
  <c r="K84" i="3"/>
  <c r="L22" i="3"/>
  <c r="B68" i="3" s="1"/>
  <c r="I80" i="3"/>
  <c r="K82" i="3"/>
  <c r="M32" i="3"/>
  <c r="C78" i="3" s="1"/>
  <c r="F78" i="3" s="1"/>
  <c r="D84" i="3"/>
  <c r="L32" i="3"/>
  <c r="B78" i="3" s="1"/>
  <c r="I63" i="3"/>
  <c r="I62" i="3"/>
  <c r="B62" i="3"/>
  <c r="O16" i="3"/>
  <c r="I81" i="3"/>
  <c r="K71" i="3"/>
  <c r="J57" i="3"/>
  <c r="K58" i="3"/>
  <c r="M37" i="3"/>
  <c r="J83" i="3" s="1"/>
  <c r="D82" i="3"/>
  <c r="K78" i="3"/>
  <c r="L37" i="3"/>
  <c r="L30" i="3"/>
  <c r="M23" i="3"/>
  <c r="C69" i="3" s="1"/>
  <c r="L20" i="3"/>
  <c r="M14" i="3"/>
  <c r="M9" i="3"/>
  <c r="L14" i="3"/>
  <c r="I60" i="3" s="1"/>
  <c r="O38" i="3"/>
  <c r="E84" i="3" s="1"/>
  <c r="I75" i="3"/>
  <c r="M38" i="3"/>
  <c r="J84" i="3" s="1"/>
  <c r="O30" i="3"/>
  <c r="E76" i="3" s="1"/>
  <c r="J64" i="3"/>
  <c r="M12" i="3"/>
  <c r="K65" i="3"/>
  <c r="L38" i="3"/>
  <c r="O32" i="3"/>
  <c r="E78" i="3" s="1"/>
  <c r="M30" i="3"/>
  <c r="K64" i="3"/>
  <c r="L12" i="3"/>
  <c r="B58" i="3" s="1"/>
  <c r="B69" i="3"/>
  <c r="I69" i="3"/>
  <c r="C85" i="3"/>
  <c r="J85" i="3"/>
  <c r="J75" i="3"/>
  <c r="L8" i="3"/>
  <c r="I54" i="3" s="1"/>
  <c r="L72" i="3"/>
  <c r="C75" i="3"/>
  <c r="E72" i="3"/>
  <c r="B60" i="3"/>
  <c r="L7" i="3"/>
  <c r="B75" i="3"/>
  <c r="O36" i="3"/>
  <c r="E82" i="3" s="1"/>
  <c r="L26" i="3"/>
  <c r="P26" i="3" s="1"/>
  <c r="O19" i="3"/>
  <c r="K53" i="3"/>
  <c r="K54" i="3"/>
  <c r="M36" i="3"/>
  <c r="O27" i="3"/>
  <c r="E73" i="3" s="1"/>
  <c r="O20" i="3"/>
  <c r="M19" i="3"/>
  <c r="O8" i="3"/>
  <c r="E54" i="3" s="1"/>
  <c r="J73" i="3"/>
  <c r="D71" i="3"/>
  <c r="O37" i="3"/>
  <c r="L36" i="3"/>
  <c r="B82" i="3" s="1"/>
  <c r="L25" i="3"/>
  <c r="I71" i="3" s="1"/>
  <c r="M20" i="3"/>
  <c r="C66" i="3" s="1"/>
  <c r="L19" i="3"/>
  <c r="I65" i="3" s="1"/>
  <c r="O14" i="3"/>
  <c r="O12" i="3"/>
  <c r="M8" i="3"/>
  <c r="P8" i="3" s="1"/>
  <c r="M23" i="2"/>
  <c r="O38" i="2"/>
  <c r="M9" i="2"/>
  <c r="L9" i="2"/>
  <c r="I78" i="2"/>
  <c r="L35" i="2"/>
  <c r="B81" i="2" s="1"/>
  <c r="L22" i="2"/>
  <c r="B68" i="2" s="1"/>
  <c r="I82" i="2"/>
  <c r="I80" i="2"/>
  <c r="N38" i="2"/>
  <c r="M26" i="2"/>
  <c r="C72" i="2" s="1"/>
  <c r="L38" i="2"/>
  <c r="P38" i="2" s="1"/>
  <c r="L26" i="2"/>
  <c r="I72" i="2" s="1"/>
  <c r="J77" i="2"/>
  <c r="L72" i="2"/>
  <c r="N37" i="2"/>
  <c r="D83" i="2" s="1"/>
  <c r="J78" i="2"/>
  <c r="L28" i="2"/>
  <c r="B74" i="2" s="1"/>
  <c r="O16" i="2"/>
  <c r="E62" i="2" s="1"/>
  <c r="K59" i="2"/>
  <c r="L37" i="2"/>
  <c r="B83" i="2" s="1"/>
  <c r="N31" i="2"/>
  <c r="D77" i="2" s="1"/>
  <c r="N16" i="2"/>
  <c r="K62" i="2" s="1"/>
  <c r="I81" i="2"/>
  <c r="I60" i="2"/>
  <c r="L66" i="2"/>
  <c r="I63" i="2"/>
  <c r="B60" i="2"/>
  <c r="J83" i="2"/>
  <c r="J75" i="2"/>
  <c r="O27" i="2"/>
  <c r="L73" i="2" s="1"/>
  <c r="C83" i="2"/>
  <c r="O28" i="2"/>
  <c r="E74" i="2" s="1"/>
  <c r="N27" i="2"/>
  <c r="N20" i="2"/>
  <c r="P20" i="2" s="1"/>
  <c r="O17" i="2"/>
  <c r="L63" i="2" s="1"/>
  <c r="M16" i="2"/>
  <c r="J62" i="2" s="1"/>
  <c r="O13" i="2"/>
  <c r="N8" i="2"/>
  <c r="D54" i="2" s="1"/>
  <c r="L31" i="2"/>
  <c r="I77" i="2" s="1"/>
  <c r="N28" i="2"/>
  <c r="D74" i="2" s="1"/>
  <c r="M27" i="2"/>
  <c r="N22" i="2"/>
  <c r="M20" i="2"/>
  <c r="C66" i="2" s="1"/>
  <c r="N17" i="2"/>
  <c r="D63" i="2" s="1"/>
  <c r="M13" i="2"/>
  <c r="O9" i="2"/>
  <c r="E55" i="2" s="1"/>
  <c r="M8" i="2"/>
  <c r="J54" i="2" s="1"/>
  <c r="J70" i="2"/>
  <c r="I62" i="2"/>
  <c r="O37" i="2"/>
  <c r="L83" i="2" s="1"/>
  <c r="O32" i="2"/>
  <c r="E78" i="2" s="1"/>
  <c r="L24" i="2"/>
  <c r="M22" i="2"/>
  <c r="L20" i="2"/>
  <c r="B66" i="2" s="1"/>
  <c r="M17" i="2"/>
  <c r="C63" i="2" s="1"/>
  <c r="L13" i="2"/>
  <c r="B59" i="2" s="1"/>
  <c r="L54" i="2"/>
  <c r="L68" i="2"/>
  <c r="E68" i="2"/>
  <c r="E79" i="2"/>
  <c r="L79" i="2"/>
  <c r="K54" i="2"/>
  <c r="L6" i="2"/>
  <c r="B52" i="2" s="1"/>
  <c r="O10" i="2"/>
  <c r="K55" i="2"/>
  <c r="L8" i="2"/>
  <c r="I54" i="2" s="1"/>
  <c r="N10" i="2"/>
  <c r="D56" i="2" s="1"/>
  <c r="D55" i="2"/>
  <c r="O24" i="2"/>
  <c r="L70" i="2" s="1"/>
  <c r="O21" i="2"/>
  <c r="L67" i="2" s="1"/>
  <c r="M10" i="2"/>
  <c r="C56" i="2" s="1"/>
  <c r="E73" i="2"/>
  <c r="O31" i="2"/>
  <c r="N26" i="2"/>
  <c r="N24" i="2"/>
  <c r="N25" i="1"/>
  <c r="L33" i="1"/>
  <c r="B79" i="1" s="1"/>
  <c r="L24" i="1"/>
  <c r="B70" i="1" s="1"/>
  <c r="L19" i="1"/>
  <c r="B65" i="1" s="1"/>
  <c r="L28" i="1"/>
  <c r="I74" i="1" s="1"/>
  <c r="M25" i="1"/>
  <c r="L25" i="1"/>
  <c r="B71" i="1" s="1"/>
  <c r="N10" i="1"/>
  <c r="D56" i="1" s="1"/>
  <c r="I79" i="1"/>
  <c r="M30" i="1"/>
  <c r="J76" i="1" s="1"/>
  <c r="L27" i="1"/>
  <c r="B73" i="1" s="1"/>
  <c r="N13" i="1"/>
  <c r="D59" i="1" s="1"/>
  <c r="M10" i="1"/>
  <c r="J56" i="1" s="1"/>
  <c r="L17" i="1"/>
  <c r="B63" i="1" s="1"/>
  <c r="M8" i="1"/>
  <c r="C54" i="1" s="1"/>
  <c r="I65" i="1"/>
  <c r="F14" i="5"/>
  <c r="N14" i="5" s="1"/>
  <c r="N35" i="1"/>
  <c r="D81" i="1" s="1"/>
  <c r="L16" i="1"/>
  <c r="B62" i="1" s="1"/>
  <c r="L13" i="1"/>
  <c r="B59" i="1" s="1"/>
  <c r="M35" i="1"/>
  <c r="N24" i="1"/>
  <c r="M9" i="1"/>
  <c r="L39" i="1"/>
  <c r="I85" i="1" s="1"/>
  <c r="N39" i="1"/>
  <c r="M39" i="1"/>
  <c r="C85" i="1" s="1"/>
  <c r="O39" i="1"/>
  <c r="L35" i="1"/>
  <c r="B81" i="1" s="1"/>
  <c r="L31" i="1"/>
  <c r="B77" i="1" s="1"/>
  <c r="M28" i="1"/>
  <c r="M24" i="1"/>
  <c r="C70" i="1" s="1"/>
  <c r="L9" i="1"/>
  <c r="J53" i="1"/>
  <c r="F34" i="5"/>
  <c r="L34" i="5" s="1"/>
  <c r="B75" i="5" s="1"/>
  <c r="I68" i="1"/>
  <c r="K56" i="1"/>
  <c r="L37" i="1"/>
  <c r="N31" i="1"/>
  <c r="M23" i="1"/>
  <c r="L21" i="1"/>
  <c r="L10" i="1"/>
  <c r="B56" i="1" s="1"/>
  <c r="L8" i="1"/>
  <c r="B54" i="1" s="1"/>
  <c r="F37" i="5"/>
  <c r="L37" i="5" s="1"/>
  <c r="I78" i="5" s="1"/>
  <c r="L34" i="1"/>
  <c r="B80" i="1" s="1"/>
  <c r="M31" i="1"/>
  <c r="J77" i="1" s="1"/>
  <c r="L23" i="1"/>
  <c r="B69" i="1" s="1"/>
  <c r="N17" i="1"/>
  <c r="D63" i="1" s="1"/>
  <c r="M12" i="1"/>
  <c r="C65" i="1"/>
  <c r="J65" i="1"/>
  <c r="I64" i="1"/>
  <c r="B64" i="1"/>
  <c r="L57" i="1"/>
  <c r="F16" i="5"/>
  <c r="O16" i="5" s="1"/>
  <c r="I76" i="1"/>
  <c r="L12" i="1"/>
  <c r="F35" i="5"/>
  <c r="L35" i="5" s="1"/>
  <c r="O36" i="1"/>
  <c r="O18" i="1"/>
  <c r="E64" i="1" s="1"/>
  <c r="L15" i="1"/>
  <c r="F20" i="5"/>
  <c r="M20" i="5" s="1"/>
  <c r="O37" i="1"/>
  <c r="L83" i="1" s="1"/>
  <c r="N36" i="1"/>
  <c r="K82" i="1" s="1"/>
  <c r="N29" i="1"/>
  <c r="O19" i="1"/>
  <c r="N11" i="1"/>
  <c r="K57" i="1" s="1"/>
  <c r="F32" i="5"/>
  <c r="O32" i="5" s="1"/>
  <c r="F26" i="5"/>
  <c r="L26" i="5" s="1"/>
  <c r="N37" i="1"/>
  <c r="M36" i="1"/>
  <c r="C82" i="1" s="1"/>
  <c r="O30" i="1"/>
  <c r="E76" i="1" s="1"/>
  <c r="M29" i="1"/>
  <c r="C75" i="1" s="1"/>
  <c r="N19" i="1"/>
  <c r="D65" i="1" s="1"/>
  <c r="M18" i="1"/>
  <c r="J64" i="1" s="1"/>
  <c r="O12" i="1"/>
  <c r="L58" i="1" s="1"/>
  <c r="M11" i="1"/>
  <c r="J61" i="1"/>
  <c r="F21" i="5"/>
  <c r="O21" i="5" s="1"/>
  <c r="I71" i="1"/>
  <c r="M34" i="1"/>
  <c r="J80" i="1" s="1"/>
  <c r="L29" i="1"/>
  <c r="B75" i="1" s="1"/>
  <c r="N23" i="1"/>
  <c r="M16" i="1"/>
  <c r="L11" i="1"/>
  <c r="B57" i="1" s="1"/>
  <c r="N9" i="1"/>
  <c r="K55" i="1" s="1"/>
  <c r="D80" i="1"/>
  <c r="K80" i="1"/>
  <c r="J67" i="1"/>
  <c r="C67" i="1"/>
  <c r="E69" i="1"/>
  <c r="L69" i="1"/>
  <c r="L55" i="1"/>
  <c r="E55" i="1"/>
  <c r="C79" i="1"/>
  <c r="J79" i="1"/>
  <c r="D74" i="1"/>
  <c r="K74" i="1"/>
  <c r="I84" i="1"/>
  <c r="B84" i="1"/>
  <c r="I66" i="1"/>
  <c r="B66" i="1"/>
  <c r="B78" i="1"/>
  <c r="I78" i="1"/>
  <c r="E63" i="1"/>
  <c r="L63" i="1"/>
  <c r="C73" i="1"/>
  <c r="J73" i="1"/>
  <c r="F36" i="5"/>
  <c r="M36" i="5" s="1"/>
  <c r="F17" i="5"/>
  <c r="N17" i="5" s="1"/>
  <c r="D58" i="5" s="1"/>
  <c r="F12" i="5"/>
  <c r="N12" i="5" s="1"/>
  <c r="I72" i="1"/>
  <c r="L7" i="1"/>
  <c r="L6" i="1"/>
  <c r="C38" i="5"/>
  <c r="F23" i="5"/>
  <c r="N23" i="5" s="1"/>
  <c r="K64" i="5" s="1"/>
  <c r="F18" i="5"/>
  <c r="O18" i="5" s="1"/>
  <c r="F9" i="5"/>
  <c r="M9" i="5" s="1"/>
  <c r="B38" i="5"/>
  <c r="O38" i="1"/>
  <c r="O32" i="1"/>
  <c r="L78" i="1" s="1"/>
  <c r="O26" i="1"/>
  <c r="P24" i="1"/>
  <c r="O20" i="1"/>
  <c r="L66" i="1" s="1"/>
  <c r="O14" i="1"/>
  <c r="L60" i="1" s="1"/>
  <c r="F27" i="5"/>
  <c r="M27" i="5" s="1"/>
  <c r="F22" i="5"/>
  <c r="L22" i="5" s="1"/>
  <c r="F11" i="5"/>
  <c r="N11" i="5" s="1"/>
  <c r="F8" i="5"/>
  <c r="M8" i="5" s="1"/>
  <c r="N38" i="1"/>
  <c r="J83" i="1"/>
  <c r="O33" i="1"/>
  <c r="N32" i="1"/>
  <c r="O27" i="1"/>
  <c r="N26" i="1"/>
  <c r="O21" i="1"/>
  <c r="L67" i="1" s="1"/>
  <c r="N20" i="1"/>
  <c r="K66" i="1" s="1"/>
  <c r="O15" i="1"/>
  <c r="N14" i="1"/>
  <c r="D60" i="1" s="1"/>
  <c r="O7" i="1"/>
  <c r="E53" i="1" s="1"/>
  <c r="O6" i="1"/>
  <c r="E52" i="1" s="1"/>
  <c r="F33" i="5"/>
  <c r="N33" i="5" s="1"/>
  <c r="F29" i="5"/>
  <c r="M29" i="5" s="1"/>
  <c r="F24" i="5"/>
  <c r="L24" i="5" s="1"/>
  <c r="F10" i="5"/>
  <c r="L10" i="5" s="1"/>
  <c r="L70" i="1"/>
  <c r="D55" i="1"/>
  <c r="M38" i="1"/>
  <c r="O34" i="1"/>
  <c r="N33" i="1"/>
  <c r="M32" i="1"/>
  <c r="O28" i="1"/>
  <c r="N27" i="1"/>
  <c r="M26" i="1"/>
  <c r="J72" i="1" s="1"/>
  <c r="O22" i="1"/>
  <c r="P22" i="1" s="1"/>
  <c r="N21" i="1"/>
  <c r="M20" i="1"/>
  <c r="J66" i="1" s="1"/>
  <c r="O16" i="1"/>
  <c r="N15" i="1"/>
  <c r="K61" i="1" s="1"/>
  <c r="M14" i="1"/>
  <c r="O8" i="1"/>
  <c r="N7" i="1"/>
  <c r="D53" i="1" s="1"/>
  <c r="N6" i="1"/>
  <c r="D52" i="1" s="1"/>
  <c r="F30" i="5"/>
  <c r="O30" i="5" s="1"/>
  <c r="F28" i="5"/>
  <c r="L28" i="5" s="1"/>
  <c r="F15" i="5"/>
  <c r="M15" i="5" s="1"/>
  <c r="I82" i="1"/>
  <c r="I63" i="1"/>
  <c r="I60" i="1"/>
  <c r="I82" i="4"/>
  <c r="J81" i="4"/>
  <c r="I81" i="4"/>
  <c r="F6" i="5"/>
  <c r="I52" i="3"/>
  <c r="D38" i="5"/>
  <c r="E38" i="5"/>
  <c r="J57" i="2"/>
  <c r="C57" i="2"/>
  <c r="F31" i="5"/>
  <c r="F25" i="5"/>
  <c r="F19" i="5"/>
  <c r="F13" i="5"/>
  <c r="F7" i="5"/>
  <c r="J70" i="4"/>
  <c r="I70" i="3"/>
  <c r="B70" i="3"/>
  <c r="B53" i="4"/>
  <c r="I53" i="4"/>
  <c r="J79" i="3"/>
  <c r="C79" i="3"/>
  <c r="N28" i="3"/>
  <c r="M28" i="3"/>
  <c r="O28" i="3"/>
  <c r="B71" i="3"/>
  <c r="E64" i="3"/>
  <c r="L64" i="3"/>
  <c r="J61" i="3"/>
  <c r="C61" i="3"/>
  <c r="N10" i="3"/>
  <c r="M10" i="3"/>
  <c r="O10" i="3"/>
  <c r="I53" i="3"/>
  <c r="B80" i="2"/>
  <c r="D78" i="2"/>
  <c r="K78" i="2"/>
  <c r="P32" i="2"/>
  <c r="D69" i="2"/>
  <c r="K69" i="2"/>
  <c r="I68" i="2"/>
  <c r="J66" i="2"/>
  <c r="M18" i="2"/>
  <c r="N18" i="2"/>
  <c r="O18" i="2"/>
  <c r="O15" i="2"/>
  <c r="N15" i="2"/>
  <c r="B53" i="2"/>
  <c r="N37" i="4"/>
  <c r="O37" i="4"/>
  <c r="N34" i="4"/>
  <c r="O34" i="4"/>
  <c r="N31" i="4"/>
  <c r="O31" i="4"/>
  <c r="N28" i="4"/>
  <c r="O28" i="4"/>
  <c r="N25" i="4"/>
  <c r="O25" i="4"/>
  <c r="N22" i="4"/>
  <c r="O22" i="4"/>
  <c r="N19" i="4"/>
  <c r="O19" i="4"/>
  <c r="N16" i="4"/>
  <c r="O16" i="4"/>
  <c r="N13" i="4"/>
  <c r="O13" i="4"/>
  <c r="N10" i="4"/>
  <c r="O10" i="4"/>
  <c r="C54" i="4"/>
  <c r="J54" i="4"/>
  <c r="N7" i="4"/>
  <c r="O7" i="4"/>
  <c r="N39" i="3"/>
  <c r="L39" i="3"/>
  <c r="O39" i="3"/>
  <c r="E80" i="3"/>
  <c r="L80" i="3"/>
  <c r="N33" i="3"/>
  <c r="L33" i="3"/>
  <c r="B77" i="3"/>
  <c r="I77" i="3"/>
  <c r="C72" i="3"/>
  <c r="J72" i="3"/>
  <c r="N21" i="3"/>
  <c r="L21" i="3"/>
  <c r="O21" i="3"/>
  <c r="E62" i="3"/>
  <c r="L62" i="3"/>
  <c r="N15" i="3"/>
  <c r="L15" i="3"/>
  <c r="B59" i="3"/>
  <c r="I59" i="3"/>
  <c r="B82" i="2"/>
  <c r="M34" i="2"/>
  <c r="N34" i="2"/>
  <c r="O34" i="2"/>
  <c r="E76" i="2"/>
  <c r="L76" i="2"/>
  <c r="N25" i="2"/>
  <c r="M25" i="2"/>
  <c r="O25" i="2"/>
  <c r="L25" i="2"/>
  <c r="C62" i="2"/>
  <c r="M12" i="2"/>
  <c r="N12" i="2"/>
  <c r="O12" i="2"/>
  <c r="L12" i="2"/>
  <c r="B84" i="4"/>
  <c r="B78" i="4"/>
  <c r="I78" i="4"/>
  <c r="B72" i="4"/>
  <c r="I72" i="4"/>
  <c r="B66" i="4"/>
  <c r="I66" i="4"/>
  <c r="B60" i="4"/>
  <c r="I60" i="4"/>
  <c r="B54" i="4"/>
  <c r="I54" i="4"/>
  <c r="N31" i="3"/>
  <c r="M31" i="3"/>
  <c r="O31" i="3"/>
  <c r="I72" i="3"/>
  <c r="M72" i="3" s="1"/>
  <c r="L18" i="3"/>
  <c r="N13" i="3"/>
  <c r="M13" i="3"/>
  <c r="O13" i="3"/>
  <c r="L55" i="3"/>
  <c r="I56" i="2"/>
  <c r="M36" i="2"/>
  <c r="N36" i="2"/>
  <c r="O36" i="2"/>
  <c r="M30" i="2"/>
  <c r="L30" i="2"/>
  <c r="N30" i="2"/>
  <c r="E70" i="2"/>
  <c r="L23" i="2"/>
  <c r="O23" i="2"/>
  <c r="B56" i="4"/>
  <c r="C85" i="4"/>
  <c r="J85" i="4"/>
  <c r="N38" i="4"/>
  <c r="O38" i="4"/>
  <c r="N35" i="4"/>
  <c r="O35" i="4"/>
  <c r="C79" i="4"/>
  <c r="J79" i="4"/>
  <c r="N32" i="4"/>
  <c r="O32" i="4"/>
  <c r="N29" i="4"/>
  <c r="O29" i="4"/>
  <c r="C73" i="4"/>
  <c r="J73" i="4"/>
  <c r="N26" i="4"/>
  <c r="O26" i="4"/>
  <c r="N23" i="4"/>
  <c r="O23" i="4"/>
  <c r="C67" i="4"/>
  <c r="J67" i="4"/>
  <c r="N20" i="4"/>
  <c r="O20" i="4"/>
  <c r="N17" i="4"/>
  <c r="O17" i="4"/>
  <c r="N14" i="4"/>
  <c r="O14" i="4"/>
  <c r="N11" i="4"/>
  <c r="O11" i="4"/>
  <c r="C55" i="4"/>
  <c r="J55" i="4"/>
  <c r="N8" i="4"/>
  <c r="O8" i="4"/>
  <c r="L73" i="3"/>
  <c r="L54" i="3"/>
  <c r="J78" i="3"/>
  <c r="N24" i="3"/>
  <c r="M24" i="3"/>
  <c r="O24" i="3"/>
  <c r="E68" i="3"/>
  <c r="L68" i="3"/>
  <c r="L66" i="3"/>
  <c r="E66" i="3"/>
  <c r="C60" i="3"/>
  <c r="J60" i="3"/>
  <c r="N6" i="3"/>
  <c r="M6" i="3"/>
  <c r="O6" i="3"/>
  <c r="E83" i="2"/>
  <c r="D81" i="2"/>
  <c r="K81" i="2"/>
  <c r="B67" i="2"/>
  <c r="I67" i="2"/>
  <c r="L11" i="2"/>
  <c r="N11" i="2"/>
  <c r="O11" i="2"/>
  <c r="I83" i="4"/>
  <c r="B83" i="4"/>
  <c r="B81" i="4"/>
  <c r="I74" i="4"/>
  <c r="I65" i="4"/>
  <c r="B65" i="4"/>
  <c r="I56" i="4"/>
  <c r="N6" i="4"/>
  <c r="M6" i="4"/>
  <c r="O6" i="4"/>
  <c r="I82" i="3"/>
  <c r="B53" i="3"/>
  <c r="B81" i="3"/>
  <c r="N29" i="3"/>
  <c r="O29" i="3"/>
  <c r="O25" i="3"/>
  <c r="B63" i="3"/>
  <c r="N11" i="3"/>
  <c r="O11" i="3"/>
  <c r="O7" i="3"/>
  <c r="L65" i="2"/>
  <c r="I53" i="2"/>
  <c r="L29" i="2"/>
  <c r="N29" i="2"/>
  <c r="O29" i="2"/>
  <c r="N19" i="2"/>
  <c r="L19" i="2"/>
  <c r="M19" i="2"/>
  <c r="M15" i="2"/>
  <c r="N39" i="4"/>
  <c r="O39" i="4"/>
  <c r="M37" i="4"/>
  <c r="N36" i="4"/>
  <c r="O36" i="4"/>
  <c r="M34" i="4"/>
  <c r="N33" i="4"/>
  <c r="O33" i="4"/>
  <c r="M31" i="4"/>
  <c r="N30" i="4"/>
  <c r="O30" i="4"/>
  <c r="M28" i="4"/>
  <c r="N27" i="4"/>
  <c r="O27" i="4"/>
  <c r="M25" i="4"/>
  <c r="N24" i="4"/>
  <c r="O24" i="4"/>
  <c r="M22" i="4"/>
  <c r="N21" i="4"/>
  <c r="O21" i="4"/>
  <c r="M19" i="4"/>
  <c r="N18" i="4"/>
  <c r="O18" i="4"/>
  <c r="M16" i="4"/>
  <c r="N15" i="4"/>
  <c r="O15" i="4"/>
  <c r="M13" i="4"/>
  <c r="N12" i="4"/>
  <c r="O12" i="4"/>
  <c r="M10" i="4"/>
  <c r="N9" i="4"/>
  <c r="O9" i="4"/>
  <c r="M7" i="4"/>
  <c r="N35" i="3"/>
  <c r="O35" i="3"/>
  <c r="M35" i="3"/>
  <c r="O33" i="3"/>
  <c r="L28" i="3"/>
  <c r="M25" i="3"/>
  <c r="N22" i="3"/>
  <c r="M22" i="3"/>
  <c r="N17" i="3"/>
  <c r="O17" i="3"/>
  <c r="M17" i="3"/>
  <c r="O15" i="3"/>
  <c r="L10" i="3"/>
  <c r="M7" i="3"/>
  <c r="C75" i="2"/>
  <c r="P37" i="2"/>
  <c r="B77" i="2"/>
  <c r="L18" i="2"/>
  <c r="L15" i="2"/>
  <c r="P37" i="1"/>
  <c r="P33" i="1"/>
  <c r="P19" i="1"/>
  <c r="N7" i="2"/>
  <c r="M7" i="2"/>
  <c r="O7" i="2"/>
  <c r="E84" i="1"/>
  <c r="L84" i="1"/>
  <c r="L81" i="1"/>
  <c r="E81" i="1"/>
  <c r="L79" i="1"/>
  <c r="E79" i="1"/>
  <c r="E78" i="1"/>
  <c r="E77" i="1"/>
  <c r="L77" i="1"/>
  <c r="E75" i="1"/>
  <c r="L75" i="1"/>
  <c r="E72" i="1"/>
  <c r="L72" i="1"/>
  <c r="E71" i="1"/>
  <c r="L71" i="1"/>
  <c r="E65" i="1"/>
  <c r="L65" i="1"/>
  <c r="E62" i="1"/>
  <c r="L62" i="1"/>
  <c r="E59" i="1"/>
  <c r="L59" i="1"/>
  <c r="E56" i="1"/>
  <c r="L56" i="1"/>
  <c r="E52" i="2"/>
  <c r="L52" i="2"/>
  <c r="K85" i="1"/>
  <c r="D83" i="1"/>
  <c r="K83" i="1"/>
  <c r="D77" i="1"/>
  <c r="K77" i="1"/>
  <c r="D76" i="1"/>
  <c r="K76" i="1"/>
  <c r="D71" i="1"/>
  <c r="K71" i="1"/>
  <c r="D70" i="1"/>
  <c r="K70" i="1"/>
  <c r="D68" i="1"/>
  <c r="K68" i="1"/>
  <c r="D64" i="1"/>
  <c r="K64" i="1"/>
  <c r="D62" i="1"/>
  <c r="K62" i="1"/>
  <c r="K59" i="1"/>
  <c r="D58" i="1"/>
  <c r="K58" i="1"/>
  <c r="D54" i="1"/>
  <c r="K54" i="1"/>
  <c r="J82" i="1"/>
  <c r="C81" i="1"/>
  <c r="J81" i="1"/>
  <c r="C80" i="1"/>
  <c r="C76" i="1"/>
  <c r="J75" i="1"/>
  <c r="C74" i="1"/>
  <c r="J74" i="1"/>
  <c r="J71" i="1"/>
  <c r="C71" i="1"/>
  <c r="J70" i="1"/>
  <c r="C69" i="1"/>
  <c r="J69" i="1"/>
  <c r="C68" i="1"/>
  <c r="J68" i="1"/>
  <c r="C63" i="1"/>
  <c r="F63" i="1" s="1"/>
  <c r="J63" i="1"/>
  <c r="J60" i="1"/>
  <c r="C59" i="1"/>
  <c r="J59" i="1"/>
  <c r="C58" i="1"/>
  <c r="J58" i="1"/>
  <c r="C57" i="1"/>
  <c r="J57" i="1"/>
  <c r="J55" i="1"/>
  <c r="C55" i="1"/>
  <c r="C84" i="3"/>
  <c r="B83" i="3"/>
  <c r="I83" i="3"/>
  <c r="P30" i="3"/>
  <c r="J66" i="3"/>
  <c r="B65" i="3"/>
  <c r="P12" i="3"/>
  <c r="C55" i="3"/>
  <c r="J55" i="3"/>
  <c r="M35" i="2"/>
  <c r="O35" i="2"/>
  <c r="M33" i="2"/>
  <c r="L33" i="2"/>
  <c r="N33" i="2"/>
  <c r="M21" i="2"/>
  <c r="N21" i="2"/>
  <c r="K63" i="2"/>
  <c r="B62" i="2"/>
  <c r="J85" i="1"/>
  <c r="E57" i="1"/>
  <c r="C56" i="1"/>
  <c r="N34" i="3"/>
  <c r="M34" i="3"/>
  <c r="N27" i="3"/>
  <c r="L27" i="3"/>
  <c r="N23" i="3"/>
  <c r="O23" i="3"/>
  <c r="N16" i="3"/>
  <c r="M16" i="3"/>
  <c r="N9" i="3"/>
  <c r="L9" i="3"/>
  <c r="B54" i="2"/>
  <c r="M39" i="2"/>
  <c r="L39" i="2"/>
  <c r="N39" i="2"/>
  <c r="O14" i="2"/>
  <c r="M14" i="2"/>
  <c r="N14" i="2"/>
  <c r="J55" i="2"/>
  <c r="C55" i="2"/>
  <c r="C61" i="1"/>
  <c r="E58" i="1"/>
  <c r="D57" i="1"/>
  <c r="J54" i="1"/>
  <c r="C53" i="1"/>
  <c r="C52" i="1"/>
  <c r="J52" i="1"/>
  <c r="C74" i="2"/>
  <c r="J74" i="2"/>
  <c r="B73" i="2"/>
  <c r="I73" i="2"/>
  <c r="J56" i="2"/>
  <c r="B55" i="2"/>
  <c r="I55" i="2"/>
  <c r="M6" i="2"/>
  <c r="N6" i="2"/>
  <c r="I66" i="2"/>
  <c r="I59" i="2"/>
  <c r="I52" i="4" l="1"/>
  <c r="J64" i="4"/>
  <c r="J76" i="4"/>
  <c r="O43" i="4"/>
  <c r="B63" i="4"/>
  <c r="L43" i="4"/>
  <c r="M43" i="4"/>
  <c r="J61" i="4"/>
  <c r="P7" i="4"/>
  <c r="N43" i="4"/>
  <c r="P22" i="4"/>
  <c r="I75" i="4"/>
  <c r="J66" i="4"/>
  <c r="I55" i="4"/>
  <c r="B55" i="4"/>
  <c r="C69" i="4"/>
  <c r="J69" i="4"/>
  <c r="J78" i="4"/>
  <c r="C78" i="4"/>
  <c r="P13" i="4"/>
  <c r="P19" i="4"/>
  <c r="C83" i="3"/>
  <c r="B54" i="3"/>
  <c r="B72" i="3"/>
  <c r="J69" i="3"/>
  <c r="I68" i="3"/>
  <c r="L43" i="3"/>
  <c r="O43" i="3"/>
  <c r="M43" i="3"/>
  <c r="L82" i="3"/>
  <c r="N21" i="5"/>
  <c r="K62" i="5" s="1"/>
  <c r="L76" i="3"/>
  <c r="N43" i="3"/>
  <c r="L84" i="3"/>
  <c r="P36" i="3"/>
  <c r="I58" i="3"/>
  <c r="I78" i="3"/>
  <c r="B57" i="3"/>
  <c r="I57" i="3"/>
  <c r="L78" i="3"/>
  <c r="B66" i="3"/>
  <c r="F66" i="3" s="1"/>
  <c r="I66" i="3"/>
  <c r="M66" i="3" s="1"/>
  <c r="M78" i="3"/>
  <c r="B76" i="3"/>
  <c r="I76" i="3"/>
  <c r="P35" i="3"/>
  <c r="P37" i="3"/>
  <c r="P38" i="3"/>
  <c r="I84" i="3"/>
  <c r="M84" i="3" s="1"/>
  <c r="B84" i="3"/>
  <c r="F84" i="3" s="1"/>
  <c r="C58" i="3"/>
  <c r="J58" i="3"/>
  <c r="P32" i="3"/>
  <c r="P19" i="3"/>
  <c r="C76" i="3"/>
  <c r="J76" i="3"/>
  <c r="M76" i="3" s="1"/>
  <c r="L60" i="3"/>
  <c r="M60" i="3" s="1"/>
  <c r="E60" i="3"/>
  <c r="F60" i="3" s="1"/>
  <c r="J82" i="3"/>
  <c r="M82" i="3" s="1"/>
  <c r="C82" i="3"/>
  <c r="F82" i="3" s="1"/>
  <c r="P24" i="3"/>
  <c r="J65" i="3"/>
  <c r="M65" i="3" s="1"/>
  <c r="C65" i="3"/>
  <c r="J54" i="3"/>
  <c r="C54" i="3"/>
  <c r="F54" i="3" s="1"/>
  <c r="P20" i="3"/>
  <c r="L65" i="3"/>
  <c r="E65" i="3"/>
  <c r="P14" i="3"/>
  <c r="E58" i="3"/>
  <c r="L58" i="3"/>
  <c r="E83" i="3"/>
  <c r="F83" i="3" s="1"/>
  <c r="L83" i="3"/>
  <c r="M83" i="3" s="1"/>
  <c r="K77" i="2"/>
  <c r="K83" i="2"/>
  <c r="P24" i="2"/>
  <c r="I74" i="2"/>
  <c r="D62" i="2"/>
  <c r="I52" i="2"/>
  <c r="J72" i="2"/>
  <c r="F74" i="2"/>
  <c r="P13" i="2"/>
  <c r="L55" i="2"/>
  <c r="P22" i="2"/>
  <c r="P27" i="2"/>
  <c r="C69" i="2"/>
  <c r="J69" i="2"/>
  <c r="P9" i="2"/>
  <c r="M54" i="2"/>
  <c r="P31" i="2"/>
  <c r="L78" i="2"/>
  <c r="K74" i="2"/>
  <c r="M34" i="5"/>
  <c r="J75" i="5" s="1"/>
  <c r="I75" i="5"/>
  <c r="L15" i="5"/>
  <c r="B56" i="5" s="1"/>
  <c r="L14" i="5"/>
  <c r="B55" i="5" s="1"/>
  <c r="M14" i="5"/>
  <c r="L62" i="2"/>
  <c r="M62" i="2" s="1"/>
  <c r="J68" i="2"/>
  <c r="C68" i="2"/>
  <c r="C73" i="2"/>
  <c r="P28" i="2"/>
  <c r="P16" i="2"/>
  <c r="O27" i="5"/>
  <c r="L68" i="5" s="1"/>
  <c r="N34" i="5"/>
  <c r="D75" i="5" s="1"/>
  <c r="O34" i="5"/>
  <c r="L75" i="5" s="1"/>
  <c r="L18" i="5"/>
  <c r="B59" i="5" s="1"/>
  <c r="I83" i="2"/>
  <c r="M83" i="2" s="1"/>
  <c r="J73" i="2"/>
  <c r="P10" i="2"/>
  <c r="P14" i="2"/>
  <c r="B72" i="2"/>
  <c r="C54" i="2"/>
  <c r="F54" i="2" s="1"/>
  <c r="E63" i="2"/>
  <c r="F63" i="2" s="1"/>
  <c r="P17" i="2"/>
  <c r="P26" i="2"/>
  <c r="J63" i="2"/>
  <c r="M63" i="2" s="1"/>
  <c r="L74" i="2"/>
  <c r="E59" i="2"/>
  <c r="L59" i="2"/>
  <c r="K68" i="2"/>
  <c r="D68" i="2"/>
  <c r="O24" i="5"/>
  <c r="E65" i="5" s="1"/>
  <c r="B70" i="2"/>
  <c r="I70" i="2"/>
  <c r="K66" i="2"/>
  <c r="M66" i="2" s="1"/>
  <c r="D66" i="2"/>
  <c r="F66" i="2" s="1"/>
  <c r="J59" i="2"/>
  <c r="C59" i="2"/>
  <c r="K73" i="2"/>
  <c r="D73" i="2"/>
  <c r="F73" i="2" s="1"/>
  <c r="P7" i="2"/>
  <c r="K56" i="2"/>
  <c r="O14" i="5"/>
  <c r="L55" i="5" s="1"/>
  <c r="D70" i="2"/>
  <c r="K70" i="2"/>
  <c r="P35" i="2"/>
  <c r="K72" i="2"/>
  <c r="M72" i="2" s="1"/>
  <c r="D72" i="2"/>
  <c r="E56" i="2"/>
  <c r="F56" i="2" s="1"/>
  <c r="L56" i="2"/>
  <c r="N36" i="5"/>
  <c r="K77" i="5" s="1"/>
  <c r="K58" i="5"/>
  <c r="N37" i="5"/>
  <c r="K78" i="5" s="1"/>
  <c r="L17" i="5"/>
  <c r="I58" i="5" s="1"/>
  <c r="B78" i="5"/>
  <c r="L77" i="2"/>
  <c r="M77" i="2" s="1"/>
  <c r="E77" i="2"/>
  <c r="F77" i="2" s="1"/>
  <c r="F62" i="2"/>
  <c r="E67" i="2"/>
  <c r="L32" i="5"/>
  <c r="I73" i="5" s="1"/>
  <c r="M37" i="5"/>
  <c r="J78" i="5" s="1"/>
  <c r="O37" i="5"/>
  <c r="E78" i="5" s="1"/>
  <c r="M17" i="5"/>
  <c r="C58" i="5" s="1"/>
  <c r="N16" i="5"/>
  <c r="K57" i="5" s="1"/>
  <c r="P8" i="2"/>
  <c r="P34" i="2"/>
  <c r="L27" i="5"/>
  <c r="B68" i="5" s="1"/>
  <c r="M32" i="5"/>
  <c r="C73" i="5" s="1"/>
  <c r="M30" i="5"/>
  <c r="J71" i="5" s="1"/>
  <c r="P31" i="1"/>
  <c r="B74" i="1"/>
  <c r="O20" i="5"/>
  <c r="L61" i="5" s="1"/>
  <c r="P15" i="1"/>
  <c r="I59" i="1"/>
  <c r="I70" i="1"/>
  <c r="C77" i="1"/>
  <c r="E60" i="1"/>
  <c r="E83" i="1"/>
  <c r="M21" i="5"/>
  <c r="C62" i="5" s="1"/>
  <c r="M26" i="5"/>
  <c r="N8" i="5"/>
  <c r="D49" i="5" s="1"/>
  <c r="B85" i="1"/>
  <c r="F65" i="1"/>
  <c r="I80" i="1"/>
  <c r="I73" i="1"/>
  <c r="K81" i="1"/>
  <c r="K53" i="1"/>
  <c r="E66" i="1"/>
  <c r="L21" i="5"/>
  <c r="I62" i="5" s="1"/>
  <c r="P30" i="1"/>
  <c r="N26" i="5"/>
  <c r="D67" i="5" s="1"/>
  <c r="P16" i="1"/>
  <c r="P28" i="1"/>
  <c r="P36" i="1"/>
  <c r="C64" i="1"/>
  <c r="K65" i="1"/>
  <c r="M65" i="1" s="1"/>
  <c r="D82" i="1"/>
  <c r="C72" i="1"/>
  <c r="F81" i="1"/>
  <c r="K60" i="1"/>
  <c r="L53" i="1"/>
  <c r="P11" i="1"/>
  <c r="N9" i="5"/>
  <c r="K50" i="5" s="1"/>
  <c r="N35" i="5"/>
  <c r="D76" i="5" s="1"/>
  <c r="L9" i="5"/>
  <c r="I50" i="5" s="1"/>
  <c r="O26" i="5"/>
  <c r="E67" i="5" s="1"/>
  <c r="N24" i="5"/>
  <c r="D65" i="5" s="1"/>
  <c r="P32" i="1"/>
  <c r="I69" i="1"/>
  <c r="P25" i="1"/>
  <c r="P35" i="1"/>
  <c r="I62" i="1"/>
  <c r="P39" i="1"/>
  <c r="B55" i="1"/>
  <c r="F55" i="1" s="1"/>
  <c r="I55" i="1"/>
  <c r="O11" i="5"/>
  <c r="L52" i="5" s="1"/>
  <c r="L64" i="1"/>
  <c r="I56" i="1"/>
  <c r="M56" i="1" s="1"/>
  <c r="P10" i="1"/>
  <c r="P12" i="1"/>
  <c r="P8" i="1"/>
  <c r="I75" i="1"/>
  <c r="P17" i="1"/>
  <c r="K63" i="1"/>
  <c r="M63" i="1" s="1"/>
  <c r="L74" i="1"/>
  <c r="M74" i="1" s="1"/>
  <c r="O17" i="5"/>
  <c r="K52" i="1"/>
  <c r="D61" i="1"/>
  <c r="N32" i="5"/>
  <c r="K73" i="5" s="1"/>
  <c r="D64" i="5"/>
  <c r="O23" i="5"/>
  <c r="L64" i="5" s="1"/>
  <c r="L11" i="5"/>
  <c r="I52" i="5" s="1"/>
  <c r="L23" i="5"/>
  <c r="B64" i="5" s="1"/>
  <c r="M12" i="5"/>
  <c r="C53" i="5" s="1"/>
  <c r="P13" i="1"/>
  <c r="P29" i="1"/>
  <c r="L76" i="1"/>
  <c r="I77" i="1"/>
  <c r="I81" i="1"/>
  <c r="M81" i="1" s="1"/>
  <c r="M66" i="1"/>
  <c r="B67" i="1"/>
  <c r="I67" i="1"/>
  <c r="F59" i="1"/>
  <c r="M18" i="5"/>
  <c r="J59" i="5" s="1"/>
  <c r="F64" i="1"/>
  <c r="B83" i="1"/>
  <c r="F83" i="1" s="1"/>
  <c r="I83" i="1"/>
  <c r="F70" i="1"/>
  <c r="P20" i="1"/>
  <c r="M33" i="5"/>
  <c r="J74" i="5" s="1"/>
  <c r="N15" i="5"/>
  <c r="K56" i="5" s="1"/>
  <c r="L29" i="5"/>
  <c r="B70" i="5" s="1"/>
  <c r="L12" i="5"/>
  <c r="I53" i="5" s="1"/>
  <c r="L8" i="5"/>
  <c r="I49" i="5" s="1"/>
  <c r="N18" i="5"/>
  <c r="K59" i="5" s="1"/>
  <c r="P26" i="1"/>
  <c r="O35" i="5"/>
  <c r="I54" i="1"/>
  <c r="D66" i="1"/>
  <c r="C60" i="1"/>
  <c r="F60" i="1" s="1"/>
  <c r="E67" i="1"/>
  <c r="L54" i="1"/>
  <c r="L20" i="5"/>
  <c r="B61" i="5" s="1"/>
  <c r="M35" i="5"/>
  <c r="J76" i="5" s="1"/>
  <c r="N20" i="5"/>
  <c r="D61" i="5" s="1"/>
  <c r="O12" i="5"/>
  <c r="E53" i="5" s="1"/>
  <c r="O8" i="5"/>
  <c r="L49" i="5" s="1"/>
  <c r="M55" i="1"/>
  <c r="I57" i="1"/>
  <c r="M57" i="1" s="1"/>
  <c r="B76" i="5"/>
  <c r="I76" i="5"/>
  <c r="D75" i="1"/>
  <c r="K75" i="1"/>
  <c r="L82" i="1"/>
  <c r="M82" i="1" s="1"/>
  <c r="E82" i="1"/>
  <c r="L57" i="5"/>
  <c r="E57" i="5"/>
  <c r="F75" i="1"/>
  <c r="L30" i="5"/>
  <c r="I71" i="5" s="1"/>
  <c r="F82" i="1"/>
  <c r="O9" i="5"/>
  <c r="L50" i="5" s="1"/>
  <c r="N30" i="5"/>
  <c r="K71" i="5" s="1"/>
  <c r="P18" i="1"/>
  <c r="C62" i="1"/>
  <c r="F62" i="1" s="1"/>
  <c r="J62" i="1"/>
  <c r="M62" i="1" s="1"/>
  <c r="I58" i="1"/>
  <c r="B58" i="1"/>
  <c r="F58" i="1" s="1"/>
  <c r="N27" i="5"/>
  <c r="P9" i="1"/>
  <c r="M16" i="5"/>
  <c r="D69" i="1"/>
  <c r="F69" i="1" s="1"/>
  <c r="K69" i="1"/>
  <c r="M69" i="1" s="1"/>
  <c r="B61" i="1"/>
  <c r="I61" i="1"/>
  <c r="M71" i="1"/>
  <c r="L52" i="1"/>
  <c r="C66" i="1"/>
  <c r="M70" i="1"/>
  <c r="M77" i="1"/>
  <c r="D85" i="1"/>
  <c r="E74" i="1"/>
  <c r="L16" i="5"/>
  <c r="O15" i="5"/>
  <c r="L56" i="5" s="1"/>
  <c r="M11" i="5"/>
  <c r="J52" i="5" s="1"/>
  <c r="M24" i="5"/>
  <c r="J65" i="5" s="1"/>
  <c r="P23" i="1"/>
  <c r="D73" i="1"/>
  <c r="K73" i="1"/>
  <c r="O10" i="5"/>
  <c r="N10" i="5"/>
  <c r="M10" i="5"/>
  <c r="D72" i="1"/>
  <c r="K72" i="1"/>
  <c r="M72" i="1" s="1"/>
  <c r="D84" i="1"/>
  <c r="K84" i="1"/>
  <c r="P27" i="1"/>
  <c r="M60" i="1"/>
  <c r="F71" i="1"/>
  <c r="E73" i="1"/>
  <c r="L73" i="1"/>
  <c r="L85" i="1"/>
  <c r="M85" i="1" s="1"/>
  <c r="E85" i="1"/>
  <c r="F72" i="1"/>
  <c r="C78" i="1"/>
  <c r="J78" i="1"/>
  <c r="N29" i="5"/>
  <c r="O29" i="5"/>
  <c r="E61" i="1"/>
  <c r="L61" i="1"/>
  <c r="L36" i="5"/>
  <c r="O36" i="5"/>
  <c r="D67" i="1"/>
  <c r="F67" i="1" s="1"/>
  <c r="K67" i="1"/>
  <c r="D79" i="1"/>
  <c r="F79" i="1" s="1"/>
  <c r="K79" i="1"/>
  <c r="M79" i="1" s="1"/>
  <c r="L33" i="5"/>
  <c r="O33" i="5"/>
  <c r="D78" i="1"/>
  <c r="K78" i="1"/>
  <c r="I52" i="1"/>
  <c r="P6" i="1"/>
  <c r="B52" i="1"/>
  <c r="P21" i="1"/>
  <c r="F56" i="1"/>
  <c r="M76" i="1"/>
  <c r="M83" i="1"/>
  <c r="E54" i="1"/>
  <c r="F54" i="1" s="1"/>
  <c r="P38" i="1"/>
  <c r="M23" i="5"/>
  <c r="J64" i="5" s="1"/>
  <c r="O28" i="5"/>
  <c r="M28" i="5"/>
  <c r="N28" i="5"/>
  <c r="E68" i="1"/>
  <c r="L68" i="1"/>
  <c r="M68" i="1" s="1"/>
  <c r="E80" i="1"/>
  <c r="F80" i="1" s="1"/>
  <c r="L80" i="1"/>
  <c r="M80" i="1" s="1"/>
  <c r="B53" i="1"/>
  <c r="F53" i="1" s="1"/>
  <c r="I53" i="1"/>
  <c r="M53" i="1" s="1"/>
  <c r="P34" i="1"/>
  <c r="M59" i="1"/>
  <c r="P14" i="1"/>
  <c r="J84" i="1"/>
  <c r="C84" i="1"/>
  <c r="P7" i="1"/>
  <c r="O22" i="5"/>
  <c r="M22" i="5"/>
  <c r="N22" i="5"/>
  <c r="B103" i="1"/>
  <c r="E60" i="2"/>
  <c r="L60" i="2"/>
  <c r="L69" i="3"/>
  <c r="E69" i="3"/>
  <c r="D67" i="2"/>
  <c r="K67" i="2"/>
  <c r="J79" i="2"/>
  <c r="C79" i="2"/>
  <c r="M64" i="1"/>
  <c r="K53" i="2"/>
  <c r="D53" i="2"/>
  <c r="L61" i="3"/>
  <c r="E61" i="3"/>
  <c r="J71" i="3"/>
  <c r="C71" i="3"/>
  <c r="K81" i="3"/>
  <c r="D81" i="3"/>
  <c r="J56" i="4"/>
  <c r="C56" i="4"/>
  <c r="J62" i="4"/>
  <c r="C62" i="4"/>
  <c r="J68" i="4"/>
  <c r="C68" i="4"/>
  <c r="J74" i="4"/>
  <c r="C74" i="4"/>
  <c r="J80" i="4"/>
  <c r="C80" i="4"/>
  <c r="K65" i="2"/>
  <c r="D65" i="2"/>
  <c r="F68" i="2"/>
  <c r="D57" i="3"/>
  <c r="K57" i="3"/>
  <c r="P11" i="3"/>
  <c r="D75" i="3"/>
  <c r="K75" i="3"/>
  <c r="P29" i="3"/>
  <c r="P11" i="2"/>
  <c r="I57" i="2"/>
  <c r="B57" i="2"/>
  <c r="C52" i="3"/>
  <c r="J52" i="3"/>
  <c r="K57" i="4"/>
  <c r="D57" i="4"/>
  <c r="P11" i="4"/>
  <c r="K63" i="4"/>
  <c r="D63" i="4"/>
  <c r="P17" i="4"/>
  <c r="P23" i="4"/>
  <c r="D69" i="4"/>
  <c r="K69" i="4"/>
  <c r="K75" i="4"/>
  <c r="D75" i="4"/>
  <c r="P29" i="4"/>
  <c r="P35" i="4"/>
  <c r="K81" i="4"/>
  <c r="D81" i="4"/>
  <c r="J82" i="2"/>
  <c r="C82" i="2"/>
  <c r="F72" i="3"/>
  <c r="P36" i="2"/>
  <c r="P21" i="3"/>
  <c r="I67" i="3"/>
  <c r="B67" i="3"/>
  <c r="B79" i="3"/>
  <c r="I79" i="3"/>
  <c r="P33" i="3"/>
  <c r="D85" i="3"/>
  <c r="K85" i="3"/>
  <c r="D62" i="4"/>
  <c r="K62" i="4"/>
  <c r="D71" i="4"/>
  <c r="K71" i="4"/>
  <c r="D80" i="4"/>
  <c r="K80" i="4"/>
  <c r="F78" i="2"/>
  <c r="J56" i="3"/>
  <c r="C56" i="3"/>
  <c r="P25" i="3"/>
  <c r="L19" i="5"/>
  <c r="M19" i="5"/>
  <c r="N19" i="5"/>
  <c r="O19" i="5"/>
  <c r="L31" i="5"/>
  <c r="M31" i="5"/>
  <c r="N31" i="5"/>
  <c r="O31" i="5"/>
  <c r="K55" i="5"/>
  <c r="D55" i="5"/>
  <c r="D52" i="5"/>
  <c r="K52" i="5"/>
  <c r="P6" i="3"/>
  <c r="P10" i="4"/>
  <c r="B65" i="5"/>
  <c r="I65" i="5"/>
  <c r="K69" i="3"/>
  <c r="P23" i="3"/>
  <c r="D69" i="3"/>
  <c r="J67" i="2"/>
  <c r="C67" i="2"/>
  <c r="E81" i="2"/>
  <c r="L81" i="2"/>
  <c r="P18" i="2"/>
  <c r="B64" i="2"/>
  <c r="I64" i="2"/>
  <c r="J63" i="3"/>
  <c r="C63" i="3"/>
  <c r="L58" i="4"/>
  <c r="E58" i="4"/>
  <c r="L64" i="4"/>
  <c r="E64" i="4"/>
  <c r="L70" i="4"/>
  <c r="E70" i="4"/>
  <c r="E76" i="4"/>
  <c r="L76" i="4"/>
  <c r="L82" i="4"/>
  <c r="E82" i="4"/>
  <c r="K52" i="3"/>
  <c r="D52" i="3"/>
  <c r="E54" i="4"/>
  <c r="L54" i="4"/>
  <c r="E60" i="4"/>
  <c r="L60" i="4"/>
  <c r="L66" i="4"/>
  <c r="E66" i="4"/>
  <c r="E72" i="4"/>
  <c r="L72" i="4"/>
  <c r="E78" i="4"/>
  <c r="L78" i="4"/>
  <c r="L84" i="4"/>
  <c r="E84" i="4"/>
  <c r="D76" i="2"/>
  <c r="K76" i="2"/>
  <c r="B61" i="3"/>
  <c r="P15" i="3"/>
  <c r="I61" i="3"/>
  <c r="D67" i="3"/>
  <c r="K67" i="3"/>
  <c r="D79" i="3"/>
  <c r="K79" i="3"/>
  <c r="L56" i="4"/>
  <c r="E56" i="4"/>
  <c r="E65" i="4"/>
  <c r="L65" i="4"/>
  <c r="E74" i="4"/>
  <c r="L74" i="4"/>
  <c r="L83" i="4"/>
  <c r="E83" i="4"/>
  <c r="E64" i="2"/>
  <c r="L64" i="2"/>
  <c r="D56" i="3"/>
  <c r="K56" i="3"/>
  <c r="L7" i="5"/>
  <c r="M7" i="5"/>
  <c r="N7" i="5"/>
  <c r="O7" i="5"/>
  <c r="I56" i="5"/>
  <c r="O6" i="5"/>
  <c r="N6" i="5"/>
  <c r="F38" i="5"/>
  <c r="L6" i="5"/>
  <c r="M6" i="5"/>
  <c r="D53" i="5"/>
  <c r="K53" i="5"/>
  <c r="D52" i="2"/>
  <c r="K52" i="2"/>
  <c r="F52" i="1"/>
  <c r="C90" i="1"/>
  <c r="C103" i="1" s="1"/>
  <c r="I55" i="3"/>
  <c r="B55" i="3"/>
  <c r="P9" i="3"/>
  <c r="I73" i="3"/>
  <c r="B73" i="3"/>
  <c r="P27" i="3"/>
  <c r="C81" i="2"/>
  <c r="J81" i="2"/>
  <c r="L63" i="3"/>
  <c r="E63" i="3"/>
  <c r="I74" i="3"/>
  <c r="P28" i="3"/>
  <c r="B74" i="3"/>
  <c r="P12" i="4"/>
  <c r="K58" i="4"/>
  <c r="D58" i="4"/>
  <c r="D64" i="4"/>
  <c r="P18" i="4"/>
  <c r="K64" i="4"/>
  <c r="K70" i="4"/>
  <c r="D70" i="4"/>
  <c r="P24" i="4"/>
  <c r="P30" i="4"/>
  <c r="K76" i="4"/>
  <c r="D76" i="4"/>
  <c r="D82" i="4"/>
  <c r="F82" i="4" s="1"/>
  <c r="P36" i="4"/>
  <c r="K82" i="4"/>
  <c r="P17" i="3"/>
  <c r="L70" i="3"/>
  <c r="E70" i="3"/>
  <c r="D54" i="4"/>
  <c r="K54" i="4"/>
  <c r="P8" i="4"/>
  <c r="K60" i="4"/>
  <c r="M60" i="4" s="1"/>
  <c r="P14" i="4"/>
  <c r="D60" i="4"/>
  <c r="K66" i="4"/>
  <c r="D66" i="4"/>
  <c r="P20" i="4"/>
  <c r="K72" i="4"/>
  <c r="M72" i="4" s="1"/>
  <c r="P26" i="4"/>
  <c r="D72" i="4"/>
  <c r="P32" i="4"/>
  <c r="D78" i="4"/>
  <c r="K78" i="4"/>
  <c r="K84" i="4"/>
  <c r="D84" i="4"/>
  <c r="P38" i="4"/>
  <c r="P30" i="2"/>
  <c r="I76" i="2"/>
  <c r="B76" i="2"/>
  <c r="L59" i="3"/>
  <c r="E59" i="3"/>
  <c r="L77" i="3"/>
  <c r="E77" i="3"/>
  <c r="P12" i="2"/>
  <c r="I58" i="2"/>
  <c r="B58" i="2"/>
  <c r="P25" i="2"/>
  <c r="B71" i="2"/>
  <c r="I71" i="2"/>
  <c r="L80" i="2"/>
  <c r="E80" i="2"/>
  <c r="D61" i="3"/>
  <c r="K61" i="3"/>
  <c r="D56" i="4"/>
  <c r="K56" i="4"/>
  <c r="D65" i="4"/>
  <c r="K65" i="4"/>
  <c r="D74" i="4"/>
  <c r="K74" i="4"/>
  <c r="K83" i="4"/>
  <c r="D83" i="4"/>
  <c r="K64" i="2"/>
  <c r="D64" i="2"/>
  <c r="C50" i="5"/>
  <c r="J50" i="5"/>
  <c r="I69" i="5"/>
  <c r="B69" i="5"/>
  <c r="L62" i="5"/>
  <c r="E62" i="5"/>
  <c r="E71" i="5"/>
  <c r="L71" i="5"/>
  <c r="J49" i="5"/>
  <c r="C49" i="5"/>
  <c r="C52" i="2"/>
  <c r="J52" i="2"/>
  <c r="B104" i="1"/>
  <c r="D55" i="3"/>
  <c r="K55" i="3"/>
  <c r="D73" i="3"/>
  <c r="K73" i="3"/>
  <c r="F57" i="1"/>
  <c r="F68" i="1"/>
  <c r="F76" i="1"/>
  <c r="P6" i="2"/>
  <c r="F83" i="2"/>
  <c r="C53" i="3"/>
  <c r="J53" i="3"/>
  <c r="K63" i="3"/>
  <c r="D63" i="3"/>
  <c r="L79" i="3"/>
  <c r="E79" i="3"/>
  <c r="J53" i="4"/>
  <c r="C53" i="4"/>
  <c r="C59" i="4"/>
  <c r="J59" i="4"/>
  <c r="C65" i="4"/>
  <c r="J65" i="4"/>
  <c r="J71" i="4"/>
  <c r="C71" i="4"/>
  <c r="C77" i="4"/>
  <c r="J77" i="4"/>
  <c r="J83" i="4"/>
  <c r="C83" i="4"/>
  <c r="C61" i="2"/>
  <c r="J61" i="2"/>
  <c r="L75" i="2"/>
  <c r="E75" i="2"/>
  <c r="L52" i="4"/>
  <c r="E52" i="4"/>
  <c r="P21" i="2"/>
  <c r="C70" i="3"/>
  <c r="J70" i="3"/>
  <c r="L69" i="2"/>
  <c r="E69" i="2"/>
  <c r="J76" i="2"/>
  <c r="C76" i="2"/>
  <c r="C59" i="3"/>
  <c r="J59" i="3"/>
  <c r="P13" i="3"/>
  <c r="C77" i="3"/>
  <c r="P31" i="3"/>
  <c r="J77" i="3"/>
  <c r="B102" i="4"/>
  <c r="E58" i="2"/>
  <c r="L58" i="2"/>
  <c r="L71" i="2"/>
  <c r="E71" i="2"/>
  <c r="K80" i="2"/>
  <c r="D80" i="2"/>
  <c r="L53" i="4"/>
  <c r="E53" i="4"/>
  <c r="E59" i="4"/>
  <c r="L59" i="4"/>
  <c r="L68" i="4"/>
  <c r="E68" i="4"/>
  <c r="E77" i="4"/>
  <c r="L77" i="4"/>
  <c r="D61" i="2"/>
  <c r="K61" i="2"/>
  <c r="J64" i="2"/>
  <c r="C64" i="2"/>
  <c r="E74" i="3"/>
  <c r="L74" i="3"/>
  <c r="P31" i="4"/>
  <c r="L13" i="5"/>
  <c r="M13" i="5"/>
  <c r="N13" i="5"/>
  <c r="O13" i="5"/>
  <c r="L25" i="5"/>
  <c r="M25" i="5"/>
  <c r="N25" i="5"/>
  <c r="O25" i="5"/>
  <c r="P16" i="4"/>
  <c r="P28" i="4"/>
  <c r="M55" i="2"/>
  <c r="D60" i="2"/>
  <c r="K60" i="2"/>
  <c r="P39" i="2"/>
  <c r="C62" i="3"/>
  <c r="P16" i="3"/>
  <c r="J62" i="3"/>
  <c r="J80" i="3"/>
  <c r="C80" i="3"/>
  <c r="P34" i="3"/>
  <c r="M58" i="1"/>
  <c r="P15" i="2"/>
  <c r="B61" i="2"/>
  <c r="I61" i="2"/>
  <c r="C68" i="3"/>
  <c r="P22" i="3"/>
  <c r="J68" i="3"/>
  <c r="J81" i="3"/>
  <c r="C81" i="3"/>
  <c r="L55" i="4"/>
  <c r="E55" i="4"/>
  <c r="L61" i="4"/>
  <c r="E61" i="4"/>
  <c r="L67" i="4"/>
  <c r="E67" i="4"/>
  <c r="L73" i="4"/>
  <c r="E73" i="4"/>
  <c r="L79" i="4"/>
  <c r="E79" i="4"/>
  <c r="E85" i="4"/>
  <c r="L85" i="4"/>
  <c r="J65" i="2"/>
  <c r="C65" i="2"/>
  <c r="D75" i="2"/>
  <c r="K75" i="2"/>
  <c r="L53" i="3"/>
  <c r="E53" i="3"/>
  <c r="J52" i="4"/>
  <c r="C52" i="4"/>
  <c r="P6" i="4"/>
  <c r="L57" i="2"/>
  <c r="E57" i="2"/>
  <c r="L52" i="3"/>
  <c r="E52" i="3"/>
  <c r="D70" i="3"/>
  <c r="K70" i="3"/>
  <c r="P23" i="2"/>
  <c r="B69" i="2"/>
  <c r="I69" i="2"/>
  <c r="E82" i="2"/>
  <c r="L82" i="2"/>
  <c r="K59" i="3"/>
  <c r="D59" i="3"/>
  <c r="K77" i="3"/>
  <c r="D77" i="3"/>
  <c r="D58" i="2"/>
  <c r="K58" i="2"/>
  <c r="C71" i="2"/>
  <c r="J71" i="2"/>
  <c r="C80" i="2"/>
  <c r="J80" i="2"/>
  <c r="L85" i="3"/>
  <c r="E85" i="3"/>
  <c r="K53" i="4"/>
  <c r="D53" i="4"/>
  <c r="D59" i="4"/>
  <c r="K59" i="4"/>
  <c r="D68" i="4"/>
  <c r="K68" i="4"/>
  <c r="D77" i="4"/>
  <c r="K77" i="4"/>
  <c r="E61" i="2"/>
  <c r="L61" i="2"/>
  <c r="P7" i="3"/>
  <c r="J74" i="3"/>
  <c r="C74" i="3"/>
  <c r="B90" i="4"/>
  <c r="C102" i="4" s="1"/>
  <c r="B67" i="5"/>
  <c r="I67" i="5"/>
  <c r="J77" i="5"/>
  <c r="C77" i="5"/>
  <c r="D74" i="5"/>
  <c r="K74" i="5"/>
  <c r="P25" i="4"/>
  <c r="J61" i="5"/>
  <c r="C61" i="5"/>
  <c r="J70" i="5"/>
  <c r="C70" i="5"/>
  <c r="K79" i="2"/>
  <c r="D79" i="2"/>
  <c r="F77" i="1"/>
  <c r="L53" i="2"/>
  <c r="E53" i="2"/>
  <c r="E71" i="3"/>
  <c r="L71" i="3"/>
  <c r="F55" i="2"/>
  <c r="J60" i="2"/>
  <c r="C60" i="2"/>
  <c r="K62" i="3"/>
  <c r="D62" i="3"/>
  <c r="K80" i="3"/>
  <c r="D80" i="3"/>
  <c r="B79" i="2"/>
  <c r="I79" i="2"/>
  <c r="P33" i="2"/>
  <c r="F74" i="1"/>
  <c r="B105" i="1"/>
  <c r="E90" i="1"/>
  <c r="C105" i="1" s="1"/>
  <c r="L90" i="1"/>
  <c r="D105" i="1" s="1"/>
  <c r="C53" i="2"/>
  <c r="J53" i="2"/>
  <c r="I56" i="3"/>
  <c r="P10" i="3"/>
  <c r="B56" i="3"/>
  <c r="K68" i="3"/>
  <c r="D68" i="3"/>
  <c r="L81" i="3"/>
  <c r="E81" i="3"/>
  <c r="D55" i="4"/>
  <c r="K55" i="4"/>
  <c r="P9" i="4"/>
  <c r="K61" i="4"/>
  <c r="D61" i="4"/>
  <c r="P15" i="4"/>
  <c r="P21" i="4"/>
  <c r="K67" i="4"/>
  <c r="D67" i="4"/>
  <c r="D73" i="4"/>
  <c r="P27" i="4"/>
  <c r="K73" i="4"/>
  <c r="K79" i="4"/>
  <c r="P33" i="4"/>
  <c r="D79" i="4"/>
  <c r="P39" i="4"/>
  <c r="K85" i="4"/>
  <c r="D85" i="4"/>
  <c r="P19" i="2"/>
  <c r="B65" i="2"/>
  <c r="I65" i="2"/>
  <c r="P29" i="2"/>
  <c r="I75" i="2"/>
  <c r="B75" i="2"/>
  <c r="L57" i="3"/>
  <c r="E57" i="3"/>
  <c r="L75" i="3"/>
  <c r="E75" i="3"/>
  <c r="K52" i="4"/>
  <c r="D52" i="4"/>
  <c r="F83" i="4"/>
  <c r="D57" i="2"/>
  <c r="K57" i="2"/>
  <c r="E57" i="4"/>
  <c r="L57" i="4"/>
  <c r="E63" i="4"/>
  <c r="F63" i="4" s="1"/>
  <c r="L63" i="4"/>
  <c r="E69" i="4"/>
  <c r="L69" i="4"/>
  <c r="E75" i="4"/>
  <c r="L75" i="4"/>
  <c r="E81" i="4"/>
  <c r="F81" i="4" s="1"/>
  <c r="L81" i="4"/>
  <c r="K82" i="2"/>
  <c r="D82" i="2"/>
  <c r="M54" i="3"/>
  <c r="P18" i="3"/>
  <c r="B64" i="3"/>
  <c r="F64" i="3" s="1"/>
  <c r="I64" i="3"/>
  <c r="M64" i="3" s="1"/>
  <c r="J58" i="2"/>
  <c r="C58" i="2"/>
  <c r="K71" i="2"/>
  <c r="D71" i="2"/>
  <c r="E67" i="3"/>
  <c r="L67" i="3"/>
  <c r="P39" i="3"/>
  <c r="I85" i="3"/>
  <c r="B85" i="3"/>
  <c r="E62" i="4"/>
  <c r="L62" i="4"/>
  <c r="E71" i="4"/>
  <c r="L71" i="4"/>
  <c r="E80" i="4"/>
  <c r="L80" i="4"/>
  <c r="M78" i="2"/>
  <c r="E56" i="3"/>
  <c r="L56" i="3"/>
  <c r="K74" i="3"/>
  <c r="D74" i="3"/>
  <c r="C56" i="5"/>
  <c r="J56" i="5"/>
  <c r="C68" i="5"/>
  <c r="J68" i="5"/>
  <c r="I51" i="5"/>
  <c r="B51" i="5"/>
  <c r="I63" i="5"/>
  <c r="B63" i="5"/>
  <c r="P34" i="4"/>
  <c r="P37" i="4"/>
  <c r="I64" i="5"/>
  <c r="L73" i="5"/>
  <c r="E73" i="5"/>
  <c r="E59" i="5"/>
  <c r="L59" i="5"/>
  <c r="M64" i="4" l="1"/>
  <c r="M54" i="4"/>
  <c r="C75" i="5"/>
  <c r="F84" i="4"/>
  <c r="M76" i="4"/>
  <c r="F54" i="4"/>
  <c r="F65" i="4"/>
  <c r="F76" i="4"/>
  <c r="F61" i="4"/>
  <c r="P43" i="4"/>
  <c r="M82" i="4"/>
  <c r="F56" i="4"/>
  <c r="I90" i="4"/>
  <c r="D102" i="4" s="1"/>
  <c r="M74" i="4"/>
  <c r="F70" i="4"/>
  <c r="F79" i="4"/>
  <c r="M67" i="4"/>
  <c r="F55" i="4"/>
  <c r="F66" i="4"/>
  <c r="I55" i="5"/>
  <c r="M66" i="4"/>
  <c r="M70" i="4"/>
  <c r="M56" i="4"/>
  <c r="M79" i="4"/>
  <c r="F72" i="4"/>
  <c r="F73" i="4"/>
  <c r="M61" i="4"/>
  <c r="M78" i="4"/>
  <c r="F64" i="4"/>
  <c r="C65" i="5"/>
  <c r="F65" i="5" s="1"/>
  <c r="M81" i="4"/>
  <c r="F67" i="4"/>
  <c r="F53" i="4"/>
  <c r="M55" i="4"/>
  <c r="M53" i="4"/>
  <c r="M65" i="4"/>
  <c r="F78" i="4"/>
  <c r="F85" i="4"/>
  <c r="M73" i="4"/>
  <c r="M83" i="4"/>
  <c r="M84" i="4"/>
  <c r="M85" i="4"/>
  <c r="F60" i="4"/>
  <c r="K61" i="5"/>
  <c r="D62" i="5"/>
  <c r="E52" i="5"/>
  <c r="P43" i="3"/>
  <c r="M71" i="3"/>
  <c r="C71" i="5"/>
  <c r="K76" i="5"/>
  <c r="M59" i="3"/>
  <c r="M77" i="3"/>
  <c r="J58" i="5"/>
  <c r="C74" i="5"/>
  <c r="M58" i="3"/>
  <c r="F65" i="3"/>
  <c r="F70" i="3"/>
  <c r="F52" i="3"/>
  <c r="F77" i="3"/>
  <c r="M52" i="3"/>
  <c r="F58" i="3"/>
  <c r="F76" i="3"/>
  <c r="F71" i="3"/>
  <c r="F85" i="3"/>
  <c r="F63" i="3"/>
  <c r="M85" i="3"/>
  <c r="I59" i="5"/>
  <c r="M59" i="5" s="1"/>
  <c r="F53" i="3"/>
  <c r="M70" i="3"/>
  <c r="K49" i="5"/>
  <c r="M49" i="5" s="1"/>
  <c r="E75" i="5"/>
  <c r="F81" i="3"/>
  <c r="I90" i="3"/>
  <c r="D102" i="3" s="1"/>
  <c r="M53" i="3"/>
  <c r="F59" i="3"/>
  <c r="L65" i="5"/>
  <c r="K65" i="5"/>
  <c r="P10" i="5"/>
  <c r="P11" i="5"/>
  <c r="L78" i="5"/>
  <c r="M78" i="5" s="1"/>
  <c r="C78" i="5"/>
  <c r="M70" i="2"/>
  <c r="M74" i="2"/>
  <c r="P14" i="5"/>
  <c r="C76" i="5"/>
  <c r="E49" i="5"/>
  <c r="J73" i="5"/>
  <c r="M73" i="5" s="1"/>
  <c r="E68" i="5"/>
  <c r="C55" i="5"/>
  <c r="E55" i="5"/>
  <c r="J62" i="5"/>
  <c r="M62" i="5" s="1"/>
  <c r="D78" i="5"/>
  <c r="J55" i="5"/>
  <c r="M55" i="5" s="1"/>
  <c r="E61" i="5"/>
  <c r="F61" i="5" s="1"/>
  <c r="E64" i="5"/>
  <c r="B58" i="5"/>
  <c r="E56" i="5"/>
  <c r="P34" i="5"/>
  <c r="D77" i="5"/>
  <c r="D56" i="5"/>
  <c r="B49" i="5"/>
  <c r="B50" i="5"/>
  <c r="J53" i="5"/>
  <c r="C52" i="5"/>
  <c r="B52" i="5"/>
  <c r="P8" i="5"/>
  <c r="P27" i="5"/>
  <c r="P26" i="5"/>
  <c r="C67" i="5"/>
  <c r="F67" i="5" s="1"/>
  <c r="I68" i="5"/>
  <c r="M68" i="2"/>
  <c r="M75" i="2"/>
  <c r="M53" i="2"/>
  <c r="D59" i="5"/>
  <c r="K75" i="5"/>
  <c r="M75" i="5" s="1"/>
  <c r="M73" i="2"/>
  <c r="M69" i="2"/>
  <c r="I70" i="5"/>
  <c r="J67" i="5"/>
  <c r="D71" i="5"/>
  <c r="M56" i="2"/>
  <c r="P28" i="5"/>
  <c r="P35" i="5"/>
  <c r="D57" i="5"/>
  <c r="K67" i="5"/>
  <c r="P37" i="5"/>
  <c r="B53" i="5"/>
  <c r="F53" i="5" s="1"/>
  <c r="F70" i="2"/>
  <c r="F59" i="2"/>
  <c r="F82" i="2"/>
  <c r="F75" i="2"/>
  <c r="D50" i="5"/>
  <c r="L67" i="5"/>
  <c r="D68" i="5"/>
  <c r="F72" i="2"/>
  <c r="M59" i="2"/>
  <c r="P32" i="5"/>
  <c r="M81" i="2"/>
  <c r="P21" i="5"/>
  <c r="I61" i="5"/>
  <c r="M61" i="5" s="1"/>
  <c r="M80" i="2"/>
  <c r="E50" i="5"/>
  <c r="F65" i="2"/>
  <c r="F80" i="2"/>
  <c r="M67" i="2"/>
  <c r="C64" i="5"/>
  <c r="P17" i="5"/>
  <c r="P20" i="5"/>
  <c r="F67" i="2"/>
  <c r="M52" i="2"/>
  <c r="F60" i="2"/>
  <c r="F69" i="2"/>
  <c r="D73" i="5"/>
  <c r="C59" i="5"/>
  <c r="B62" i="5"/>
  <c r="B73" i="5"/>
  <c r="F53" i="2"/>
  <c r="M65" i="2"/>
  <c r="M60" i="2"/>
  <c r="L53" i="5"/>
  <c r="E58" i="5"/>
  <c r="K68" i="5"/>
  <c r="M54" i="1"/>
  <c r="P29" i="5"/>
  <c r="P16" i="5"/>
  <c r="P9" i="5"/>
  <c r="P24" i="5"/>
  <c r="D90" i="1"/>
  <c r="C104" i="1" s="1"/>
  <c r="P22" i="5"/>
  <c r="L58" i="5"/>
  <c r="P30" i="5"/>
  <c r="F66" i="1"/>
  <c r="P12" i="5"/>
  <c r="P36" i="5"/>
  <c r="F78" i="1"/>
  <c r="I57" i="5"/>
  <c r="P18" i="5"/>
  <c r="B57" i="5"/>
  <c r="M67" i="1"/>
  <c r="M75" i="1"/>
  <c r="F85" i="1"/>
  <c r="M61" i="1"/>
  <c r="J90" i="1"/>
  <c r="D103" i="1" s="1"/>
  <c r="E103" i="1" s="1"/>
  <c r="L76" i="5"/>
  <c r="E76" i="5"/>
  <c r="M78" i="1"/>
  <c r="F73" i="1"/>
  <c r="M52" i="1"/>
  <c r="F84" i="1"/>
  <c r="F61" i="1"/>
  <c r="B71" i="5"/>
  <c r="C57" i="5"/>
  <c r="J57" i="5"/>
  <c r="P15" i="5"/>
  <c r="C63" i="5"/>
  <c r="J63" i="5"/>
  <c r="C69" i="5"/>
  <c r="J69" i="5"/>
  <c r="E74" i="5"/>
  <c r="L74" i="5"/>
  <c r="D70" i="5"/>
  <c r="K70" i="5"/>
  <c r="E51" i="5"/>
  <c r="L51" i="5"/>
  <c r="E63" i="5"/>
  <c r="L63" i="5"/>
  <c r="L69" i="5"/>
  <c r="E69" i="5"/>
  <c r="B74" i="5"/>
  <c r="I74" i="5"/>
  <c r="E77" i="5"/>
  <c r="L77" i="5"/>
  <c r="M73" i="1"/>
  <c r="I77" i="5"/>
  <c r="B77" i="5"/>
  <c r="I90" i="1"/>
  <c r="D102" i="1" s="1"/>
  <c r="B90" i="1"/>
  <c r="C102" i="1" s="1"/>
  <c r="B102" i="1"/>
  <c r="B106" i="1" s="1"/>
  <c r="M84" i="1"/>
  <c r="J51" i="5"/>
  <c r="C51" i="5"/>
  <c r="M64" i="5"/>
  <c r="P23" i="5"/>
  <c r="K90" i="1"/>
  <c r="D104" i="1" s="1"/>
  <c r="E104" i="1" s="1"/>
  <c r="P33" i="5"/>
  <c r="K63" i="5"/>
  <c r="D63" i="5"/>
  <c r="D69" i="5"/>
  <c r="K69" i="5"/>
  <c r="E70" i="5"/>
  <c r="L70" i="5"/>
  <c r="K51" i="5"/>
  <c r="D51" i="5"/>
  <c r="B102" i="3"/>
  <c r="B105" i="3"/>
  <c r="E90" i="3"/>
  <c r="C105" i="3" s="1"/>
  <c r="L90" i="3"/>
  <c r="D105" i="3" s="1"/>
  <c r="M68" i="3"/>
  <c r="M52" i="5"/>
  <c r="P25" i="5"/>
  <c r="I66" i="5"/>
  <c r="B66" i="5"/>
  <c r="B105" i="4"/>
  <c r="E90" i="4"/>
  <c r="C105" i="4" s="1"/>
  <c r="L90" i="4"/>
  <c r="D105" i="4" s="1"/>
  <c r="M71" i="4"/>
  <c r="M76" i="2"/>
  <c r="F74" i="3"/>
  <c r="F73" i="3"/>
  <c r="J48" i="5"/>
  <c r="C48" i="5"/>
  <c r="F61" i="3"/>
  <c r="L72" i="5"/>
  <c r="E72" i="5"/>
  <c r="J60" i="5"/>
  <c r="C60" i="5"/>
  <c r="F79" i="3"/>
  <c r="F69" i="4"/>
  <c r="F57" i="4"/>
  <c r="M57" i="2"/>
  <c r="F75" i="3"/>
  <c r="M68" i="4"/>
  <c r="B90" i="3"/>
  <c r="C102" i="3" s="1"/>
  <c r="C90" i="4"/>
  <c r="C103" i="4" s="1"/>
  <c r="F52" i="4"/>
  <c r="F62" i="3"/>
  <c r="L54" i="5"/>
  <c r="E54" i="5"/>
  <c r="F58" i="2"/>
  <c r="M73" i="3"/>
  <c r="K90" i="2"/>
  <c r="D104" i="2" s="1"/>
  <c r="J47" i="5"/>
  <c r="C47" i="5"/>
  <c r="M38" i="5"/>
  <c r="P7" i="5"/>
  <c r="I48" i="5"/>
  <c r="B48" i="5"/>
  <c r="C102" i="2"/>
  <c r="D102" i="2"/>
  <c r="B102" i="2"/>
  <c r="K90" i="3"/>
  <c r="D104" i="3" s="1"/>
  <c r="K72" i="5"/>
  <c r="D72" i="5"/>
  <c r="P19" i="5"/>
  <c r="I60" i="5"/>
  <c r="B60" i="5"/>
  <c r="F67" i="3"/>
  <c r="M57" i="4"/>
  <c r="F80" i="4"/>
  <c r="F62" i="4"/>
  <c r="M79" i="2"/>
  <c r="J90" i="4"/>
  <c r="D103" i="4" s="1"/>
  <c r="M52" i="4"/>
  <c r="F68" i="3"/>
  <c r="K54" i="5"/>
  <c r="D54" i="5"/>
  <c r="B103" i="2"/>
  <c r="M58" i="2"/>
  <c r="M74" i="3"/>
  <c r="D90" i="2"/>
  <c r="C104" i="2" s="1"/>
  <c r="P6" i="5"/>
  <c r="B47" i="5"/>
  <c r="L38" i="5"/>
  <c r="I47" i="5"/>
  <c r="D90" i="3"/>
  <c r="C104" i="3" s="1"/>
  <c r="B104" i="3"/>
  <c r="J72" i="5"/>
  <c r="C72" i="5"/>
  <c r="M67" i="3"/>
  <c r="J90" i="3"/>
  <c r="D103" i="3" s="1"/>
  <c r="M57" i="3"/>
  <c r="M80" i="4"/>
  <c r="M62" i="4"/>
  <c r="F56" i="3"/>
  <c r="F79" i="2"/>
  <c r="M61" i="2"/>
  <c r="F80" i="3"/>
  <c r="L66" i="5"/>
  <c r="E66" i="5"/>
  <c r="J54" i="5"/>
  <c r="C54" i="5"/>
  <c r="M77" i="4"/>
  <c r="M59" i="4"/>
  <c r="J90" i="2"/>
  <c r="D103" i="2" s="1"/>
  <c r="M50" i="5"/>
  <c r="F58" i="4"/>
  <c r="F55" i="3"/>
  <c r="B104" i="2"/>
  <c r="M63" i="3"/>
  <c r="F69" i="3"/>
  <c r="M71" i="5"/>
  <c r="P31" i="5"/>
  <c r="B72" i="5"/>
  <c r="I72" i="5"/>
  <c r="F75" i="4"/>
  <c r="B103" i="3"/>
  <c r="F57" i="3"/>
  <c r="F74" i="4"/>
  <c r="K90" i="4"/>
  <c r="D104" i="4" s="1"/>
  <c r="B104" i="4"/>
  <c r="F61" i="2"/>
  <c r="M80" i="3"/>
  <c r="K66" i="5"/>
  <c r="D66" i="5"/>
  <c r="P13" i="5"/>
  <c r="B54" i="5"/>
  <c r="I54" i="5"/>
  <c r="F77" i="4"/>
  <c r="F59" i="4"/>
  <c r="F52" i="2"/>
  <c r="C90" i="2"/>
  <c r="C103" i="2" s="1"/>
  <c r="M71" i="2"/>
  <c r="M58" i="4"/>
  <c r="F81" i="2"/>
  <c r="M55" i="3"/>
  <c r="N38" i="5"/>
  <c r="K47" i="5"/>
  <c r="D47" i="5"/>
  <c r="M56" i="5"/>
  <c r="L48" i="5"/>
  <c r="E48" i="5"/>
  <c r="M61" i="3"/>
  <c r="M64" i="2"/>
  <c r="L60" i="5"/>
  <c r="E60" i="5"/>
  <c r="M82" i="2"/>
  <c r="M75" i="4"/>
  <c r="M63" i="4"/>
  <c r="C90" i="3"/>
  <c r="C103" i="3" s="1"/>
  <c r="D90" i="4"/>
  <c r="C104" i="4" s="1"/>
  <c r="M56" i="3"/>
  <c r="E105" i="1"/>
  <c r="B103" i="4"/>
  <c r="M81" i="3"/>
  <c r="M62" i="3"/>
  <c r="J66" i="5"/>
  <c r="C66" i="5"/>
  <c r="E102" i="4"/>
  <c r="F71" i="4"/>
  <c r="F71" i="2"/>
  <c r="F76" i="2"/>
  <c r="L90" i="2"/>
  <c r="D105" i="2" s="1"/>
  <c r="B105" i="2"/>
  <c r="E90" i="2"/>
  <c r="C105" i="2" s="1"/>
  <c r="E47" i="5"/>
  <c r="L47" i="5"/>
  <c r="O38" i="5"/>
  <c r="K48" i="5"/>
  <c r="D48" i="5"/>
  <c r="F64" i="2"/>
  <c r="M69" i="3"/>
  <c r="D60" i="5"/>
  <c r="K60" i="5"/>
  <c r="M79" i="3"/>
  <c r="M69" i="4"/>
  <c r="F57" i="2"/>
  <c r="M75" i="3"/>
  <c r="F68" i="4"/>
  <c r="F75" i="5" l="1"/>
  <c r="B106" i="4"/>
  <c r="F62" i="5"/>
  <c r="E105" i="4"/>
  <c r="M58" i="5"/>
  <c r="M76" i="5"/>
  <c r="M65" i="5"/>
  <c r="F55" i="5"/>
  <c r="F58" i="5"/>
  <c r="M53" i="5"/>
  <c r="F68" i="5"/>
  <c r="F78" i="5"/>
  <c r="F49" i="5"/>
  <c r="F71" i="5"/>
  <c r="F76" i="5"/>
  <c r="M68" i="5"/>
  <c r="F52" i="5"/>
  <c r="F56" i="5"/>
  <c r="F64" i="5"/>
  <c r="M74" i="5"/>
  <c r="F59" i="5"/>
  <c r="M67" i="5"/>
  <c r="F50" i="5"/>
  <c r="F73" i="5"/>
  <c r="M90" i="2"/>
  <c r="D106" i="2" s="1"/>
  <c r="F57" i="5"/>
  <c r="M63" i="5"/>
  <c r="F90" i="1"/>
  <c r="C106" i="1" s="1"/>
  <c r="M77" i="5"/>
  <c r="M57" i="5"/>
  <c r="F70" i="5"/>
  <c r="M70" i="5"/>
  <c r="F63" i="5"/>
  <c r="M90" i="1"/>
  <c r="D106" i="1" s="1"/>
  <c r="M69" i="5"/>
  <c r="F51" i="5"/>
  <c r="F69" i="5"/>
  <c r="K79" i="5"/>
  <c r="F72" i="5"/>
  <c r="M51" i="5"/>
  <c r="F77" i="5"/>
  <c r="F74" i="5"/>
  <c r="E102" i="1"/>
  <c r="E106" i="1" s="1"/>
  <c r="B108" i="1" s="1"/>
  <c r="E79" i="5"/>
  <c r="F90" i="2"/>
  <c r="C106" i="2" s="1"/>
  <c r="E104" i="3"/>
  <c r="B80" i="5"/>
  <c r="C92" i="5" s="1"/>
  <c r="B92" i="5"/>
  <c r="I80" i="5"/>
  <c r="D92" i="5" s="1"/>
  <c r="E103" i="2"/>
  <c r="M48" i="5"/>
  <c r="J79" i="5"/>
  <c r="E102" i="3"/>
  <c r="B106" i="3"/>
  <c r="F47" i="5"/>
  <c r="B79" i="5"/>
  <c r="E105" i="2"/>
  <c r="D79" i="5"/>
  <c r="E104" i="4"/>
  <c r="E103" i="3"/>
  <c r="M90" i="3"/>
  <c r="D106" i="3" s="1"/>
  <c r="F90" i="3"/>
  <c r="C106" i="3" s="1"/>
  <c r="P38" i="5"/>
  <c r="F60" i="5"/>
  <c r="E102" i="2"/>
  <c r="B106" i="2"/>
  <c r="F66" i="5"/>
  <c r="M90" i="4"/>
  <c r="D106" i="4" s="1"/>
  <c r="E104" i="2"/>
  <c r="M60" i="5"/>
  <c r="M66" i="5"/>
  <c r="L80" i="5"/>
  <c r="D95" i="5" s="1"/>
  <c r="E80" i="5"/>
  <c r="C95" i="5" s="1"/>
  <c r="B95" i="5"/>
  <c r="K80" i="5"/>
  <c r="D94" i="5" s="1"/>
  <c r="D80" i="5"/>
  <c r="C94" i="5" s="1"/>
  <c r="B94" i="5"/>
  <c r="M54" i="5"/>
  <c r="C80" i="5"/>
  <c r="C93" i="5" s="1"/>
  <c r="B93" i="5"/>
  <c r="J80" i="5"/>
  <c r="D93" i="5" s="1"/>
  <c r="F90" i="4"/>
  <c r="C106" i="4" s="1"/>
  <c r="L79" i="5"/>
  <c r="E103" i="4"/>
  <c r="F54" i="5"/>
  <c r="M72" i="5"/>
  <c r="I79" i="5"/>
  <c r="M47" i="5"/>
  <c r="F48" i="5"/>
  <c r="C79" i="5"/>
  <c r="E105" i="3"/>
  <c r="E106" i="4" l="1"/>
  <c r="B108" i="4" s="1"/>
  <c r="E94" i="5"/>
  <c r="E92" i="5"/>
  <c r="B96" i="5"/>
  <c r="M80" i="5"/>
  <c r="D96" i="5" s="1"/>
  <c r="F80" i="5"/>
  <c r="C96" i="5" s="1"/>
  <c r="E106" i="2"/>
  <c r="B108" i="2" s="1"/>
  <c r="E106" i="3"/>
  <c r="B108" i="3" s="1"/>
  <c r="M79" i="5"/>
  <c r="F79" i="5"/>
  <c r="E93" i="5"/>
  <c r="E95" i="5"/>
  <c r="E96" i="5" l="1"/>
  <c r="B9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Fernando Ramos:
</t>
        </r>
        <r>
          <rPr>
            <sz val="9"/>
            <color rgb="FF000000"/>
            <rFont val="Tahoma"/>
            <family val="2"/>
          </rPr>
          <t>Es la que figuraba en la plantilla de BOQUERON_ALK_2014. La que se ha considerado es la que figura en el TALEDAD que se utilizó en el grupo</t>
        </r>
      </text>
    </comment>
  </commentList>
</comments>
</file>

<file path=xl/sharedStrings.xml><?xml version="1.0" encoding="utf-8"?>
<sst xmlns="http://schemas.openxmlformats.org/spreadsheetml/2006/main" count="211" uniqueCount="34">
  <si>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</si>
  <si>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</si>
  <si>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</si>
  <si>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</si>
  <si>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</si>
  <si>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</si>
  <si>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</si>
  <si>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</si>
  <si>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</si>
  <si>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</si>
  <si>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</si>
  <si>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</si>
  <si>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</si>
  <si>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</si>
  <si>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</si>
  <si>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</si>
  <si>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</si>
  <si>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</si>
  <si>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</si>
  <si>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</si>
  <si>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</si>
  <si>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</si>
  <si>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</si>
  <si>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rPr>
        <sz val="8"/>
        <rFont val="MS Sans"/>
        <family val="2"/>
      </rP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</si>
  <si>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</si>
  <si>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2014
 CAPTURAS POR EDAD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</si>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</sst>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#"/>
    <numFmt numFmtId="168" formatCode="0.0000000"/>
  </numFmts>
  <fonts count="18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indexed="53"/>
        <bgColor indexed="29"/>
      </patternFill>
    </fill>
    <fill>
      <patternFill patternType="solid">
        <fgColor indexed="52"/>
        <bgColor indexed="51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Protection="0">
      <alignment horizontal="left"/>
    </xf>
    <xf numFmtId="0" fontId="15" fillId="0" borderId="0" applyNumberFormat="0" applyFill="0" applyBorder="0" applyProtection="0">
      <alignment horizontal="left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Protection="0">
      <alignment horizontal="left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0" fillId="0" borderId="0" xfId="0" applyNumberForma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/>
    <xf numFmtId="1" fontId="12" fillId="0" borderId="0" xfId="0" applyNumberFormat="1" applyFont="1" applyAlignment="1">
      <alignment horizontal="center" vertical="center"/>
    </xf>
    <xf numFmtId="0" fontId="11" fillId="0" borderId="0" xfId="8" applyNumberFormat="1" applyFont="1" applyFill="1" applyBorder="1" applyAlignment="1" applyProtection="1">
      <alignment horizontal="center"/>
    </xf>
    <xf numFmtId="0" fontId="12" fillId="0" borderId="0" xfId="8" applyNumberFormat="1" applyFont="1" applyFill="1" applyBorder="1" applyAlignment="1" applyProtection="1">
      <alignment horizontal="center"/>
    </xf>
    <xf numFmtId="0" fontId="13" fillId="0" borderId="0" xfId="12" applyNumberFormat="1" applyFont="1" applyFill="1" applyBorder="1" applyAlignment="1" applyProtection="1">
      <alignment horizontal="center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4" borderId="0" xfId="0" applyFill="1"/>
    <xf numFmtId="167" fontId="0" fillId="0" borderId="0" xfId="0" applyNumberFormat="1" applyAlignment="1">
      <alignment horizontal="center"/>
    </xf>
    <xf numFmtId="0" fontId="0" fillId="0" borderId="1" xfId="0" applyBorder="1" applyAlignment="1">
      <alignment vertic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30" zoomScale="80" zoomScaleNormal="80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53" t="s">
        <v>0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>
        <v>1754189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5" t="s">
        <v>4</v>
      </c>
      <c r="C4" s="55"/>
      <c r="D4" s="55"/>
      <c r="E4" s="55"/>
      <c r="F4" s="55"/>
      <c r="G4" s="1"/>
      <c r="H4" s="2" t="s">
        <v>3</v>
      </c>
      <c r="I4" s="1"/>
      <c r="J4" s="1"/>
      <c r="K4" s="2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9" si="0">SUM(B6:E6)</f>
        <v>0</v>
      </c>
      <c r="G6" s="1"/>
      <c r="H6" s="9">
        <v>3.75</v>
      </c>
      <c r="I6">
        <v>0</v>
      </c>
      <c r="J6" s="1"/>
      <c r="K6" s="9">
        <v>3.75</v>
      </c>
      <c r="L6" s="1">
        <f t="shared" ref="L6:L38" si="1">IF($F6&gt;0,($I6/1000)*(B6/$F6),0)</f>
        <v>0</v>
      </c>
      <c r="M6" s="1">
        <f t="shared" ref="M6:M38" si="2">IF($F6&gt;0,($I6/1000)*(C6/$F6),0)</f>
        <v>0</v>
      </c>
      <c r="N6" s="1">
        <f t="shared" ref="N6:N38" si="3">IF($F6&gt;0,($I6/1000)*(D6/$F6),0)</f>
        <v>0</v>
      </c>
      <c r="O6" s="1">
        <f t="shared" ref="O6:O38" si="4">IF($F6&gt;0,($I6/1000)*(E6/$F6),0)</f>
        <v>0</v>
      </c>
      <c r="P6" s="12">
        <f t="shared" ref="P6:P38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>
        <v>0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10"/>
      <c r="E8" s="10"/>
      <c r="F8" s="11">
        <f t="shared" si="0"/>
        <v>0</v>
      </c>
      <c r="G8" s="1"/>
      <c r="H8" s="9">
        <v>4.75</v>
      </c>
      <c r="I8">
        <v>0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0"/>
      <c r="D9" s="10"/>
      <c r="E9" s="10"/>
      <c r="F9" s="11">
        <f t="shared" si="0"/>
        <v>0</v>
      </c>
      <c r="G9" s="1"/>
      <c r="H9" s="9">
        <v>5.25</v>
      </c>
      <c r="I9">
        <v>0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C10" s="10"/>
      <c r="D10" s="10"/>
      <c r="E10" s="10"/>
      <c r="F10" s="11">
        <f t="shared" si="0"/>
        <v>0</v>
      </c>
      <c r="G10" s="1"/>
      <c r="H10" s="9">
        <v>5.75</v>
      </c>
      <c r="I10">
        <v>0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>
        <v>1</v>
      </c>
      <c r="D11">
        <v>0</v>
      </c>
      <c r="E11" s="10"/>
      <c r="F11" s="11">
        <f t="shared" si="0"/>
        <v>1</v>
      </c>
      <c r="G11" s="1"/>
      <c r="H11" s="9">
        <v>6.25</v>
      </c>
      <c r="I11">
        <v>0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10"/>
      <c r="C12">
        <v>1</v>
      </c>
      <c r="D12">
        <v>0</v>
      </c>
      <c r="E12" s="10"/>
      <c r="F12" s="11">
        <f t="shared" si="0"/>
        <v>1</v>
      </c>
      <c r="G12" s="1"/>
      <c r="H12" s="9">
        <v>6.75</v>
      </c>
      <c r="I12">
        <v>2288.37</v>
      </c>
      <c r="J12" s="1"/>
      <c r="K12" s="9">
        <v>6.75</v>
      </c>
      <c r="L12" s="1">
        <f t="shared" si="1"/>
        <v>0</v>
      </c>
      <c r="M12" s="1">
        <f t="shared" si="2"/>
        <v>2.28837</v>
      </c>
      <c r="N12" s="1">
        <f t="shared" si="3"/>
        <v>0</v>
      </c>
      <c r="O12" s="1">
        <f t="shared" si="4"/>
        <v>0</v>
      </c>
      <c r="P12" s="12">
        <f t="shared" si="5"/>
        <v>2.28837</v>
      </c>
      <c r="Q12" s="3"/>
      <c r="R12" s="3"/>
    </row>
    <row r="13" spans="1:18">
      <c r="A13" s="9">
        <v>7.25</v>
      </c>
      <c r="B13" s="10"/>
      <c r="C13">
        <v>5</v>
      </c>
      <c r="D13">
        <v>0</v>
      </c>
      <c r="E13" s="10"/>
      <c r="F13" s="11">
        <f t="shared" si="0"/>
        <v>5</v>
      </c>
      <c r="G13" s="1"/>
      <c r="H13" s="9">
        <v>7.25</v>
      </c>
      <c r="I13">
        <v>13779.25</v>
      </c>
      <c r="J13" s="1"/>
      <c r="K13" s="9">
        <v>7.25</v>
      </c>
      <c r="L13" s="1">
        <f t="shared" si="1"/>
        <v>0</v>
      </c>
      <c r="M13" s="1">
        <f t="shared" si="2"/>
        <v>13.779249999999999</v>
      </c>
      <c r="N13" s="1">
        <f t="shared" si="3"/>
        <v>0</v>
      </c>
      <c r="O13" s="1">
        <f t="shared" si="4"/>
        <v>0</v>
      </c>
      <c r="P13" s="12">
        <f t="shared" si="5"/>
        <v>13.779249999999999</v>
      </c>
      <c r="Q13" s="3"/>
      <c r="R13" s="3"/>
    </row>
    <row r="14" spans="1:18">
      <c r="A14" s="9">
        <v>7.75</v>
      </c>
      <c r="B14" s="10"/>
      <c r="C14">
        <v>8</v>
      </c>
      <c r="D14">
        <v>0</v>
      </c>
      <c r="E14" s="10"/>
      <c r="F14" s="11">
        <f t="shared" si="0"/>
        <v>8</v>
      </c>
      <c r="G14" s="1"/>
      <c r="H14" s="9">
        <v>7.75</v>
      </c>
      <c r="I14">
        <v>502263.91023581102</v>
      </c>
      <c r="J14" s="4"/>
      <c r="K14" s="9">
        <v>7.75</v>
      </c>
      <c r="L14" s="1">
        <f t="shared" si="1"/>
        <v>0</v>
      </c>
      <c r="M14" s="1">
        <f t="shared" si="2"/>
        <v>502.26391023581101</v>
      </c>
      <c r="N14" s="1">
        <f t="shared" si="3"/>
        <v>0</v>
      </c>
      <c r="O14" s="1">
        <f t="shared" si="4"/>
        <v>0</v>
      </c>
      <c r="P14" s="12">
        <f t="shared" si="5"/>
        <v>502.26391023581101</v>
      </c>
      <c r="Q14" s="3"/>
      <c r="R14" s="3"/>
    </row>
    <row r="15" spans="1:18">
      <c r="A15" s="9">
        <v>8.25</v>
      </c>
      <c r="B15" s="10"/>
      <c r="C15">
        <v>11</v>
      </c>
      <c r="D15">
        <v>0</v>
      </c>
      <c r="E15" s="10"/>
      <c r="F15" s="11">
        <f t="shared" si="0"/>
        <v>11</v>
      </c>
      <c r="G15" s="1"/>
      <c r="H15" s="9">
        <v>8.25</v>
      </c>
      <c r="I15">
        <v>2036441.7532514399</v>
      </c>
      <c r="J15" s="4"/>
      <c r="K15" s="9">
        <v>8.25</v>
      </c>
      <c r="L15" s="1">
        <f t="shared" si="1"/>
        <v>0</v>
      </c>
      <c r="M15" s="1">
        <f t="shared" si="2"/>
        <v>2036.4417532514401</v>
      </c>
      <c r="N15" s="1">
        <f t="shared" si="3"/>
        <v>0</v>
      </c>
      <c r="O15" s="1">
        <f t="shared" si="4"/>
        <v>0</v>
      </c>
      <c r="P15" s="12">
        <f t="shared" si="5"/>
        <v>2036.4417532514401</v>
      </c>
      <c r="Q15" s="3"/>
      <c r="R15" s="3"/>
    </row>
    <row r="16" spans="1:18">
      <c r="A16" s="9">
        <v>8.75</v>
      </c>
      <c r="C16">
        <v>10</v>
      </c>
      <c r="D16">
        <v>0</v>
      </c>
      <c r="E16" s="10"/>
      <c r="F16" s="11">
        <f t="shared" si="0"/>
        <v>10</v>
      </c>
      <c r="G16" s="1"/>
      <c r="H16" s="9">
        <v>8.75</v>
      </c>
      <c r="I16">
        <v>5832728.5346983904</v>
      </c>
      <c r="J16" s="4"/>
      <c r="K16" s="9">
        <v>8.75</v>
      </c>
      <c r="L16" s="1">
        <f t="shared" si="1"/>
        <v>0</v>
      </c>
      <c r="M16" s="1">
        <f t="shared" si="2"/>
        <v>5832.7285346983899</v>
      </c>
      <c r="N16" s="1">
        <f t="shared" si="3"/>
        <v>0</v>
      </c>
      <c r="O16" s="1">
        <f t="shared" si="4"/>
        <v>0</v>
      </c>
      <c r="P16" s="12">
        <f t="shared" si="5"/>
        <v>5832.7285346983899</v>
      </c>
      <c r="Q16" s="3"/>
      <c r="R16" s="3"/>
    </row>
    <row r="17" spans="1:18">
      <c r="A17" s="9">
        <v>9.25</v>
      </c>
      <c r="C17">
        <v>12</v>
      </c>
      <c r="D17">
        <v>0</v>
      </c>
      <c r="E17" s="10"/>
      <c r="F17" s="11">
        <f t="shared" si="0"/>
        <v>12</v>
      </c>
      <c r="G17" s="1"/>
      <c r="H17" s="9">
        <v>9.25</v>
      </c>
      <c r="I17">
        <v>17640347.983169299</v>
      </c>
      <c r="J17" s="4"/>
      <c r="K17" s="9">
        <v>9.25</v>
      </c>
      <c r="L17" s="1">
        <f t="shared" si="1"/>
        <v>0</v>
      </c>
      <c r="M17" s="1">
        <f t="shared" si="2"/>
        <v>17640.3479831693</v>
      </c>
      <c r="N17" s="1">
        <f t="shared" si="3"/>
        <v>0</v>
      </c>
      <c r="O17" s="1">
        <f t="shared" si="4"/>
        <v>0</v>
      </c>
      <c r="P17" s="12">
        <f t="shared" si="5"/>
        <v>17640.3479831693</v>
      </c>
      <c r="Q17" s="3"/>
      <c r="R17" s="3"/>
    </row>
    <row r="18" spans="1:18">
      <c r="A18" s="9">
        <v>9.75</v>
      </c>
      <c r="C18">
        <v>13</v>
      </c>
      <c r="D18">
        <v>0</v>
      </c>
      <c r="E18" s="10"/>
      <c r="F18" s="11">
        <f t="shared" si="0"/>
        <v>13</v>
      </c>
      <c r="G18" s="1"/>
      <c r="H18" s="9">
        <v>9.75</v>
      </c>
      <c r="I18">
        <v>21090906.832864501</v>
      </c>
      <c r="J18" s="4"/>
      <c r="K18" s="9">
        <v>9.75</v>
      </c>
      <c r="L18" s="1">
        <f t="shared" si="1"/>
        <v>0</v>
      </c>
      <c r="M18" s="1">
        <f t="shared" si="2"/>
        <v>21090.906832864501</v>
      </c>
      <c r="N18" s="1">
        <f t="shared" si="3"/>
        <v>0</v>
      </c>
      <c r="O18" s="1">
        <f t="shared" si="4"/>
        <v>0</v>
      </c>
      <c r="P18" s="12">
        <f t="shared" si="5"/>
        <v>21090.906832864501</v>
      </c>
      <c r="Q18" s="3"/>
      <c r="R18" s="3"/>
    </row>
    <row r="19" spans="1:18">
      <c r="A19" s="9">
        <v>10.25</v>
      </c>
      <c r="C19">
        <v>22</v>
      </c>
      <c r="D19">
        <v>0</v>
      </c>
      <c r="E19" s="10"/>
      <c r="F19" s="11">
        <f t="shared" si="0"/>
        <v>22</v>
      </c>
      <c r="G19" s="1"/>
      <c r="H19" s="9">
        <v>10.25</v>
      </c>
      <c r="I19">
        <v>37491208.837976202</v>
      </c>
      <c r="J19" s="4"/>
      <c r="K19" s="9">
        <v>10.25</v>
      </c>
      <c r="L19" s="1">
        <f t="shared" si="1"/>
        <v>0</v>
      </c>
      <c r="M19" s="1">
        <f t="shared" si="2"/>
        <v>37491.208837976199</v>
      </c>
      <c r="N19" s="1">
        <f t="shared" si="3"/>
        <v>0</v>
      </c>
      <c r="O19" s="1">
        <f t="shared" si="4"/>
        <v>0</v>
      </c>
      <c r="P19" s="12">
        <f t="shared" si="5"/>
        <v>37491.208837976199</v>
      </c>
      <c r="Q19" s="3"/>
      <c r="R19" s="3"/>
    </row>
    <row r="20" spans="1:18">
      <c r="A20" s="9">
        <v>10.75</v>
      </c>
      <c r="C20">
        <v>32</v>
      </c>
      <c r="D20">
        <v>0</v>
      </c>
      <c r="E20" s="10"/>
      <c r="F20" s="11">
        <f t="shared" si="0"/>
        <v>32</v>
      </c>
      <c r="G20" s="1"/>
      <c r="H20" s="9">
        <v>10.75</v>
      </c>
      <c r="I20">
        <v>36859528.101203702</v>
      </c>
      <c r="J20" s="4"/>
      <c r="K20" s="9">
        <v>10.75</v>
      </c>
      <c r="L20" s="1">
        <f t="shared" si="1"/>
        <v>0</v>
      </c>
      <c r="M20" s="1">
        <f t="shared" si="2"/>
        <v>36859.528101203701</v>
      </c>
      <c r="N20" s="1">
        <f t="shared" si="3"/>
        <v>0</v>
      </c>
      <c r="O20" s="1">
        <f t="shared" si="4"/>
        <v>0</v>
      </c>
      <c r="P20" s="12">
        <f t="shared" si="5"/>
        <v>36859.528101203701</v>
      </c>
      <c r="Q20" s="3"/>
      <c r="R20" s="3"/>
    </row>
    <row r="21" spans="1:18">
      <c r="A21" s="9">
        <v>11.25</v>
      </c>
      <c r="C21">
        <v>47</v>
      </c>
      <c r="D21">
        <v>0</v>
      </c>
      <c r="E21" s="10"/>
      <c r="F21" s="11">
        <f t="shared" si="0"/>
        <v>47</v>
      </c>
      <c r="G21" s="1"/>
      <c r="H21" s="9">
        <v>11.25</v>
      </c>
      <c r="I21">
        <v>36993454.299851403</v>
      </c>
      <c r="J21" s="4"/>
      <c r="K21" s="9">
        <v>11.25</v>
      </c>
      <c r="L21" s="1">
        <f t="shared" si="1"/>
        <v>0</v>
      </c>
      <c r="M21" s="1">
        <f t="shared" si="2"/>
        <v>36993.454299851401</v>
      </c>
      <c r="N21" s="1">
        <f t="shared" si="3"/>
        <v>0</v>
      </c>
      <c r="O21" s="1">
        <f t="shared" si="4"/>
        <v>0</v>
      </c>
      <c r="P21" s="12">
        <f t="shared" si="5"/>
        <v>36993.454299851401</v>
      </c>
      <c r="Q21" s="3"/>
      <c r="R21" s="3"/>
    </row>
    <row r="22" spans="1:18">
      <c r="A22" s="9">
        <v>11.75</v>
      </c>
      <c r="C22">
        <v>49</v>
      </c>
      <c r="D22">
        <v>0</v>
      </c>
      <c r="E22" s="10"/>
      <c r="F22" s="11">
        <f t="shared" si="0"/>
        <v>49</v>
      </c>
      <c r="G22" s="4"/>
      <c r="H22" s="9">
        <v>11.75</v>
      </c>
      <c r="I22">
        <v>21745698.147178501</v>
      </c>
      <c r="J22" s="4"/>
      <c r="K22" s="9">
        <v>11.75</v>
      </c>
      <c r="L22" s="1">
        <f t="shared" si="1"/>
        <v>0</v>
      </c>
      <c r="M22" s="1">
        <f t="shared" si="2"/>
        <v>21745.6981471785</v>
      </c>
      <c r="N22" s="1">
        <f t="shared" si="3"/>
        <v>0</v>
      </c>
      <c r="O22" s="1">
        <f t="shared" si="4"/>
        <v>0</v>
      </c>
      <c r="P22" s="12">
        <f t="shared" si="5"/>
        <v>21745.6981471785</v>
      </c>
      <c r="Q22" s="3"/>
      <c r="R22" s="3"/>
    </row>
    <row r="23" spans="1:18">
      <c r="A23" s="9">
        <v>12.25</v>
      </c>
      <c r="C23">
        <v>46</v>
      </c>
      <c r="D23">
        <v>0</v>
      </c>
      <c r="E23" s="10"/>
      <c r="F23" s="11">
        <f t="shared" si="0"/>
        <v>46</v>
      </c>
      <c r="G23" s="4"/>
      <c r="H23" s="9">
        <v>12.25</v>
      </c>
      <c r="I23">
        <v>17132933.338378701</v>
      </c>
      <c r="J23" s="4"/>
      <c r="K23" s="9">
        <v>12.25</v>
      </c>
      <c r="L23" s="1">
        <f t="shared" si="1"/>
        <v>0</v>
      </c>
      <c r="M23" s="1">
        <f t="shared" si="2"/>
        <v>17132.933338378702</v>
      </c>
      <c r="N23" s="1">
        <f t="shared" si="3"/>
        <v>0</v>
      </c>
      <c r="O23" s="1">
        <f t="shared" si="4"/>
        <v>0</v>
      </c>
      <c r="P23" s="12">
        <f t="shared" si="5"/>
        <v>17132.933338378702</v>
      </c>
      <c r="Q23" s="3"/>
      <c r="R23" s="3"/>
    </row>
    <row r="24" spans="1:18">
      <c r="A24" s="9">
        <v>12.75</v>
      </c>
      <c r="C24">
        <v>31</v>
      </c>
      <c r="D24">
        <v>0</v>
      </c>
      <c r="E24" s="10"/>
      <c r="F24" s="11">
        <f t="shared" si="0"/>
        <v>31</v>
      </c>
      <c r="G24" s="4"/>
      <c r="H24" s="9">
        <v>12.75</v>
      </c>
      <c r="I24">
        <v>7377362.2411481095</v>
      </c>
      <c r="J24" s="4"/>
      <c r="K24" s="9">
        <v>12.75</v>
      </c>
      <c r="L24" s="1">
        <f t="shared" si="1"/>
        <v>0</v>
      </c>
      <c r="M24" s="1">
        <f t="shared" si="2"/>
        <v>7377.3622411481101</v>
      </c>
      <c r="N24" s="1">
        <f t="shared" si="3"/>
        <v>0</v>
      </c>
      <c r="O24" s="1">
        <f t="shared" si="4"/>
        <v>0</v>
      </c>
      <c r="P24" s="12">
        <f t="shared" si="5"/>
        <v>7377.3622411481101</v>
      </c>
      <c r="Q24" s="3"/>
      <c r="R24" s="3"/>
    </row>
    <row r="25" spans="1:18">
      <c r="A25" s="9">
        <v>13.25</v>
      </c>
      <c r="C25">
        <v>5</v>
      </c>
      <c r="D25">
        <v>1</v>
      </c>
      <c r="E25" s="10"/>
      <c r="F25" s="11">
        <f t="shared" si="0"/>
        <v>6</v>
      </c>
      <c r="G25" s="4"/>
      <c r="H25" s="9">
        <v>13.25</v>
      </c>
      <c r="I25">
        <v>5672445.1783784097</v>
      </c>
      <c r="J25" s="4"/>
      <c r="K25" s="9">
        <v>13.25</v>
      </c>
      <c r="L25" s="1">
        <f t="shared" si="1"/>
        <v>0</v>
      </c>
      <c r="M25" s="1">
        <f t="shared" si="2"/>
        <v>4727.0376486486703</v>
      </c>
      <c r="N25" s="1">
        <f t="shared" si="3"/>
        <v>945.40752972973496</v>
      </c>
      <c r="O25" s="1">
        <f t="shared" si="4"/>
        <v>0</v>
      </c>
      <c r="P25" s="12">
        <f t="shared" si="5"/>
        <v>5672.4451783784098</v>
      </c>
      <c r="Q25" s="3"/>
      <c r="R25" s="3"/>
    </row>
    <row r="26" spans="1:18">
      <c r="A26" s="9">
        <v>13.75</v>
      </c>
      <c r="B26" s="10"/>
      <c r="C26">
        <v>5</v>
      </c>
      <c r="D26">
        <v>0</v>
      </c>
      <c r="E26" s="10"/>
      <c r="F26" s="11">
        <f t="shared" si="0"/>
        <v>5</v>
      </c>
      <c r="G26" s="4"/>
      <c r="H26" s="9">
        <v>13.75</v>
      </c>
      <c r="I26">
        <v>2269114.6773264599</v>
      </c>
      <c r="J26" s="4"/>
      <c r="K26" s="9">
        <v>13.75</v>
      </c>
      <c r="L26" s="1">
        <f t="shared" si="1"/>
        <v>0</v>
      </c>
      <c r="M26" s="1">
        <f t="shared" si="2"/>
        <v>2269.11467732646</v>
      </c>
      <c r="N26" s="1">
        <f t="shared" si="3"/>
        <v>0</v>
      </c>
      <c r="O26" s="1">
        <f t="shared" si="4"/>
        <v>0</v>
      </c>
      <c r="P26" s="12">
        <f t="shared" si="5"/>
        <v>2269.11467732646</v>
      </c>
      <c r="Q26" s="3"/>
      <c r="R26" s="3"/>
    </row>
    <row r="27" spans="1:18">
      <c r="A27" s="9">
        <v>14.25</v>
      </c>
      <c r="B27" s="10"/>
      <c r="C27">
        <v>1</v>
      </c>
      <c r="D27">
        <v>0</v>
      </c>
      <c r="E27" s="10"/>
      <c r="F27" s="11">
        <f t="shared" si="0"/>
        <v>1</v>
      </c>
      <c r="G27" s="4"/>
      <c r="H27" s="9">
        <v>14.25</v>
      </c>
      <c r="I27">
        <v>717103.76146463701</v>
      </c>
      <c r="J27" s="4"/>
      <c r="K27" s="9">
        <v>14.25</v>
      </c>
      <c r="L27" s="1">
        <f t="shared" si="1"/>
        <v>0</v>
      </c>
      <c r="M27" s="1">
        <f t="shared" si="2"/>
        <v>717.10376146463705</v>
      </c>
      <c r="N27" s="1">
        <f t="shared" si="3"/>
        <v>0</v>
      </c>
      <c r="O27" s="1">
        <f t="shared" si="4"/>
        <v>0</v>
      </c>
      <c r="P27" s="12">
        <f t="shared" si="5"/>
        <v>717.10376146463705</v>
      </c>
      <c r="Q27" s="3"/>
      <c r="R27" s="3"/>
    </row>
    <row r="28" spans="1:18">
      <c r="A28" s="9">
        <v>14.75</v>
      </c>
      <c r="B28" s="10"/>
      <c r="C28" s="10"/>
      <c r="D28" s="13">
        <v>1</v>
      </c>
      <c r="E28" s="10"/>
      <c r="F28" s="11">
        <f t="shared" si="0"/>
        <v>1</v>
      </c>
      <c r="G28" s="1"/>
      <c r="H28" s="9">
        <v>14.75</v>
      </c>
      <c r="I28">
        <v>161249.76999999999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161.24977000000001</v>
      </c>
      <c r="O28" s="1">
        <f t="shared" si="4"/>
        <v>0</v>
      </c>
      <c r="P28" s="12">
        <f t="shared" si="5"/>
        <v>161.24977000000001</v>
      </c>
      <c r="Q28" s="3"/>
      <c r="R28" s="3"/>
    </row>
    <row r="29" spans="1:18">
      <c r="A29" s="9">
        <v>15.25</v>
      </c>
      <c r="B29" s="10"/>
      <c r="C29" s="10"/>
      <c r="D29" s="13">
        <v>1</v>
      </c>
      <c r="E29" s="10"/>
      <c r="F29" s="11">
        <f t="shared" si="0"/>
        <v>1</v>
      </c>
      <c r="G29" s="1"/>
      <c r="H29" s="9">
        <v>15.25</v>
      </c>
      <c r="I29">
        <v>140944.66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140.94466</v>
      </c>
      <c r="O29" s="1">
        <f t="shared" si="4"/>
        <v>0</v>
      </c>
      <c r="P29" s="12">
        <f t="shared" si="5"/>
        <v>140.94466</v>
      </c>
      <c r="Q29" s="3"/>
      <c r="R29" s="3"/>
    </row>
    <row r="30" spans="1:18">
      <c r="A30" s="9">
        <v>15.75</v>
      </c>
      <c r="B30" s="10"/>
      <c r="C30" s="10"/>
      <c r="D30" s="13">
        <v>1</v>
      </c>
      <c r="E30" s="10"/>
      <c r="F30" s="11">
        <f t="shared" si="0"/>
        <v>1</v>
      </c>
      <c r="G30" s="1"/>
      <c r="H30" s="9">
        <v>15.75</v>
      </c>
      <c r="I30">
        <v>58278.184732062102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58.278184732062101</v>
      </c>
      <c r="O30" s="1">
        <f t="shared" si="4"/>
        <v>0</v>
      </c>
      <c r="P30" s="12">
        <f t="shared" si="5"/>
        <v>58.278184732062101</v>
      </c>
      <c r="Q30" s="3"/>
      <c r="R30" s="3"/>
    </row>
    <row r="31" spans="1:18">
      <c r="A31" s="9">
        <v>16.25</v>
      </c>
      <c r="B31" s="10"/>
      <c r="C31" s="10"/>
      <c r="D31" s="13">
        <v>1</v>
      </c>
      <c r="E31" s="10"/>
      <c r="F31" s="11">
        <f t="shared" si="0"/>
        <v>1</v>
      </c>
      <c r="G31" s="1"/>
      <c r="H31" s="9">
        <v>16.25</v>
      </c>
      <c r="I31">
        <v>25086.42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25.08642</v>
      </c>
      <c r="O31" s="1">
        <f t="shared" si="4"/>
        <v>0</v>
      </c>
      <c r="P31" s="12">
        <f t="shared" si="5"/>
        <v>25.08642</v>
      </c>
      <c r="Q31" s="3"/>
      <c r="R31" s="3"/>
    </row>
    <row r="32" spans="1:18">
      <c r="A32" s="9">
        <v>16.75</v>
      </c>
      <c r="B32" s="10"/>
      <c r="C32" s="10"/>
      <c r="D32" s="10"/>
      <c r="E32" s="10"/>
      <c r="F32" s="11">
        <f t="shared" si="0"/>
        <v>0</v>
      </c>
      <c r="G32" s="1"/>
      <c r="H32" s="9">
        <v>16.75</v>
      </c>
      <c r="I32">
        <v>0</v>
      </c>
      <c r="J32" s="14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0"/>
      <c r="D33" s="13">
        <v>1</v>
      </c>
      <c r="E33" s="10"/>
      <c r="F33" s="11">
        <f t="shared" si="0"/>
        <v>1</v>
      </c>
      <c r="G33" s="1"/>
      <c r="H33" s="9">
        <v>17.25</v>
      </c>
      <c r="I33">
        <v>11687.06</v>
      </c>
      <c r="J33" s="14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11.687060000000001</v>
      </c>
      <c r="O33" s="1">
        <f t="shared" si="4"/>
        <v>0</v>
      </c>
      <c r="P33" s="12">
        <f t="shared" si="5"/>
        <v>11.687060000000001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I34">
        <v>0</v>
      </c>
      <c r="J34" s="14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9">
        <v>19.75</v>
      </c>
      <c r="B38" s="10"/>
      <c r="C38" s="10"/>
      <c r="D38" s="10"/>
      <c r="E38" s="10"/>
      <c r="F38" s="11">
        <f t="shared" si="0"/>
        <v>0</v>
      </c>
      <c r="G38" s="1"/>
      <c r="H38" s="9">
        <v>19.75</v>
      </c>
      <c r="I38" s="4"/>
      <c r="J38" s="1"/>
      <c r="K38" s="9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9">
        <v>20.25</v>
      </c>
      <c r="B39" s="10"/>
      <c r="C39" s="10"/>
      <c r="D39" s="10"/>
      <c r="E39" s="10"/>
      <c r="F39" s="11">
        <f t="shared" si="0"/>
        <v>0</v>
      </c>
      <c r="G39" s="1"/>
      <c r="H39" s="9">
        <v>20.25</v>
      </c>
      <c r="I39" s="4"/>
      <c r="J39" s="1"/>
      <c r="K39" s="9">
        <v>20.25</v>
      </c>
      <c r="L39" s="1">
        <f t="shared" ref="L39:L42" si="6">IF($F39&gt;0,($I39/1000)*(B39/$F39),0)</f>
        <v>0</v>
      </c>
      <c r="M39" s="1">
        <f t="shared" ref="M39:M42" si="7">IF($F39&gt;0,($I39/1000)*(C39/$F39),0)</f>
        <v>0</v>
      </c>
      <c r="N39" s="1">
        <f t="shared" ref="N39:N42" si="8">IF($F39&gt;0,($I39/1000)*(D39/$F39),0)</f>
        <v>0</v>
      </c>
      <c r="O39" s="1">
        <f t="shared" ref="O39:O42" si="9">IF($F39&gt;0,($I39/1000)*(E39/$F39),0)</f>
        <v>0</v>
      </c>
      <c r="P39" s="12">
        <f t="shared" ref="P39:P42" si="10">SUM(L39:O39)</f>
        <v>0</v>
      </c>
      <c r="Q39" s="3"/>
      <c r="R39" s="3"/>
    </row>
    <row r="40" spans="1:18">
      <c r="A40" s="9">
        <v>20.75</v>
      </c>
      <c r="B40" s="10"/>
      <c r="C40" s="10"/>
      <c r="D40" s="10"/>
      <c r="E40" s="10"/>
      <c r="F40" s="1"/>
      <c r="G40" s="1"/>
      <c r="H40" s="9">
        <v>20.75</v>
      </c>
      <c r="I40" s="4"/>
      <c r="J40" s="1"/>
      <c r="K40" s="9">
        <v>20.75</v>
      </c>
      <c r="L40" s="1">
        <f t="shared" si="6"/>
        <v>0</v>
      </c>
      <c r="M40" s="1">
        <f t="shared" si="7"/>
        <v>0</v>
      </c>
      <c r="N40" s="1">
        <f t="shared" si="8"/>
        <v>0</v>
      </c>
      <c r="O40" s="1">
        <f t="shared" si="9"/>
        <v>0</v>
      </c>
      <c r="P40" s="12">
        <f t="shared" si="10"/>
        <v>0</v>
      </c>
      <c r="Q40" s="3"/>
      <c r="R40" s="3"/>
    </row>
    <row r="41" spans="1:18">
      <c r="A41" s="9">
        <v>21.25</v>
      </c>
      <c r="B41" s="10"/>
      <c r="C41" s="10"/>
      <c r="D41" s="10"/>
      <c r="E41" s="10"/>
      <c r="F41" s="1"/>
      <c r="G41" s="1"/>
      <c r="H41" s="9">
        <v>21.25</v>
      </c>
      <c r="I41" s="4"/>
      <c r="J41" s="1"/>
      <c r="K41" s="9">
        <v>21.25</v>
      </c>
      <c r="L41" s="1">
        <f t="shared" si="6"/>
        <v>0</v>
      </c>
      <c r="M41" s="1">
        <f t="shared" si="7"/>
        <v>0</v>
      </c>
      <c r="N41" s="1">
        <f t="shared" si="8"/>
        <v>0</v>
      </c>
      <c r="O41" s="1">
        <f t="shared" si="9"/>
        <v>0</v>
      </c>
      <c r="P41" s="12">
        <f t="shared" si="10"/>
        <v>0</v>
      </c>
      <c r="Q41" s="3"/>
      <c r="R41" s="3"/>
    </row>
    <row r="42" spans="1:18">
      <c r="A42" s="9">
        <v>21.75</v>
      </c>
      <c r="B42" s="10"/>
      <c r="C42" s="10"/>
      <c r="D42" s="10"/>
      <c r="E42" s="10"/>
      <c r="F42" s="1"/>
      <c r="G42" s="1"/>
      <c r="H42" s="9">
        <v>21.75</v>
      </c>
      <c r="I42" s="4"/>
      <c r="J42" s="1"/>
      <c r="K42" s="9">
        <v>21.75</v>
      </c>
      <c r="L42" s="1">
        <f t="shared" si="6"/>
        <v>0</v>
      </c>
      <c r="M42" s="1">
        <f t="shared" si="7"/>
        <v>0</v>
      </c>
      <c r="N42" s="1">
        <f t="shared" si="8"/>
        <v>0</v>
      </c>
      <c r="O42" s="1">
        <f t="shared" si="9"/>
        <v>0</v>
      </c>
      <c r="P42" s="12">
        <f t="shared" si="10"/>
        <v>0</v>
      </c>
      <c r="Q42" s="3"/>
      <c r="R42" s="3"/>
    </row>
    <row r="43" spans="1:18">
      <c r="A43" s="7" t="s">
        <v>7</v>
      </c>
      <c r="B43" s="15">
        <f>SUM(B6:B42)</f>
        <v>0</v>
      </c>
      <c r="C43" s="15">
        <f t="shared" ref="C43:F43" si="11">SUM(C6:C42)</f>
        <v>299</v>
      </c>
      <c r="D43" s="15">
        <f t="shared" si="11"/>
        <v>6</v>
      </c>
      <c r="E43" s="15">
        <f t="shared" si="11"/>
        <v>0</v>
      </c>
      <c r="F43" s="15">
        <f t="shared" si="11"/>
        <v>305</v>
      </c>
      <c r="G43" s="16"/>
      <c r="H43" s="7" t="s">
        <v>7</v>
      </c>
      <c r="I43" s="4">
        <f>SUM(I6:I42)</f>
        <v>213774851</v>
      </c>
      <c r="J43" s="1"/>
      <c r="K43" s="7" t="s">
        <v>7</v>
      </c>
      <c r="L43" s="15">
        <f>SUM(L6:L42)</f>
        <v>0</v>
      </c>
      <c r="M43" s="15">
        <f t="shared" ref="M43:P43" si="12">SUM(M6:M42)</f>
        <v>212432.19768739599</v>
      </c>
      <c r="N43" s="15">
        <f t="shared" si="12"/>
        <v>1342.6536244618001</v>
      </c>
      <c r="O43" s="15">
        <f t="shared" si="12"/>
        <v>0</v>
      </c>
      <c r="P43" s="15">
        <f t="shared" si="12"/>
        <v>213774.85131185799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54" t="s">
        <v>9</v>
      </c>
      <c r="C47" s="54"/>
      <c r="D47" s="54"/>
      <c r="E47" s="1"/>
      <c r="F47" s="1"/>
      <c r="G47" s="4"/>
      <c r="H47" s="1"/>
      <c r="I47" s="54" t="s">
        <v>10</v>
      </c>
      <c r="J47" s="54"/>
      <c r="K47" s="54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9" t="s">
        <v>11</v>
      </c>
      <c r="I48" s="20">
        <v>2.1010706929999999E-3</v>
      </c>
      <c r="J48" s="19" t="s">
        <v>12</v>
      </c>
      <c r="K48" s="20">
        <v>3.4656826940991601</v>
      </c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1.5143999999999999E-3</v>
      </c>
      <c r="J49" s="21" t="s">
        <v>12</v>
      </c>
      <c r="K49">
        <v>3.5843668000000002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2" t="s">
        <v>7</v>
      </c>
      <c r="N51" s="3"/>
      <c r="O51" s="3"/>
      <c r="P51" s="3"/>
    </row>
    <row r="52" spans="1:18">
      <c r="A52" s="9">
        <v>3.75</v>
      </c>
      <c r="B52" s="1">
        <f t="shared" ref="B52:B88" si="13">L6*($A52)</f>
        <v>0</v>
      </c>
      <c r="C52" s="1">
        <f t="shared" ref="C52:C88" si="14">M6*($A52)</f>
        <v>0</v>
      </c>
      <c r="D52" s="1">
        <f t="shared" ref="D52:D88" si="15">N6*($A52)</f>
        <v>0</v>
      </c>
      <c r="E52" s="1">
        <f t="shared" ref="E52:E88" si="16">O6*($A52)</f>
        <v>0</v>
      </c>
      <c r="F52" s="11">
        <f t="shared" ref="F52:F85" si="17">SUM(B52:E52)</f>
        <v>0</v>
      </c>
      <c r="G52" s="1"/>
      <c r="H52" s="9">
        <f t="shared" ref="H52:H85" si="18">$I$49*((A52)^$K$49)</f>
        <v>0.17289372017207699</v>
      </c>
      <c r="I52" s="1">
        <f t="shared" ref="I52:I88" si="19">L6*$H52</f>
        <v>0</v>
      </c>
      <c r="J52" s="1">
        <f t="shared" ref="J52:J88" si="20">M6*$H52</f>
        <v>0</v>
      </c>
      <c r="K52" s="1">
        <f t="shared" ref="K52:K88" si="21">N6*$H52</f>
        <v>0</v>
      </c>
      <c r="L52" s="1">
        <f t="shared" ref="L52:L88" si="22">O6*$H52</f>
        <v>0</v>
      </c>
      <c r="M52" s="23">
        <f t="shared" ref="M52:M85" si="23">SUM(I52:L52)</f>
        <v>0</v>
      </c>
      <c r="N52" s="3"/>
      <c r="O52" s="3"/>
      <c r="P52" s="3"/>
    </row>
    <row r="53" spans="1:18">
      <c r="A53" s="9">
        <v>4.25</v>
      </c>
      <c r="B53" s="1">
        <f t="shared" si="13"/>
        <v>0</v>
      </c>
      <c r="C53" s="1">
        <f t="shared" si="14"/>
        <v>0</v>
      </c>
      <c r="D53" s="1">
        <f t="shared" si="15"/>
        <v>0</v>
      </c>
      <c r="E53" s="1">
        <f t="shared" si="16"/>
        <v>0</v>
      </c>
      <c r="F53" s="11">
        <f t="shared" si="17"/>
        <v>0</v>
      </c>
      <c r="G53" s="1"/>
      <c r="H53" s="9">
        <f t="shared" si="18"/>
        <v>0.27078027147678302</v>
      </c>
      <c r="I53" s="1">
        <f t="shared" si="19"/>
        <v>0</v>
      </c>
      <c r="J53" s="1">
        <f t="shared" si="20"/>
        <v>0</v>
      </c>
      <c r="K53" s="1">
        <f t="shared" si="21"/>
        <v>0</v>
      </c>
      <c r="L53" s="1">
        <f t="shared" si="22"/>
        <v>0</v>
      </c>
      <c r="M53" s="23">
        <f t="shared" si="23"/>
        <v>0</v>
      </c>
      <c r="N53" s="3"/>
      <c r="O53" s="3"/>
      <c r="P53" s="3"/>
    </row>
    <row r="54" spans="1:18">
      <c r="A54" s="9">
        <v>4.75</v>
      </c>
      <c r="B54" s="1">
        <f t="shared" si="13"/>
        <v>0</v>
      </c>
      <c r="C54" s="1">
        <f t="shared" si="14"/>
        <v>0</v>
      </c>
      <c r="D54" s="1">
        <f t="shared" si="15"/>
        <v>0</v>
      </c>
      <c r="E54" s="1">
        <f t="shared" si="16"/>
        <v>0</v>
      </c>
      <c r="F54" s="11">
        <f t="shared" si="17"/>
        <v>0</v>
      </c>
      <c r="G54" s="1"/>
      <c r="H54" s="9">
        <f t="shared" si="18"/>
        <v>0.40342119273902399</v>
      </c>
      <c r="I54" s="1">
        <f t="shared" si="19"/>
        <v>0</v>
      </c>
      <c r="J54" s="1">
        <f t="shared" si="20"/>
        <v>0</v>
      </c>
      <c r="K54" s="1">
        <f t="shared" si="21"/>
        <v>0</v>
      </c>
      <c r="L54" s="1">
        <f t="shared" si="22"/>
        <v>0</v>
      </c>
      <c r="M54" s="23">
        <f t="shared" si="23"/>
        <v>0</v>
      </c>
      <c r="N54" s="3"/>
      <c r="O54" s="3"/>
      <c r="P54" s="3"/>
    </row>
    <row r="55" spans="1:18">
      <c r="A55" s="9">
        <v>5.25</v>
      </c>
      <c r="B55" s="1">
        <f t="shared" si="13"/>
        <v>0</v>
      </c>
      <c r="C55" s="1">
        <f t="shared" si="14"/>
        <v>0</v>
      </c>
      <c r="D55" s="1">
        <f t="shared" si="15"/>
        <v>0</v>
      </c>
      <c r="E55" s="1">
        <f t="shared" si="16"/>
        <v>0</v>
      </c>
      <c r="F55" s="11">
        <f t="shared" si="17"/>
        <v>0</v>
      </c>
      <c r="G55" s="1"/>
      <c r="H55" s="9">
        <f t="shared" si="18"/>
        <v>0.57750493367436795</v>
      </c>
      <c r="I55" s="1">
        <f t="shared" si="19"/>
        <v>0</v>
      </c>
      <c r="J55" s="1">
        <f t="shared" si="20"/>
        <v>0</v>
      </c>
      <c r="K55" s="1">
        <f t="shared" si="21"/>
        <v>0</v>
      </c>
      <c r="L55" s="1">
        <f t="shared" si="22"/>
        <v>0</v>
      </c>
      <c r="M55" s="23">
        <f t="shared" si="23"/>
        <v>0</v>
      </c>
      <c r="N55" s="3"/>
      <c r="O55" s="3"/>
      <c r="P55" s="3"/>
    </row>
    <row r="56" spans="1:18">
      <c r="A56" s="9">
        <v>5.75</v>
      </c>
      <c r="B56" s="1">
        <f t="shared" si="13"/>
        <v>0</v>
      </c>
      <c r="C56" s="1">
        <f t="shared" si="14"/>
        <v>0</v>
      </c>
      <c r="D56" s="1">
        <f t="shared" si="15"/>
        <v>0</v>
      </c>
      <c r="E56" s="1">
        <f t="shared" si="16"/>
        <v>0</v>
      </c>
      <c r="F56" s="11">
        <f t="shared" si="17"/>
        <v>0</v>
      </c>
      <c r="G56" s="1"/>
      <c r="H56" s="9">
        <f t="shared" si="18"/>
        <v>0.80014519668524697</v>
      </c>
      <c r="I56" s="1">
        <f t="shared" si="19"/>
        <v>0</v>
      </c>
      <c r="J56" s="1">
        <f t="shared" si="20"/>
        <v>0</v>
      </c>
      <c r="K56" s="1">
        <f t="shared" si="21"/>
        <v>0</v>
      </c>
      <c r="L56" s="1">
        <f t="shared" si="22"/>
        <v>0</v>
      </c>
      <c r="M56" s="23">
        <f t="shared" si="23"/>
        <v>0</v>
      </c>
      <c r="N56" s="3"/>
      <c r="O56" s="3"/>
      <c r="P56" s="3"/>
    </row>
    <row r="57" spans="1:18">
      <c r="A57" s="9">
        <v>6.25</v>
      </c>
      <c r="B57" s="1">
        <f t="shared" si="13"/>
        <v>0</v>
      </c>
      <c r="C57" s="1">
        <f t="shared" si="14"/>
        <v>0</v>
      </c>
      <c r="D57" s="1">
        <f t="shared" si="15"/>
        <v>0</v>
      </c>
      <c r="E57" s="1">
        <f t="shared" si="16"/>
        <v>0</v>
      </c>
      <c r="F57" s="11">
        <f t="shared" si="17"/>
        <v>0</v>
      </c>
      <c r="G57" s="1"/>
      <c r="H57" s="9">
        <f t="shared" si="18"/>
        <v>1.0788635287369801</v>
      </c>
      <c r="I57" s="1">
        <f t="shared" si="19"/>
        <v>0</v>
      </c>
      <c r="J57" s="1">
        <f t="shared" si="20"/>
        <v>0</v>
      </c>
      <c r="K57" s="1">
        <f t="shared" si="21"/>
        <v>0</v>
      </c>
      <c r="L57" s="1">
        <f t="shared" si="22"/>
        <v>0</v>
      </c>
      <c r="M57" s="23">
        <f t="shared" si="23"/>
        <v>0</v>
      </c>
      <c r="N57" s="3"/>
      <c r="O57" s="3"/>
      <c r="P57" s="3"/>
    </row>
    <row r="58" spans="1:18">
      <c r="A58" s="9">
        <v>6.75</v>
      </c>
      <c r="B58" s="1">
        <f t="shared" si="13"/>
        <v>0</v>
      </c>
      <c r="C58" s="1">
        <f t="shared" si="14"/>
        <v>15.4464975</v>
      </c>
      <c r="D58" s="1">
        <f t="shared" si="15"/>
        <v>0</v>
      </c>
      <c r="E58" s="1">
        <f t="shared" si="16"/>
        <v>0</v>
      </c>
      <c r="F58" s="11">
        <f t="shared" si="17"/>
        <v>15.4464975</v>
      </c>
      <c r="G58" s="1"/>
      <c r="H58" s="9">
        <f t="shared" si="18"/>
        <v>1.4215741296304301</v>
      </c>
      <c r="I58" s="1">
        <f t="shared" si="19"/>
        <v>0</v>
      </c>
      <c r="J58" s="1">
        <f t="shared" si="20"/>
        <v>3.25308759102239</v>
      </c>
      <c r="K58" s="1">
        <f t="shared" si="21"/>
        <v>0</v>
      </c>
      <c r="L58" s="1">
        <f t="shared" si="22"/>
        <v>0</v>
      </c>
      <c r="M58" s="23">
        <f t="shared" si="23"/>
        <v>3.25308759102239</v>
      </c>
      <c r="N58" s="3"/>
      <c r="O58" s="3"/>
      <c r="P58" s="3"/>
    </row>
    <row r="59" spans="1:18">
      <c r="A59" s="9">
        <v>7.25</v>
      </c>
      <c r="B59" s="1">
        <f t="shared" si="13"/>
        <v>0</v>
      </c>
      <c r="C59" s="1">
        <f t="shared" si="14"/>
        <v>99.899562500000002</v>
      </c>
      <c r="D59" s="1">
        <f t="shared" si="15"/>
        <v>0</v>
      </c>
      <c r="E59" s="1">
        <f t="shared" si="16"/>
        <v>0</v>
      </c>
      <c r="F59" s="11">
        <f t="shared" si="17"/>
        <v>99.899562500000002</v>
      </c>
      <c r="G59" s="1"/>
      <c r="H59" s="9">
        <f t="shared" si="18"/>
        <v>1.8365704337148301</v>
      </c>
      <c r="I59" s="1">
        <f t="shared" si="19"/>
        <v>0</v>
      </c>
      <c r="J59" s="1">
        <f t="shared" si="20"/>
        <v>25.3065631487651</v>
      </c>
      <c r="K59" s="1">
        <f t="shared" si="21"/>
        <v>0</v>
      </c>
      <c r="L59" s="1">
        <f t="shared" si="22"/>
        <v>0</v>
      </c>
      <c r="M59" s="23">
        <f t="shared" si="23"/>
        <v>25.3065631487651</v>
      </c>
      <c r="N59" s="3"/>
      <c r="O59" s="3"/>
      <c r="P59" s="3"/>
    </row>
    <row r="60" spans="1:18">
      <c r="A60" s="9">
        <v>7.75</v>
      </c>
      <c r="B60" s="1">
        <f t="shared" si="13"/>
        <v>0</v>
      </c>
      <c r="C60" s="1">
        <f t="shared" si="14"/>
        <v>3892.5453043275402</v>
      </c>
      <c r="D60" s="1">
        <f t="shared" si="15"/>
        <v>0</v>
      </c>
      <c r="E60" s="1">
        <f t="shared" si="16"/>
        <v>0</v>
      </c>
      <c r="F60" s="11">
        <f t="shared" si="17"/>
        <v>3892.5453043275402</v>
      </c>
      <c r="G60" s="1"/>
      <c r="H60" s="9">
        <f t="shared" si="18"/>
        <v>2.3325131379540398</v>
      </c>
      <c r="I60" s="1">
        <f t="shared" si="19"/>
        <v>0</v>
      </c>
      <c r="J60" s="1">
        <f t="shared" si="20"/>
        <v>1171.5371693452</v>
      </c>
      <c r="K60" s="1">
        <f t="shared" si="21"/>
        <v>0</v>
      </c>
      <c r="L60" s="1">
        <f t="shared" si="22"/>
        <v>0</v>
      </c>
      <c r="M60" s="23">
        <f t="shared" si="23"/>
        <v>1171.5371693452</v>
      </c>
      <c r="N60" s="3"/>
      <c r="O60" s="3"/>
      <c r="P60" s="3"/>
    </row>
    <row r="61" spans="1:18">
      <c r="A61" s="9">
        <v>8.25</v>
      </c>
      <c r="B61" s="1">
        <f t="shared" si="13"/>
        <v>0</v>
      </c>
      <c r="C61" s="1">
        <f t="shared" si="14"/>
        <v>16800.644464324399</v>
      </c>
      <c r="D61" s="1">
        <f t="shared" si="15"/>
        <v>0</v>
      </c>
      <c r="E61" s="1">
        <f t="shared" si="16"/>
        <v>0</v>
      </c>
      <c r="F61" s="11">
        <f t="shared" si="17"/>
        <v>16800.644464324399</v>
      </c>
      <c r="G61" s="1"/>
      <c r="H61" s="9">
        <f t="shared" si="18"/>
        <v>2.91841942866195</v>
      </c>
      <c r="I61" s="1">
        <f t="shared" si="19"/>
        <v>0</v>
      </c>
      <c r="J61" s="1">
        <f t="shared" si="20"/>
        <v>5943.1911780274104</v>
      </c>
      <c r="K61" s="1">
        <f t="shared" si="21"/>
        <v>0</v>
      </c>
      <c r="L61" s="1">
        <f t="shared" si="22"/>
        <v>0</v>
      </c>
      <c r="M61" s="23">
        <f t="shared" si="23"/>
        <v>5943.1911780274104</v>
      </c>
      <c r="N61" s="3"/>
      <c r="O61" s="3"/>
      <c r="P61" s="3"/>
    </row>
    <row r="62" spans="1:18">
      <c r="A62" s="9">
        <v>8.75</v>
      </c>
      <c r="B62" s="1">
        <f t="shared" si="13"/>
        <v>0</v>
      </c>
      <c r="C62" s="1">
        <f t="shared" si="14"/>
        <v>51036.374678610897</v>
      </c>
      <c r="D62" s="1">
        <f t="shared" si="15"/>
        <v>0</v>
      </c>
      <c r="E62" s="1">
        <f t="shared" si="16"/>
        <v>0</v>
      </c>
      <c r="F62" s="11">
        <f t="shared" si="17"/>
        <v>51036.374678610897</v>
      </c>
      <c r="G62" s="1"/>
      <c r="H62" s="9">
        <f t="shared" si="18"/>
        <v>3.60365321532118</v>
      </c>
      <c r="I62" s="1">
        <f t="shared" si="19"/>
        <v>0</v>
      </c>
      <c r="J62" s="1">
        <f t="shared" si="20"/>
        <v>21019.130938161401</v>
      </c>
      <c r="K62" s="1">
        <f t="shared" si="21"/>
        <v>0</v>
      </c>
      <c r="L62" s="1">
        <f t="shared" si="22"/>
        <v>0</v>
      </c>
      <c r="M62" s="23">
        <f t="shared" si="23"/>
        <v>21019.130938161401</v>
      </c>
      <c r="N62" s="3"/>
      <c r="O62" s="3"/>
      <c r="P62" s="3"/>
    </row>
    <row r="63" spans="1:18">
      <c r="A63" s="9">
        <v>9.25</v>
      </c>
      <c r="B63" s="1">
        <f t="shared" si="13"/>
        <v>0</v>
      </c>
      <c r="C63" s="1">
        <f t="shared" si="14"/>
        <v>163173.218844316</v>
      </c>
      <c r="D63" s="1">
        <f t="shared" si="15"/>
        <v>0</v>
      </c>
      <c r="E63" s="1">
        <f t="shared" si="16"/>
        <v>0</v>
      </c>
      <c r="F63" s="11">
        <f t="shared" si="17"/>
        <v>163173.218844316</v>
      </c>
      <c r="G63" s="1"/>
      <c r="H63" s="9">
        <f t="shared" si="18"/>
        <v>4.3979162205700302</v>
      </c>
      <c r="I63" s="1">
        <f t="shared" si="19"/>
        <v>0</v>
      </c>
      <c r="J63" s="1">
        <f t="shared" si="20"/>
        <v>77580.772531680093</v>
      </c>
      <c r="K63" s="1">
        <f t="shared" si="21"/>
        <v>0</v>
      </c>
      <c r="L63" s="1">
        <f t="shared" si="22"/>
        <v>0</v>
      </c>
      <c r="M63" s="23">
        <f t="shared" si="23"/>
        <v>77580.772531680093</v>
      </c>
      <c r="N63" s="3"/>
      <c r="O63" s="3"/>
      <c r="P63" s="3"/>
    </row>
    <row r="64" spans="1:18">
      <c r="A64" s="9">
        <v>9.75</v>
      </c>
      <c r="B64" s="1">
        <f t="shared" si="13"/>
        <v>0</v>
      </c>
      <c r="C64" s="1">
        <f t="shared" si="14"/>
        <v>205636.34162042901</v>
      </c>
      <c r="D64" s="1">
        <f t="shared" si="15"/>
        <v>0</v>
      </c>
      <c r="E64" s="1">
        <f t="shared" si="16"/>
        <v>0</v>
      </c>
      <c r="F64" s="11">
        <f t="shared" si="17"/>
        <v>205636.34162042901</v>
      </c>
      <c r="G64" s="1"/>
      <c r="H64" s="9">
        <f t="shared" si="18"/>
        <v>5.3112398055915504</v>
      </c>
      <c r="I64" s="1">
        <f t="shared" si="19"/>
        <v>0</v>
      </c>
      <c r="J64" s="1">
        <f t="shared" si="20"/>
        <v>112018.86390673299</v>
      </c>
      <c r="K64" s="1">
        <f t="shared" si="21"/>
        <v>0</v>
      </c>
      <c r="L64" s="1">
        <f t="shared" si="22"/>
        <v>0</v>
      </c>
      <c r="M64" s="23">
        <f t="shared" si="23"/>
        <v>112018.86390673299</v>
      </c>
      <c r="N64" s="3"/>
      <c r="O64" s="3"/>
      <c r="P64" s="3"/>
    </row>
    <row r="65" spans="1:16">
      <c r="A65" s="9">
        <v>10.25</v>
      </c>
      <c r="B65" s="1">
        <f t="shared" si="13"/>
        <v>0</v>
      </c>
      <c r="C65" s="1">
        <f t="shared" si="14"/>
        <v>384284.89058925601</v>
      </c>
      <c r="D65" s="1">
        <f t="shared" si="15"/>
        <v>0</v>
      </c>
      <c r="E65" s="1">
        <f t="shared" si="16"/>
        <v>0</v>
      </c>
      <c r="F65" s="11">
        <f t="shared" si="17"/>
        <v>384284.89058925601</v>
      </c>
      <c r="G65" s="1"/>
      <c r="H65" s="9">
        <f t="shared" si="18"/>
        <v>6.3539774329225303</v>
      </c>
      <c r="I65" s="1">
        <f t="shared" si="19"/>
        <v>0</v>
      </c>
      <c r="J65" s="1">
        <f t="shared" si="20"/>
        <v>238218.29488948599</v>
      </c>
      <c r="K65" s="1">
        <f t="shared" si="21"/>
        <v>0</v>
      </c>
      <c r="L65" s="1">
        <f t="shared" si="22"/>
        <v>0</v>
      </c>
      <c r="M65" s="23">
        <f t="shared" si="23"/>
        <v>238218.29488948599</v>
      </c>
      <c r="N65" s="3"/>
      <c r="O65" s="3"/>
      <c r="P65" s="3"/>
    </row>
    <row r="66" spans="1:16">
      <c r="A66" s="9">
        <v>10.75</v>
      </c>
      <c r="B66" s="1">
        <f t="shared" si="13"/>
        <v>0</v>
      </c>
      <c r="C66" s="1">
        <f t="shared" si="14"/>
        <v>396239.92708793998</v>
      </c>
      <c r="D66" s="1">
        <f t="shared" si="15"/>
        <v>0</v>
      </c>
      <c r="E66" s="1">
        <f t="shared" si="16"/>
        <v>0</v>
      </c>
      <c r="F66" s="11">
        <f t="shared" si="17"/>
        <v>396239.92708793998</v>
      </c>
      <c r="G66" s="1"/>
      <c r="H66" s="9">
        <f t="shared" si="18"/>
        <v>7.5367976862128101</v>
      </c>
      <c r="I66" s="1">
        <f t="shared" si="19"/>
        <v>0</v>
      </c>
      <c r="J66" s="1">
        <f t="shared" si="20"/>
        <v>277802.80610804801</v>
      </c>
      <c r="K66" s="1">
        <f t="shared" si="21"/>
        <v>0</v>
      </c>
      <c r="L66" s="1">
        <f t="shared" si="22"/>
        <v>0</v>
      </c>
      <c r="M66" s="23">
        <f t="shared" si="23"/>
        <v>277802.80610804801</v>
      </c>
      <c r="N66" s="3"/>
      <c r="O66" s="3"/>
      <c r="P66" s="3"/>
    </row>
    <row r="67" spans="1:16">
      <c r="A67" s="9">
        <v>11.25</v>
      </c>
      <c r="B67" s="1">
        <f t="shared" si="13"/>
        <v>0</v>
      </c>
      <c r="C67" s="1">
        <f t="shared" si="14"/>
        <v>416176.360873328</v>
      </c>
      <c r="D67" s="1">
        <f t="shared" si="15"/>
        <v>0</v>
      </c>
      <c r="E67" s="1">
        <f t="shared" si="16"/>
        <v>0</v>
      </c>
      <c r="F67" s="11">
        <f t="shared" si="17"/>
        <v>416176.360873328</v>
      </c>
      <c r="G67" s="1"/>
      <c r="H67" s="9">
        <f t="shared" si="18"/>
        <v>8.8706777801290002</v>
      </c>
      <c r="I67" s="1">
        <f t="shared" si="19"/>
        <v>0</v>
      </c>
      <c r="J67" s="1">
        <f t="shared" si="20"/>
        <v>328157.01306790899</v>
      </c>
      <c r="K67" s="1">
        <f t="shared" si="21"/>
        <v>0</v>
      </c>
      <c r="L67" s="1">
        <f t="shared" si="22"/>
        <v>0</v>
      </c>
      <c r="M67" s="23">
        <f t="shared" si="23"/>
        <v>328157.01306790899</v>
      </c>
      <c r="N67" s="3"/>
      <c r="O67" s="3"/>
      <c r="P67" s="3"/>
    </row>
    <row r="68" spans="1:16">
      <c r="A68" s="9">
        <v>11.75</v>
      </c>
      <c r="B68" s="1">
        <f t="shared" si="13"/>
        <v>0</v>
      </c>
      <c r="C68" s="1">
        <f t="shared" si="14"/>
        <v>255511.95322934701</v>
      </c>
      <c r="D68" s="1">
        <f t="shared" si="15"/>
        <v>0</v>
      </c>
      <c r="E68" s="1">
        <f t="shared" si="16"/>
        <v>0</v>
      </c>
      <c r="F68" s="11">
        <f t="shared" si="17"/>
        <v>255511.95322934701</v>
      </c>
      <c r="G68" s="1"/>
      <c r="H68" s="9">
        <f t="shared" si="18"/>
        <v>10.3668975044002</v>
      </c>
      <c r="I68" s="1">
        <f t="shared" si="19"/>
        <v>0</v>
      </c>
      <c r="J68" s="1">
        <f t="shared" si="20"/>
        <v>225435.42385342499</v>
      </c>
      <c r="K68" s="1">
        <f t="shared" si="21"/>
        <v>0</v>
      </c>
      <c r="L68" s="1">
        <f t="shared" si="22"/>
        <v>0</v>
      </c>
      <c r="M68" s="23">
        <f t="shared" si="23"/>
        <v>225435.42385342499</v>
      </c>
      <c r="N68" s="3"/>
      <c r="O68" s="3"/>
      <c r="P68" s="3"/>
    </row>
    <row r="69" spans="1:16">
      <c r="A69" s="9">
        <v>12.25</v>
      </c>
      <c r="B69" s="1">
        <f t="shared" si="13"/>
        <v>0</v>
      </c>
      <c r="C69" s="1">
        <f t="shared" si="14"/>
        <v>209878.433395139</v>
      </c>
      <c r="D69" s="1">
        <f t="shared" si="15"/>
        <v>0</v>
      </c>
      <c r="E69" s="1">
        <f t="shared" si="16"/>
        <v>0</v>
      </c>
      <c r="F69" s="11">
        <f t="shared" si="17"/>
        <v>209878.433395139</v>
      </c>
      <c r="G69" s="1"/>
      <c r="H69" s="9">
        <f t="shared" si="18"/>
        <v>12.037033554649501</v>
      </c>
      <c r="I69" s="1">
        <f t="shared" si="19"/>
        <v>0</v>
      </c>
      <c r="J69" s="1">
        <f t="shared" si="20"/>
        <v>206229.693483638</v>
      </c>
      <c r="K69" s="1">
        <f t="shared" si="21"/>
        <v>0</v>
      </c>
      <c r="L69" s="1">
        <f t="shared" si="22"/>
        <v>0</v>
      </c>
      <c r="M69" s="23">
        <f t="shared" si="23"/>
        <v>206229.693483638</v>
      </c>
      <c r="N69" s="3"/>
      <c r="O69" s="3"/>
      <c r="P69" s="3"/>
    </row>
    <row r="70" spans="1:16">
      <c r="A70" s="9">
        <v>12.75</v>
      </c>
      <c r="B70" s="1">
        <f t="shared" si="13"/>
        <v>0</v>
      </c>
      <c r="C70" s="1">
        <f t="shared" si="14"/>
        <v>94061.3685746384</v>
      </c>
      <c r="D70" s="1">
        <f t="shared" si="15"/>
        <v>0</v>
      </c>
      <c r="E70" s="1">
        <f t="shared" si="16"/>
        <v>0</v>
      </c>
      <c r="F70" s="11">
        <f t="shared" si="17"/>
        <v>94061.3685746384</v>
      </c>
      <c r="G70" s="1"/>
      <c r="H70" s="9">
        <f t="shared" si="18"/>
        <v>13.892954209648201</v>
      </c>
      <c r="I70" s="1">
        <f t="shared" si="19"/>
        <v>0</v>
      </c>
      <c r="J70" s="1">
        <f t="shared" si="20"/>
        <v>102493.355804258</v>
      </c>
      <c r="K70" s="1">
        <f t="shared" si="21"/>
        <v>0</v>
      </c>
      <c r="L70" s="1">
        <f t="shared" si="22"/>
        <v>0</v>
      </c>
      <c r="M70" s="23">
        <f t="shared" si="23"/>
        <v>102493.355804258</v>
      </c>
      <c r="N70" s="3"/>
      <c r="O70" s="3"/>
      <c r="P70" s="3"/>
    </row>
    <row r="71" spans="1:16">
      <c r="A71" s="9">
        <v>13.25</v>
      </c>
      <c r="B71" s="1">
        <f t="shared" si="13"/>
        <v>0</v>
      </c>
      <c r="C71" s="1">
        <f t="shared" si="14"/>
        <v>62633.248844594898</v>
      </c>
      <c r="D71" s="1">
        <f t="shared" si="15"/>
        <v>12526.649768919</v>
      </c>
      <c r="E71" s="1">
        <f t="shared" si="16"/>
        <v>0</v>
      </c>
      <c r="F71" s="11">
        <f t="shared" si="17"/>
        <v>75159.898613513898</v>
      </c>
      <c r="G71" s="1"/>
      <c r="H71" s="9">
        <f t="shared" si="18"/>
        <v>15.9468143203423</v>
      </c>
      <c r="I71" s="1">
        <f t="shared" si="19"/>
        <v>0</v>
      </c>
      <c r="J71" s="1">
        <f t="shared" si="20"/>
        <v>75381.191668267798</v>
      </c>
      <c r="K71" s="1">
        <f t="shared" si="21"/>
        <v>15076.2383336536</v>
      </c>
      <c r="L71" s="1">
        <f t="shared" si="22"/>
        <v>0</v>
      </c>
      <c r="M71" s="23">
        <f t="shared" si="23"/>
        <v>90457.430001921399</v>
      </c>
      <c r="N71" s="3"/>
      <c r="O71" s="3"/>
      <c r="P71" s="3"/>
    </row>
    <row r="72" spans="1:16">
      <c r="A72" s="9">
        <v>13.75</v>
      </c>
      <c r="B72" s="1">
        <f t="shared" si="13"/>
        <v>0</v>
      </c>
      <c r="C72" s="1">
        <f t="shared" si="14"/>
        <v>31200.3268132388</v>
      </c>
      <c r="D72" s="1">
        <f t="shared" si="15"/>
        <v>0</v>
      </c>
      <c r="E72" s="1">
        <f t="shared" si="16"/>
        <v>0</v>
      </c>
      <c r="F72" s="11">
        <f t="shared" si="17"/>
        <v>31200.3268132388</v>
      </c>
      <c r="G72" s="1"/>
      <c r="H72" s="9">
        <f t="shared" si="18"/>
        <v>18.211050580709902</v>
      </c>
      <c r="I72" s="1">
        <f t="shared" si="19"/>
        <v>0</v>
      </c>
      <c r="J72" s="1">
        <f t="shared" si="20"/>
        <v>41322.962162223397</v>
      </c>
      <c r="K72" s="1">
        <f t="shared" si="21"/>
        <v>0</v>
      </c>
      <c r="L72" s="1">
        <f t="shared" si="22"/>
        <v>0</v>
      </c>
      <c r="M72" s="23">
        <f t="shared" si="23"/>
        <v>41322.962162223397</v>
      </c>
      <c r="N72" s="3"/>
      <c r="O72" s="3"/>
      <c r="P72" s="3"/>
    </row>
    <row r="73" spans="1:16">
      <c r="A73" s="9">
        <v>14.25</v>
      </c>
      <c r="B73" s="1">
        <f t="shared" si="13"/>
        <v>0</v>
      </c>
      <c r="C73" s="1">
        <f t="shared" si="14"/>
        <v>10218.7286008711</v>
      </c>
      <c r="D73" s="1">
        <f t="shared" si="15"/>
        <v>0</v>
      </c>
      <c r="E73" s="1">
        <f t="shared" si="16"/>
        <v>0</v>
      </c>
      <c r="F73" s="11">
        <f t="shared" si="17"/>
        <v>10218.7286008711</v>
      </c>
      <c r="G73" s="1"/>
      <c r="H73" s="9">
        <f t="shared" si="18"/>
        <v>20.698377054420899</v>
      </c>
      <c r="I73" s="1">
        <f t="shared" si="19"/>
        <v>0</v>
      </c>
      <c r="J73" s="1">
        <f t="shared" si="20"/>
        <v>14842.8840419386</v>
      </c>
      <c r="K73" s="1">
        <f t="shared" si="21"/>
        <v>0</v>
      </c>
      <c r="L73" s="1">
        <f t="shared" si="22"/>
        <v>0</v>
      </c>
      <c r="M73" s="23">
        <f t="shared" si="23"/>
        <v>14842.8840419386</v>
      </c>
      <c r="N73" s="3"/>
      <c r="O73" s="3"/>
      <c r="P73" s="3"/>
    </row>
    <row r="74" spans="1:16">
      <c r="A74" s="9">
        <v>14.75</v>
      </c>
      <c r="B74" s="1">
        <f t="shared" si="13"/>
        <v>0</v>
      </c>
      <c r="C74" s="1">
        <f t="shared" si="14"/>
        <v>0</v>
      </c>
      <c r="D74" s="1">
        <f t="shared" si="15"/>
        <v>2378.4341075000002</v>
      </c>
      <c r="E74" s="1">
        <f t="shared" si="16"/>
        <v>0</v>
      </c>
      <c r="F74" s="11">
        <f t="shared" si="17"/>
        <v>2378.4341075000002</v>
      </c>
      <c r="G74" s="1"/>
      <c r="H74" s="9">
        <f t="shared" si="18"/>
        <v>23.421780934544799</v>
      </c>
      <c r="I74" s="1">
        <f t="shared" si="19"/>
        <v>0</v>
      </c>
      <c r="J74" s="1">
        <f t="shared" si="20"/>
        <v>0</v>
      </c>
      <c r="K74" s="1">
        <f t="shared" si="21"/>
        <v>3776.75678868573</v>
      </c>
      <c r="L74" s="1">
        <f t="shared" si="22"/>
        <v>0</v>
      </c>
      <c r="M74" s="23">
        <f t="shared" si="23"/>
        <v>3776.75678868573</v>
      </c>
      <c r="N74" s="3"/>
      <c r="O74" s="3"/>
      <c r="P74" s="3"/>
    </row>
    <row r="75" spans="1:16">
      <c r="A75" s="9">
        <v>15.25</v>
      </c>
      <c r="B75" s="1">
        <f t="shared" si="13"/>
        <v>0</v>
      </c>
      <c r="C75" s="1">
        <f t="shared" si="14"/>
        <v>0</v>
      </c>
      <c r="D75" s="1">
        <f t="shared" si="15"/>
        <v>2149.4060650000001</v>
      </c>
      <c r="E75" s="1">
        <f t="shared" si="16"/>
        <v>0</v>
      </c>
      <c r="F75" s="11">
        <f t="shared" si="17"/>
        <v>2149.4060650000001</v>
      </c>
      <c r="G75" s="1"/>
      <c r="H75" s="9">
        <f t="shared" si="18"/>
        <v>26.394518516315301</v>
      </c>
      <c r="I75" s="1">
        <f t="shared" si="19"/>
        <v>0</v>
      </c>
      <c r="J75" s="1">
        <f t="shared" si="20"/>
        <v>0</v>
      </c>
      <c r="K75" s="1">
        <f t="shared" si="21"/>
        <v>3720.1664381457599</v>
      </c>
      <c r="L75" s="1">
        <f t="shared" si="22"/>
        <v>0</v>
      </c>
      <c r="M75" s="23">
        <f t="shared" si="23"/>
        <v>3720.1664381457599</v>
      </c>
      <c r="N75" s="3"/>
      <c r="O75" s="3"/>
      <c r="P75" s="3"/>
    </row>
    <row r="76" spans="1:16">
      <c r="A76" s="9">
        <v>15.75</v>
      </c>
      <c r="B76" s="1">
        <f t="shared" si="13"/>
        <v>0</v>
      </c>
      <c r="C76" s="1">
        <f t="shared" si="14"/>
        <v>0</v>
      </c>
      <c r="D76" s="1">
        <f t="shared" si="15"/>
        <v>917.88140952997799</v>
      </c>
      <c r="E76" s="1">
        <f t="shared" si="16"/>
        <v>0</v>
      </c>
      <c r="F76" s="11">
        <f t="shared" si="17"/>
        <v>917.88140952997799</v>
      </c>
      <c r="G76" s="1"/>
      <c r="H76" s="9">
        <f t="shared" si="18"/>
        <v>29.630111365302501</v>
      </c>
      <c r="I76" s="1">
        <f t="shared" si="19"/>
        <v>0</v>
      </c>
      <c r="J76" s="1">
        <f t="shared" si="20"/>
        <v>0</v>
      </c>
      <c r="K76" s="1">
        <f t="shared" si="21"/>
        <v>1726.7891037786701</v>
      </c>
      <c r="L76" s="1">
        <f t="shared" si="22"/>
        <v>0</v>
      </c>
      <c r="M76" s="23">
        <f t="shared" si="23"/>
        <v>1726.7891037786701</v>
      </c>
      <c r="N76" s="3"/>
      <c r="O76" s="3"/>
      <c r="P76" s="3"/>
    </row>
    <row r="77" spans="1:16">
      <c r="A77" s="9">
        <v>16.25</v>
      </c>
      <c r="B77" s="1">
        <f t="shared" si="13"/>
        <v>0</v>
      </c>
      <c r="C77" s="1">
        <f t="shared" si="14"/>
        <v>0</v>
      </c>
      <c r="D77" s="1">
        <f t="shared" si="15"/>
        <v>407.65432499999997</v>
      </c>
      <c r="E77" s="1">
        <f t="shared" si="16"/>
        <v>0</v>
      </c>
      <c r="F77" s="11">
        <f t="shared" si="17"/>
        <v>407.65432499999997</v>
      </c>
      <c r="G77" s="1"/>
      <c r="H77" s="9">
        <f t="shared" si="18"/>
        <v>33.142342665342497</v>
      </c>
      <c r="I77" s="1">
        <f t="shared" si="19"/>
        <v>0</v>
      </c>
      <c r="J77" s="1">
        <f t="shared" si="20"/>
        <v>0</v>
      </c>
      <c r="K77" s="1">
        <f t="shared" si="21"/>
        <v>831.42272788670095</v>
      </c>
      <c r="L77" s="1">
        <f t="shared" si="22"/>
        <v>0</v>
      </c>
      <c r="M77" s="23">
        <f t="shared" si="23"/>
        <v>831.42272788670095</v>
      </c>
      <c r="N77" s="3"/>
      <c r="O77" s="3"/>
      <c r="P77" s="3"/>
    </row>
    <row r="78" spans="1:16">
      <c r="A78" s="9">
        <v>16.75</v>
      </c>
      <c r="B78" s="1">
        <f t="shared" si="13"/>
        <v>0</v>
      </c>
      <c r="C78" s="1">
        <f t="shared" si="14"/>
        <v>0</v>
      </c>
      <c r="D78" s="1">
        <f t="shared" si="15"/>
        <v>0</v>
      </c>
      <c r="E78" s="1">
        <f t="shared" si="16"/>
        <v>0</v>
      </c>
      <c r="F78" s="11">
        <f t="shared" si="17"/>
        <v>0</v>
      </c>
      <c r="G78" s="1"/>
      <c r="H78" s="9">
        <f t="shared" si="18"/>
        <v>36.945253732292599</v>
      </c>
      <c r="I78" s="1">
        <f t="shared" si="19"/>
        <v>0</v>
      </c>
      <c r="J78" s="1">
        <f t="shared" si="20"/>
        <v>0</v>
      </c>
      <c r="K78" s="1">
        <f t="shared" si="21"/>
        <v>0</v>
      </c>
      <c r="L78" s="1">
        <f t="shared" si="22"/>
        <v>0</v>
      </c>
      <c r="M78" s="23">
        <f t="shared" si="23"/>
        <v>0</v>
      </c>
      <c r="N78" s="3"/>
      <c r="O78" s="3"/>
      <c r="P78" s="3"/>
    </row>
    <row r="79" spans="1:16">
      <c r="A79" s="9">
        <v>17.25</v>
      </c>
      <c r="B79" s="1">
        <f t="shared" si="13"/>
        <v>0</v>
      </c>
      <c r="C79" s="1">
        <f t="shared" si="14"/>
        <v>0</v>
      </c>
      <c r="D79" s="1">
        <f t="shared" si="15"/>
        <v>201.60178500000001</v>
      </c>
      <c r="E79" s="1">
        <f t="shared" si="16"/>
        <v>0</v>
      </c>
      <c r="F79" s="11">
        <f t="shared" si="17"/>
        <v>201.60178500000001</v>
      </c>
      <c r="G79" s="1"/>
      <c r="H79" s="9">
        <f t="shared" si="18"/>
        <v>41.0531406811563</v>
      </c>
      <c r="I79" s="1">
        <f t="shared" si="19"/>
        <v>0</v>
      </c>
      <c r="J79" s="1">
        <f t="shared" si="20"/>
        <v>0</v>
      </c>
      <c r="K79" s="1">
        <f t="shared" si="21"/>
        <v>479.790518329115</v>
      </c>
      <c r="L79" s="1">
        <f t="shared" si="22"/>
        <v>0</v>
      </c>
      <c r="M79" s="23">
        <f t="shared" si="23"/>
        <v>479.790518329115</v>
      </c>
      <c r="N79" s="3"/>
      <c r="O79" s="3"/>
      <c r="P79" s="3"/>
    </row>
    <row r="80" spans="1:16">
      <c r="A80" s="9">
        <v>17.75</v>
      </c>
      <c r="B80" s="1">
        <f t="shared" si="13"/>
        <v>0</v>
      </c>
      <c r="C80" s="1">
        <f t="shared" si="14"/>
        <v>0</v>
      </c>
      <c r="D80" s="1">
        <f t="shared" si="15"/>
        <v>0</v>
      </c>
      <c r="E80" s="1">
        <f t="shared" si="16"/>
        <v>0</v>
      </c>
      <c r="F80" s="11">
        <f t="shared" si="17"/>
        <v>0</v>
      </c>
      <c r="G80" s="1"/>
      <c r="H80" s="9">
        <f t="shared" si="18"/>
        <v>45.480551235409202</v>
      </c>
      <c r="I80" s="1">
        <f t="shared" si="19"/>
        <v>0</v>
      </c>
      <c r="J80" s="1">
        <f t="shared" si="20"/>
        <v>0</v>
      </c>
      <c r="K80" s="1">
        <f t="shared" si="21"/>
        <v>0</v>
      </c>
      <c r="L80" s="1">
        <f t="shared" si="22"/>
        <v>0</v>
      </c>
      <c r="M80" s="23">
        <f t="shared" si="23"/>
        <v>0</v>
      </c>
      <c r="N80" s="3"/>
      <c r="O80" s="3"/>
      <c r="P80" s="3"/>
    </row>
    <row r="81" spans="1:18">
      <c r="A81" s="9">
        <v>18.25</v>
      </c>
      <c r="B81" s="1">
        <f t="shared" si="13"/>
        <v>0</v>
      </c>
      <c r="C81" s="1">
        <f t="shared" si="14"/>
        <v>0</v>
      </c>
      <c r="D81" s="1">
        <f t="shared" si="15"/>
        <v>0</v>
      </c>
      <c r="E81" s="1">
        <f t="shared" si="16"/>
        <v>0</v>
      </c>
      <c r="F81" s="11">
        <f t="shared" si="17"/>
        <v>0</v>
      </c>
      <c r="G81" s="1"/>
      <c r="H81" s="9">
        <f t="shared" si="18"/>
        <v>50.242281668472401</v>
      </c>
      <c r="I81" s="1">
        <f t="shared" si="19"/>
        <v>0</v>
      </c>
      <c r="J81" s="1">
        <f t="shared" si="20"/>
        <v>0</v>
      </c>
      <c r="K81" s="1">
        <f t="shared" si="21"/>
        <v>0</v>
      </c>
      <c r="L81" s="1">
        <f t="shared" si="22"/>
        <v>0</v>
      </c>
      <c r="M81" s="23">
        <f t="shared" si="23"/>
        <v>0</v>
      </c>
      <c r="N81" s="3"/>
      <c r="O81" s="3"/>
      <c r="P81" s="3"/>
    </row>
    <row r="82" spans="1:18">
      <c r="A82" s="9">
        <v>18.75</v>
      </c>
      <c r="B82" s="1">
        <f t="shared" si="13"/>
        <v>0</v>
      </c>
      <c r="C82" s="1">
        <f t="shared" si="14"/>
        <v>0</v>
      </c>
      <c r="D82" s="1">
        <f t="shared" si="15"/>
        <v>0</v>
      </c>
      <c r="E82" s="1">
        <f t="shared" si="16"/>
        <v>0</v>
      </c>
      <c r="F82" s="11">
        <f t="shared" si="17"/>
        <v>0</v>
      </c>
      <c r="G82" s="1"/>
      <c r="H82" s="9">
        <f t="shared" si="18"/>
        <v>55.353373868256398</v>
      </c>
      <c r="I82" s="1">
        <f t="shared" si="19"/>
        <v>0</v>
      </c>
      <c r="J82" s="1">
        <f t="shared" si="20"/>
        <v>0</v>
      </c>
      <c r="K82" s="1">
        <f t="shared" si="21"/>
        <v>0</v>
      </c>
      <c r="L82" s="1">
        <f t="shared" si="22"/>
        <v>0</v>
      </c>
      <c r="M82" s="23">
        <f t="shared" si="23"/>
        <v>0</v>
      </c>
      <c r="N82" s="3"/>
      <c r="O82" s="3"/>
      <c r="P82" s="3"/>
    </row>
    <row r="83" spans="1:18">
      <c r="A83" s="9">
        <v>19.25</v>
      </c>
      <c r="B83" s="1">
        <f t="shared" si="13"/>
        <v>0</v>
      </c>
      <c r="C83" s="1">
        <f t="shared" si="14"/>
        <v>0</v>
      </c>
      <c r="D83" s="1">
        <f t="shared" si="15"/>
        <v>0</v>
      </c>
      <c r="E83" s="1">
        <f t="shared" si="16"/>
        <v>0</v>
      </c>
      <c r="F83" s="11">
        <f t="shared" si="17"/>
        <v>0</v>
      </c>
      <c r="G83" s="1"/>
      <c r="H83" s="9">
        <f t="shared" si="18"/>
        <v>60.829112516556997</v>
      </c>
      <c r="I83" s="1">
        <f t="shared" si="19"/>
        <v>0</v>
      </c>
      <c r="J83" s="1">
        <f t="shared" si="20"/>
        <v>0</v>
      </c>
      <c r="K83" s="1">
        <f t="shared" si="21"/>
        <v>0</v>
      </c>
      <c r="L83" s="1">
        <f t="shared" si="22"/>
        <v>0</v>
      </c>
      <c r="M83" s="23">
        <f t="shared" si="23"/>
        <v>0</v>
      </c>
      <c r="N83" s="3"/>
      <c r="O83" s="3"/>
      <c r="P83" s="3"/>
    </row>
    <row r="84" spans="1:18">
      <c r="A84" s="9">
        <v>19.75</v>
      </c>
      <c r="B84" s="1">
        <f t="shared" si="13"/>
        <v>0</v>
      </c>
      <c r="C84" s="1">
        <f t="shared" si="14"/>
        <v>0</v>
      </c>
      <c r="D84" s="1">
        <f t="shared" si="15"/>
        <v>0</v>
      </c>
      <c r="E84" s="1">
        <f t="shared" si="16"/>
        <v>0</v>
      </c>
      <c r="F84" s="11">
        <f t="shared" si="17"/>
        <v>0</v>
      </c>
      <c r="G84" s="1"/>
      <c r="H84" s="9">
        <f t="shared" si="18"/>
        <v>66.685022375836994</v>
      </c>
      <c r="I84" s="1">
        <f t="shared" si="19"/>
        <v>0</v>
      </c>
      <c r="J84" s="1">
        <f t="shared" si="20"/>
        <v>0</v>
      </c>
      <c r="K84" s="1">
        <f t="shared" si="21"/>
        <v>0</v>
      </c>
      <c r="L84" s="1">
        <f t="shared" si="22"/>
        <v>0</v>
      </c>
      <c r="M84" s="23">
        <f t="shared" si="23"/>
        <v>0</v>
      </c>
      <c r="N84" s="3"/>
      <c r="O84" s="3"/>
      <c r="P84" s="3"/>
    </row>
    <row r="85" spans="1:18">
      <c r="A85" s="9">
        <v>20.25</v>
      </c>
      <c r="B85" s="1">
        <f t="shared" si="13"/>
        <v>0</v>
      </c>
      <c r="C85" s="1">
        <f t="shared" si="14"/>
        <v>0</v>
      </c>
      <c r="D85" s="1">
        <f t="shared" si="15"/>
        <v>0</v>
      </c>
      <c r="E85" s="1">
        <f t="shared" si="16"/>
        <v>0</v>
      </c>
      <c r="F85" s="11">
        <f t="shared" si="17"/>
        <v>0</v>
      </c>
      <c r="G85" s="1"/>
      <c r="H85" s="9">
        <f t="shared" si="18"/>
        <v>72.936865676602196</v>
      </c>
      <c r="I85" s="1">
        <f t="shared" si="19"/>
        <v>0</v>
      </c>
      <c r="J85" s="1">
        <f t="shared" si="20"/>
        <v>0</v>
      </c>
      <c r="K85" s="1">
        <f t="shared" si="21"/>
        <v>0</v>
      </c>
      <c r="L85" s="1">
        <f t="shared" si="22"/>
        <v>0</v>
      </c>
      <c r="M85" s="23">
        <f t="shared" si="23"/>
        <v>0</v>
      </c>
      <c r="N85" s="3"/>
      <c r="O85" s="3"/>
      <c r="P85" s="3"/>
    </row>
    <row r="86" spans="1:18">
      <c r="A86" s="9">
        <v>20.75</v>
      </c>
      <c r="B86" s="1">
        <f t="shared" si="13"/>
        <v>0</v>
      </c>
      <c r="C86" s="1">
        <f t="shared" si="14"/>
        <v>0</v>
      </c>
      <c r="D86" s="1">
        <f t="shared" si="15"/>
        <v>0</v>
      </c>
      <c r="E86" s="1">
        <f t="shared" si="16"/>
        <v>0</v>
      </c>
      <c r="F86" s="11">
        <f t="shared" ref="F86:F88" si="24">SUM(B86:E86)</f>
        <v>0</v>
      </c>
      <c r="G86" s="1"/>
      <c r="H86" s="9">
        <f t="shared" ref="H86:H88" si="25">$I$49*((A86)^$K$49)</f>
        <v>79.600639599164595</v>
      </c>
      <c r="I86" s="1">
        <f t="shared" si="19"/>
        <v>0</v>
      </c>
      <c r="J86" s="1">
        <f t="shared" si="20"/>
        <v>0</v>
      </c>
      <c r="K86" s="1">
        <f t="shared" si="21"/>
        <v>0</v>
      </c>
      <c r="L86" s="1">
        <f t="shared" si="22"/>
        <v>0</v>
      </c>
      <c r="M86" s="23">
        <f t="shared" ref="M86:M88" si="26">SUM(I86:L86)</f>
        <v>0</v>
      </c>
      <c r="N86" s="3"/>
      <c r="O86" s="3"/>
      <c r="P86" s="3"/>
    </row>
    <row r="87" spans="1:18">
      <c r="A87" s="9">
        <v>21.25</v>
      </c>
      <c r="B87" s="1">
        <f t="shared" si="13"/>
        <v>0</v>
      </c>
      <c r="C87" s="1">
        <f t="shared" si="14"/>
        <v>0</v>
      </c>
      <c r="D87" s="1">
        <f t="shared" si="15"/>
        <v>0</v>
      </c>
      <c r="E87" s="1">
        <f t="shared" si="16"/>
        <v>0</v>
      </c>
      <c r="F87" s="11">
        <f t="shared" si="24"/>
        <v>0</v>
      </c>
      <c r="G87" s="1"/>
      <c r="H87" s="9">
        <f t="shared" si="25"/>
        <v>86.692573844119707</v>
      </c>
      <c r="I87" s="1">
        <f t="shared" si="19"/>
        <v>0</v>
      </c>
      <c r="J87" s="1">
        <f t="shared" si="20"/>
        <v>0</v>
      </c>
      <c r="K87" s="1">
        <f t="shared" si="21"/>
        <v>0</v>
      </c>
      <c r="L87" s="1">
        <f t="shared" si="22"/>
        <v>0</v>
      </c>
      <c r="M87" s="23">
        <f t="shared" si="26"/>
        <v>0</v>
      </c>
      <c r="N87" s="3"/>
      <c r="O87" s="3"/>
      <c r="P87" s="3"/>
    </row>
    <row r="88" spans="1:18">
      <c r="A88" s="9">
        <v>21.75</v>
      </c>
      <c r="B88" s="1">
        <f t="shared" si="13"/>
        <v>0</v>
      </c>
      <c r="C88" s="1">
        <f t="shared" si="14"/>
        <v>0</v>
      </c>
      <c r="D88" s="1">
        <f t="shared" si="15"/>
        <v>0</v>
      </c>
      <c r="E88" s="1">
        <f t="shared" si="16"/>
        <v>0</v>
      </c>
      <c r="F88" s="11">
        <f t="shared" si="24"/>
        <v>0</v>
      </c>
      <c r="G88" s="1"/>
      <c r="H88" s="9">
        <f t="shared" si="25"/>
        <v>94.229128286333093</v>
      </c>
      <c r="I88" s="1">
        <f t="shared" si="19"/>
        <v>0</v>
      </c>
      <c r="J88" s="1">
        <f t="shared" si="20"/>
        <v>0</v>
      </c>
      <c r="K88" s="1">
        <f t="shared" si="21"/>
        <v>0</v>
      </c>
      <c r="L88" s="1">
        <f t="shared" si="22"/>
        <v>0</v>
      </c>
      <c r="M88" s="23">
        <f t="shared" si="26"/>
        <v>0</v>
      </c>
      <c r="N88" s="3"/>
      <c r="O88" s="3"/>
      <c r="P88" s="3"/>
    </row>
    <row r="89" spans="1:18">
      <c r="A89" s="7" t="s">
        <v>7</v>
      </c>
      <c r="B89" s="15">
        <f>SUM(B52:B88)</f>
        <v>0</v>
      </c>
      <c r="C89" s="15">
        <f t="shared" ref="C89:F89" si="27">SUM(C52:C88)</f>
        <v>2300859.7089803601</v>
      </c>
      <c r="D89" s="15">
        <f t="shared" si="27"/>
        <v>18581.627460948999</v>
      </c>
      <c r="E89" s="15">
        <f t="shared" si="27"/>
        <v>0</v>
      </c>
      <c r="F89" s="15">
        <f t="shared" si="27"/>
        <v>2319441.3364413101</v>
      </c>
      <c r="G89" s="11"/>
      <c r="H89" s="7" t="s">
        <v>7</v>
      </c>
      <c r="I89" s="15">
        <f>SUM(I52:I88)</f>
        <v>0</v>
      </c>
      <c r="J89" s="15">
        <f t="shared" ref="J89:M89" si="28">SUM(J52:J88)</f>
        <v>1727645.68045388</v>
      </c>
      <c r="K89" s="15">
        <f t="shared" si="28"/>
        <v>25611.163910479601</v>
      </c>
      <c r="L89" s="15">
        <f t="shared" si="28"/>
        <v>0</v>
      </c>
      <c r="M89" s="15">
        <f t="shared" si="28"/>
        <v>1753256.84436436</v>
      </c>
      <c r="N89" s="3"/>
      <c r="O89" s="3"/>
      <c r="P89" s="3"/>
    </row>
    <row r="90" spans="1:18">
      <c r="A90" s="5" t="s">
        <v>13</v>
      </c>
      <c r="B90" s="24">
        <f>IF(L43&gt;0,B89/L43,0)</f>
        <v>0</v>
      </c>
      <c r="C90" s="24">
        <f>IF(M43&gt;0,C89/M43,0)</f>
        <v>10.831030954950499</v>
      </c>
      <c r="D90" s="24">
        <f>IF(N43&gt;0,D89/N43,0)</f>
        <v>13.839479611428001</v>
      </c>
      <c r="E90" s="24">
        <f>IF(O43&gt;0,E89/O43,0)</f>
        <v>0</v>
      </c>
      <c r="F90" s="24">
        <f>IF(P43&gt;0,F89/P43,0)</f>
        <v>10.849926089096799</v>
      </c>
      <c r="G90" s="11"/>
      <c r="H90" s="5" t="s">
        <v>13</v>
      </c>
      <c r="I90" s="24">
        <f>IF(L43&gt;0,I89/L43,0)</f>
        <v>0</v>
      </c>
      <c r="J90" s="24">
        <f>IF(M43&gt;0,J89/M43,0)</f>
        <v>8.13269221550018</v>
      </c>
      <c r="K90" s="24">
        <f>IF(N43&gt;0,K89/N43,0)</f>
        <v>19.0750342782903</v>
      </c>
      <c r="L90" s="24">
        <f>IF(O43&gt;0,L89/O43,0)</f>
        <v>0</v>
      </c>
      <c r="M90" s="24">
        <f>IF(P43&gt;0,M89/P43,0)</f>
        <v>8.2014176766128699</v>
      </c>
      <c r="N90" s="3"/>
      <c r="O90" s="3"/>
      <c r="P90" s="3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50" t="s">
        <v>14</v>
      </c>
      <c r="B95" s="50"/>
      <c r="C95" s="50"/>
      <c r="D95" s="50"/>
      <c r="E95" s="50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50"/>
      <c r="B96" s="50"/>
      <c r="C96" s="50"/>
      <c r="D96" s="50"/>
      <c r="E96" s="50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51"/>
      <c r="B100" s="51"/>
      <c r="C100" s="51"/>
      <c r="D100" s="51"/>
      <c r="E100" s="5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6">
        <v>0</v>
      </c>
      <c r="B102" s="27">
        <f>L$43</f>
        <v>0</v>
      </c>
      <c r="C102" s="28">
        <f>$B$90</f>
        <v>0</v>
      </c>
      <c r="D102" s="28">
        <f>$I$90</f>
        <v>0</v>
      </c>
      <c r="E102" s="27">
        <f t="shared" ref="E102:E105" si="29">B102*D102</f>
        <v>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6">
        <v>1</v>
      </c>
      <c r="B103" s="27">
        <f>M$43</f>
        <v>212432.19769</v>
      </c>
      <c r="C103" s="28">
        <f>$C$90</f>
        <v>10.8</v>
      </c>
      <c r="D103" s="28">
        <f>$J$90</f>
        <v>8.1</v>
      </c>
      <c r="E103" s="27">
        <f t="shared" si="29"/>
        <v>1720700.8012900001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1342.65362</v>
      </c>
      <c r="C104" s="28">
        <f>$D$90</f>
        <v>13.8</v>
      </c>
      <c r="D104" s="28">
        <f>$K$90</f>
        <v>19.100000000000001</v>
      </c>
      <c r="E104" s="27">
        <f t="shared" si="29"/>
        <v>25644.684140000001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8">
        <f>$E$90</f>
        <v>0</v>
      </c>
      <c r="D105" s="28">
        <f>$L$90</f>
        <v>0</v>
      </c>
      <c r="E105" s="27">
        <f t="shared" si="29"/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213774.85131</v>
      </c>
      <c r="C106" s="28">
        <f>$F$90</f>
        <v>10.8</v>
      </c>
      <c r="D106" s="28">
        <f>$M$90</f>
        <v>8.1999999999999993</v>
      </c>
      <c r="E106" s="27">
        <f>SUM(E102:E105)</f>
        <v>1746345.4854299999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9">
        <f>$I$2</f>
        <v>1754189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20</v>
      </c>
      <c r="B108" s="27">
        <f>IF(E106&gt;0,$I$2/E106,"")</f>
        <v>1.0044900000000001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43" zoomScale="90" zoomScaleNormal="90" workbookViewId="0">
      <selection activeCell="B90" sqref="B90"/>
    </sheetView>
  </sheetViews>
  <sheetFormatPr baseColWidth="10" defaultColWidth="11.5" defaultRowHeight="13"/>
  <cols>
    <col min="1" max="1" width="10.1640625" customWidth="1"/>
    <col min="2" max="2" width="14.1640625" customWidth="1"/>
    <col min="4" max="4" width="9.6640625" customWidth="1"/>
    <col min="5" max="5" width="12.1640625" customWidth="1"/>
    <col min="8" max="8" width="8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53" t="s">
        <v>21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1">
        <v>3549138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5" t="s">
        <v>4</v>
      </c>
      <c r="C4" s="55"/>
      <c r="D4" s="55"/>
      <c r="E4" s="55"/>
      <c r="F4" s="55"/>
      <c r="G4" s="1"/>
      <c r="H4" s="2" t="s">
        <v>3</v>
      </c>
      <c r="I4" s="1"/>
      <c r="J4" s="1"/>
      <c r="K4" s="2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32"/>
      <c r="E6" s="33"/>
      <c r="F6" s="11">
        <f t="shared" ref="F6:F39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9" si="1">IF($F6&gt;0,($I6/1000)*(B6/$F6),0)</f>
        <v>0</v>
      </c>
      <c r="M6" s="1">
        <f t="shared" ref="M6:M39" si="2">IF($F6&gt;0,($I6/1000)*(C6/$F6),0)</f>
        <v>0</v>
      </c>
      <c r="N6" s="1">
        <f t="shared" ref="N6:N39" si="3">IF($F6&gt;0,($I6/1000)*(D6/$F6),0)</f>
        <v>0</v>
      </c>
      <c r="O6" s="1">
        <f t="shared" ref="O6:O39" si="4">IF($F6&gt;0,($I6/1000)*(E6/$F6),0)</f>
        <v>0</v>
      </c>
      <c r="P6" s="12">
        <f t="shared" ref="P6:P39" si="5">SUM(L6:O6)</f>
        <v>0</v>
      </c>
      <c r="Q6" s="3"/>
      <c r="R6" s="3"/>
    </row>
    <row r="7" spans="1:18">
      <c r="A7" s="9">
        <v>4.25</v>
      </c>
      <c r="B7" s="10"/>
      <c r="C7" s="10"/>
      <c r="D7" s="32"/>
      <c r="E7" s="33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0"/>
      <c r="D8" s="32"/>
      <c r="E8" s="33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21"/>
      <c r="D9" s="32"/>
      <c r="E9" s="33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1"/>
      <c r="C10" s="21"/>
      <c r="D10" s="32"/>
      <c r="E10" s="33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10"/>
      <c r="D11" s="32"/>
      <c r="E11" s="33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21"/>
      <c r="C12" s="34">
        <v>1</v>
      </c>
      <c r="D12" s="32"/>
      <c r="E12" s="35"/>
      <c r="F12" s="11">
        <f t="shared" si="0"/>
        <v>1</v>
      </c>
      <c r="G12" s="1"/>
      <c r="H12" s="9">
        <v>6.75</v>
      </c>
      <c r="I12">
        <v>25896.95</v>
      </c>
      <c r="J12" s="1"/>
      <c r="K12" s="9">
        <v>6.75</v>
      </c>
      <c r="L12" s="1">
        <f t="shared" si="1"/>
        <v>0</v>
      </c>
      <c r="M12" s="1">
        <f t="shared" si="2"/>
        <v>25.89695</v>
      </c>
      <c r="N12" s="1">
        <f t="shared" si="3"/>
        <v>0</v>
      </c>
      <c r="O12" s="1">
        <f t="shared" si="4"/>
        <v>0</v>
      </c>
      <c r="P12" s="12">
        <f t="shared" si="5"/>
        <v>25.89695</v>
      </c>
      <c r="Q12" s="3"/>
      <c r="R12" s="3"/>
    </row>
    <row r="13" spans="1:18">
      <c r="A13" s="9">
        <v>7.25</v>
      </c>
      <c r="C13" s="34">
        <v>1</v>
      </c>
      <c r="D13" s="36"/>
      <c r="E13" s="35"/>
      <c r="F13" s="11">
        <f t="shared" si="0"/>
        <v>1</v>
      </c>
      <c r="G13" s="1"/>
      <c r="H13" s="9">
        <v>7.25</v>
      </c>
      <c r="I13">
        <v>21523.08</v>
      </c>
      <c r="J13" s="1"/>
      <c r="K13" s="9">
        <v>7.25</v>
      </c>
      <c r="L13" s="1">
        <f t="shared" si="1"/>
        <v>0</v>
      </c>
      <c r="M13" s="1">
        <f t="shared" si="2"/>
        <v>21.52308</v>
      </c>
      <c r="N13" s="1">
        <f t="shared" si="3"/>
        <v>0</v>
      </c>
      <c r="O13" s="1">
        <f t="shared" si="4"/>
        <v>0</v>
      </c>
      <c r="P13" s="12">
        <f t="shared" si="5"/>
        <v>21.52308</v>
      </c>
      <c r="Q13" s="3"/>
      <c r="R13" s="3"/>
    </row>
    <row r="14" spans="1:18">
      <c r="A14" s="9">
        <v>7.75</v>
      </c>
      <c r="C14" s="34">
        <v>1</v>
      </c>
      <c r="D14" s="36"/>
      <c r="E14" s="37"/>
      <c r="F14" s="11">
        <f t="shared" si="0"/>
        <v>1</v>
      </c>
      <c r="G14" s="1"/>
      <c r="H14" s="9">
        <v>7.75</v>
      </c>
      <c r="I14">
        <v>43028.33</v>
      </c>
      <c r="J14" s="4"/>
      <c r="K14" s="9">
        <v>7.75</v>
      </c>
      <c r="L14" s="1">
        <f t="shared" si="1"/>
        <v>0</v>
      </c>
      <c r="M14" s="1">
        <f t="shared" si="2"/>
        <v>43.028329999999997</v>
      </c>
      <c r="N14" s="1">
        <f t="shared" si="3"/>
        <v>0</v>
      </c>
      <c r="O14" s="1">
        <f t="shared" si="4"/>
        <v>0</v>
      </c>
      <c r="P14" s="12">
        <f t="shared" si="5"/>
        <v>43.028329999999997</v>
      </c>
      <c r="Q14" s="3"/>
      <c r="R14" s="3"/>
    </row>
    <row r="15" spans="1:18">
      <c r="A15" s="9">
        <v>8.25</v>
      </c>
      <c r="C15" s="34">
        <v>1</v>
      </c>
      <c r="D15" s="38"/>
      <c r="E15" s="37"/>
      <c r="F15" s="11">
        <f t="shared" si="0"/>
        <v>1</v>
      </c>
      <c r="G15" s="1"/>
      <c r="H15" s="9">
        <v>8.25</v>
      </c>
      <c r="I15">
        <v>1082714.00644183</v>
      </c>
      <c r="J15" s="4"/>
      <c r="K15" s="9">
        <v>8.25</v>
      </c>
      <c r="L15" s="1">
        <f t="shared" si="1"/>
        <v>0</v>
      </c>
      <c r="M15" s="1">
        <f t="shared" si="2"/>
        <v>1082.71400644183</v>
      </c>
      <c r="N15" s="1">
        <f t="shared" si="3"/>
        <v>0</v>
      </c>
      <c r="O15" s="1">
        <f t="shared" si="4"/>
        <v>0</v>
      </c>
      <c r="P15" s="12">
        <f t="shared" si="5"/>
        <v>1082.71400644183</v>
      </c>
      <c r="Q15" s="3"/>
      <c r="R15" s="3"/>
    </row>
    <row r="16" spans="1:18">
      <c r="A16" s="9">
        <v>8.75</v>
      </c>
      <c r="C16" s="34">
        <v>1</v>
      </c>
      <c r="D16" s="38"/>
      <c r="E16" s="37"/>
      <c r="F16" s="11">
        <f t="shared" si="0"/>
        <v>1</v>
      </c>
      <c r="G16" s="1"/>
      <c r="H16" s="9">
        <v>8.75</v>
      </c>
      <c r="I16">
        <v>3429658.3798311702</v>
      </c>
      <c r="J16" s="4"/>
      <c r="K16" s="9">
        <v>8.75</v>
      </c>
      <c r="L16" s="1">
        <f t="shared" si="1"/>
        <v>0</v>
      </c>
      <c r="M16" s="1">
        <f t="shared" si="2"/>
        <v>3429.6583798311699</v>
      </c>
      <c r="N16" s="1">
        <f t="shared" si="3"/>
        <v>0</v>
      </c>
      <c r="O16" s="1">
        <f t="shared" si="4"/>
        <v>0</v>
      </c>
      <c r="P16" s="12">
        <f t="shared" si="5"/>
        <v>3429.6583798311699</v>
      </c>
      <c r="Q16" s="3"/>
      <c r="R16" s="3"/>
    </row>
    <row r="17" spans="1:18">
      <c r="A17" s="9">
        <v>9.25</v>
      </c>
      <c r="C17" s="34">
        <v>1</v>
      </c>
      <c r="E17" s="37"/>
      <c r="F17" s="11">
        <f t="shared" si="0"/>
        <v>1</v>
      </c>
      <c r="G17" s="1"/>
      <c r="H17" s="9">
        <v>9.25</v>
      </c>
      <c r="I17">
        <v>16523663.880937301</v>
      </c>
      <c r="J17" s="4"/>
      <c r="K17" s="9">
        <v>9.25</v>
      </c>
      <c r="L17" s="1">
        <f t="shared" si="1"/>
        <v>0</v>
      </c>
      <c r="M17" s="1">
        <f t="shared" si="2"/>
        <v>16523.6638809373</v>
      </c>
      <c r="N17" s="1">
        <f t="shared" si="3"/>
        <v>0</v>
      </c>
      <c r="O17" s="1">
        <f t="shared" si="4"/>
        <v>0</v>
      </c>
      <c r="P17" s="12">
        <f t="shared" si="5"/>
        <v>16523.6638809373</v>
      </c>
      <c r="Q17" s="3"/>
      <c r="R17" s="3"/>
    </row>
    <row r="18" spans="1:18">
      <c r="A18" s="9">
        <v>9.75</v>
      </c>
      <c r="C18" s="34">
        <v>1</v>
      </c>
      <c r="E18" s="37"/>
      <c r="F18" s="11">
        <f t="shared" si="0"/>
        <v>1</v>
      </c>
      <c r="G18" s="1"/>
      <c r="H18" s="9">
        <v>9.75</v>
      </c>
      <c r="I18">
        <v>27950957.226107601</v>
      </c>
      <c r="J18" s="4"/>
      <c r="K18" s="9">
        <v>9.75</v>
      </c>
      <c r="L18" s="1">
        <f t="shared" si="1"/>
        <v>0</v>
      </c>
      <c r="M18" s="1">
        <f t="shared" si="2"/>
        <v>27950.957226107599</v>
      </c>
      <c r="N18" s="1">
        <f t="shared" si="3"/>
        <v>0</v>
      </c>
      <c r="O18" s="1">
        <f t="shared" si="4"/>
        <v>0</v>
      </c>
      <c r="P18" s="12">
        <f t="shared" si="5"/>
        <v>27950.957226107599</v>
      </c>
      <c r="Q18" s="3"/>
      <c r="R18" s="3"/>
    </row>
    <row r="19" spans="1:18">
      <c r="A19" s="9">
        <v>10.25</v>
      </c>
      <c r="C19">
        <v>6</v>
      </c>
      <c r="D19">
        <v>0</v>
      </c>
      <c r="E19" s="37"/>
      <c r="F19" s="11">
        <f t="shared" si="0"/>
        <v>6</v>
      </c>
      <c r="G19" s="1"/>
      <c r="H19" s="9">
        <v>10.25</v>
      </c>
      <c r="I19">
        <v>61361637.478509903</v>
      </c>
      <c r="J19" s="4"/>
      <c r="K19" s="9">
        <v>10.25</v>
      </c>
      <c r="L19" s="1">
        <f t="shared" si="1"/>
        <v>0</v>
      </c>
      <c r="M19" s="1">
        <f t="shared" si="2"/>
        <v>61361.637478509903</v>
      </c>
      <c r="N19" s="1">
        <f t="shared" si="3"/>
        <v>0</v>
      </c>
      <c r="O19" s="1">
        <f t="shared" si="4"/>
        <v>0</v>
      </c>
      <c r="P19" s="12">
        <f t="shared" si="5"/>
        <v>61361.637478509903</v>
      </c>
      <c r="Q19" s="3"/>
      <c r="R19" s="3"/>
    </row>
    <row r="20" spans="1:18">
      <c r="A20" s="9">
        <v>10.75</v>
      </c>
      <c r="C20">
        <v>30</v>
      </c>
      <c r="D20">
        <v>0</v>
      </c>
      <c r="E20" s="37"/>
      <c r="F20" s="11">
        <f t="shared" si="0"/>
        <v>30</v>
      </c>
      <c r="G20" s="1"/>
      <c r="H20" s="9">
        <v>10.75</v>
      </c>
      <c r="I20">
        <v>54350563.198762201</v>
      </c>
      <c r="J20" s="4"/>
      <c r="K20" s="9">
        <v>10.75</v>
      </c>
      <c r="L20" s="1">
        <f t="shared" si="1"/>
        <v>0</v>
      </c>
      <c r="M20" s="1">
        <f t="shared" si="2"/>
        <v>54350.563198762196</v>
      </c>
      <c r="N20" s="1">
        <f t="shared" si="3"/>
        <v>0</v>
      </c>
      <c r="O20" s="1">
        <f t="shared" si="4"/>
        <v>0</v>
      </c>
      <c r="P20" s="12">
        <f t="shared" si="5"/>
        <v>54350.563198762196</v>
      </c>
      <c r="Q20" s="3"/>
      <c r="R20" s="3"/>
    </row>
    <row r="21" spans="1:18">
      <c r="A21" s="9">
        <v>11.25</v>
      </c>
      <c r="C21">
        <v>109</v>
      </c>
      <c r="D21">
        <v>0</v>
      </c>
      <c r="E21" s="37"/>
      <c r="F21" s="11">
        <f t="shared" si="0"/>
        <v>109</v>
      </c>
      <c r="G21" s="1"/>
      <c r="H21" s="9">
        <v>11.25</v>
      </c>
      <c r="I21">
        <v>60908666.774115004</v>
      </c>
      <c r="J21" s="4"/>
      <c r="K21" s="9">
        <v>11.25</v>
      </c>
      <c r="L21" s="1">
        <f t="shared" si="1"/>
        <v>0</v>
      </c>
      <c r="M21" s="1">
        <f t="shared" si="2"/>
        <v>60908.666774115001</v>
      </c>
      <c r="N21" s="1">
        <f t="shared" si="3"/>
        <v>0</v>
      </c>
      <c r="O21" s="1">
        <f t="shared" si="4"/>
        <v>0</v>
      </c>
      <c r="P21" s="12">
        <f t="shared" si="5"/>
        <v>60908.666774115001</v>
      </c>
      <c r="Q21" s="3"/>
      <c r="R21" s="3"/>
    </row>
    <row r="22" spans="1:18">
      <c r="A22" s="9">
        <v>11.75</v>
      </c>
      <c r="C22">
        <v>101</v>
      </c>
      <c r="D22">
        <v>1</v>
      </c>
      <c r="E22" s="37"/>
      <c r="F22" s="11">
        <f t="shared" si="0"/>
        <v>102</v>
      </c>
      <c r="G22" s="4"/>
      <c r="H22" s="9">
        <v>11.75</v>
      </c>
      <c r="I22">
        <v>45769078.665979803</v>
      </c>
      <c r="J22" s="4"/>
      <c r="K22" s="9">
        <v>11.75</v>
      </c>
      <c r="L22" s="1">
        <f t="shared" si="1"/>
        <v>0</v>
      </c>
      <c r="M22" s="1">
        <f t="shared" si="2"/>
        <v>45320.3622084702</v>
      </c>
      <c r="N22" s="1">
        <f t="shared" si="3"/>
        <v>448.71645750960602</v>
      </c>
      <c r="O22" s="1">
        <f t="shared" si="4"/>
        <v>0</v>
      </c>
      <c r="P22" s="12">
        <f t="shared" si="5"/>
        <v>45769.078665979803</v>
      </c>
      <c r="Q22" s="3"/>
      <c r="R22" s="3"/>
    </row>
    <row r="23" spans="1:18">
      <c r="A23" s="9">
        <v>12.25</v>
      </c>
      <c r="C23">
        <v>83</v>
      </c>
      <c r="D23">
        <v>1</v>
      </c>
      <c r="E23" s="37"/>
      <c r="F23" s="11">
        <f t="shared" si="0"/>
        <v>84</v>
      </c>
      <c r="G23" s="4"/>
      <c r="H23" s="9">
        <v>12.25</v>
      </c>
      <c r="I23">
        <v>46572148.187190101</v>
      </c>
      <c r="J23" s="4"/>
      <c r="K23" s="9">
        <v>12.25</v>
      </c>
      <c r="L23" s="1">
        <f t="shared" si="1"/>
        <v>0</v>
      </c>
      <c r="M23" s="1">
        <f t="shared" si="2"/>
        <v>46017.717851628302</v>
      </c>
      <c r="N23" s="1">
        <f t="shared" si="3"/>
        <v>554.43033556178705</v>
      </c>
      <c r="O23" s="1">
        <f t="shared" si="4"/>
        <v>0</v>
      </c>
      <c r="P23" s="12">
        <f t="shared" si="5"/>
        <v>46572.148187190098</v>
      </c>
      <c r="Q23" s="3"/>
      <c r="R23" s="3"/>
    </row>
    <row r="24" spans="1:18">
      <c r="A24" s="9">
        <v>12.75</v>
      </c>
      <c r="C24">
        <v>52</v>
      </c>
      <c r="D24">
        <v>1</v>
      </c>
      <c r="E24" s="37"/>
      <c r="F24" s="11">
        <f t="shared" si="0"/>
        <v>53</v>
      </c>
      <c r="G24" s="4"/>
      <c r="H24" s="9">
        <v>12.75</v>
      </c>
      <c r="I24">
        <v>21424353.939612102</v>
      </c>
      <c r="J24" s="4"/>
      <c r="K24" s="9">
        <v>12.75</v>
      </c>
      <c r="L24" s="1">
        <f t="shared" si="1"/>
        <v>0</v>
      </c>
      <c r="M24" s="1">
        <f t="shared" si="2"/>
        <v>21020.120846411901</v>
      </c>
      <c r="N24" s="1">
        <f t="shared" si="3"/>
        <v>404.23309320022798</v>
      </c>
      <c r="O24" s="1">
        <f t="shared" si="4"/>
        <v>0</v>
      </c>
      <c r="P24" s="12">
        <f t="shared" si="5"/>
        <v>21424.353939612101</v>
      </c>
      <c r="Q24" s="3"/>
      <c r="R24" s="3"/>
    </row>
    <row r="25" spans="1:18">
      <c r="A25" s="9">
        <v>13.25</v>
      </c>
      <c r="C25">
        <v>29</v>
      </c>
      <c r="D25">
        <v>0</v>
      </c>
      <c r="E25" s="37"/>
      <c r="F25" s="11">
        <f t="shared" si="0"/>
        <v>29</v>
      </c>
      <c r="G25" s="4"/>
      <c r="H25" s="9">
        <v>13.25</v>
      </c>
      <c r="I25">
        <v>19994709.602041502</v>
      </c>
      <c r="J25" s="4"/>
      <c r="K25" s="9">
        <v>13.25</v>
      </c>
      <c r="L25" s="1">
        <f t="shared" si="1"/>
        <v>0</v>
      </c>
      <c r="M25" s="1">
        <f t="shared" si="2"/>
        <v>19994.709602041501</v>
      </c>
      <c r="N25" s="1">
        <f t="shared" si="3"/>
        <v>0</v>
      </c>
      <c r="O25" s="1">
        <f t="shared" si="4"/>
        <v>0</v>
      </c>
      <c r="P25" s="12">
        <f t="shared" si="5"/>
        <v>19994.709602041501</v>
      </c>
      <c r="Q25" s="3"/>
      <c r="R25" s="3"/>
    </row>
    <row r="26" spans="1:18">
      <c r="A26" s="9">
        <v>13.75</v>
      </c>
      <c r="C26">
        <v>19</v>
      </c>
      <c r="D26">
        <v>1</v>
      </c>
      <c r="E26" s="37"/>
      <c r="F26" s="11">
        <f t="shared" si="0"/>
        <v>20</v>
      </c>
      <c r="G26" s="4"/>
      <c r="H26" s="9">
        <v>13.75</v>
      </c>
      <c r="I26">
        <v>3826105.14870313</v>
      </c>
      <c r="J26" s="4"/>
      <c r="K26" s="9">
        <v>13.75</v>
      </c>
      <c r="L26" s="1">
        <f t="shared" si="1"/>
        <v>0</v>
      </c>
      <c r="M26" s="1">
        <f t="shared" si="2"/>
        <v>3634.79989126797</v>
      </c>
      <c r="N26" s="1">
        <f t="shared" si="3"/>
        <v>191.30525743515699</v>
      </c>
      <c r="O26" s="1">
        <f t="shared" si="4"/>
        <v>0</v>
      </c>
      <c r="P26" s="12">
        <f t="shared" si="5"/>
        <v>3826.10514870313</v>
      </c>
      <c r="Q26" s="3"/>
      <c r="R26" s="3"/>
    </row>
    <row r="27" spans="1:18">
      <c r="A27" s="9">
        <v>14.25</v>
      </c>
      <c r="C27">
        <v>6</v>
      </c>
      <c r="D27">
        <v>1</v>
      </c>
      <c r="E27" s="37"/>
      <c r="F27" s="11">
        <f t="shared" si="0"/>
        <v>7</v>
      </c>
      <c r="G27" s="4"/>
      <c r="H27" s="9">
        <v>14.25</v>
      </c>
      <c r="I27">
        <v>2107412.2510139002</v>
      </c>
      <c r="J27" s="4"/>
      <c r="K27" s="9">
        <v>14.25</v>
      </c>
      <c r="L27" s="1">
        <f t="shared" si="1"/>
        <v>0</v>
      </c>
      <c r="M27" s="1">
        <f t="shared" si="2"/>
        <v>1806.3533580119099</v>
      </c>
      <c r="N27" s="1">
        <f t="shared" si="3"/>
        <v>301.05889300198601</v>
      </c>
      <c r="O27" s="1">
        <f t="shared" si="4"/>
        <v>0</v>
      </c>
      <c r="P27" s="12">
        <f t="shared" si="5"/>
        <v>2107.4122510139</v>
      </c>
      <c r="Q27" s="3"/>
      <c r="R27" s="3"/>
    </row>
    <row r="28" spans="1:18">
      <c r="A28" s="9">
        <v>14.75</v>
      </c>
      <c r="C28" s="34">
        <v>5</v>
      </c>
      <c r="D28" s="34">
        <v>1</v>
      </c>
      <c r="E28" s="37"/>
      <c r="F28" s="11">
        <f t="shared" si="0"/>
        <v>6</v>
      </c>
      <c r="G28" s="1"/>
      <c r="H28" s="9">
        <v>14.75</v>
      </c>
      <c r="I28">
        <v>692809.88422247104</v>
      </c>
      <c r="J28" s="4"/>
      <c r="K28" s="9">
        <v>14.75</v>
      </c>
      <c r="L28" s="1">
        <f t="shared" si="1"/>
        <v>0</v>
      </c>
      <c r="M28" s="1">
        <f t="shared" si="2"/>
        <v>577.34157018539304</v>
      </c>
      <c r="N28" s="1">
        <f t="shared" si="3"/>
        <v>115.468314037078</v>
      </c>
      <c r="O28" s="1">
        <f t="shared" si="4"/>
        <v>0</v>
      </c>
      <c r="P28" s="12">
        <f t="shared" si="5"/>
        <v>692.80988422247106</v>
      </c>
      <c r="Q28" s="3"/>
      <c r="R28" s="3"/>
    </row>
    <row r="29" spans="1:18">
      <c r="A29" s="9">
        <v>15.25</v>
      </c>
      <c r="C29" s="34">
        <v>5</v>
      </c>
      <c r="D29" s="34">
        <v>1</v>
      </c>
      <c r="E29" s="37"/>
      <c r="F29" s="11">
        <f t="shared" si="0"/>
        <v>6</v>
      </c>
      <c r="G29" s="1"/>
      <c r="H29" s="9">
        <v>15.25</v>
      </c>
      <c r="I29">
        <v>505856.63391597703</v>
      </c>
      <c r="J29" s="4"/>
      <c r="K29" s="9">
        <v>15.25</v>
      </c>
      <c r="L29" s="1">
        <f t="shared" si="1"/>
        <v>0</v>
      </c>
      <c r="M29" s="1">
        <f t="shared" si="2"/>
        <v>421.547194929981</v>
      </c>
      <c r="N29" s="1">
        <f t="shared" si="3"/>
        <v>84.309438985996195</v>
      </c>
      <c r="O29" s="1">
        <f t="shared" si="4"/>
        <v>0</v>
      </c>
      <c r="P29" s="12">
        <f t="shared" si="5"/>
        <v>505.856633915977</v>
      </c>
      <c r="Q29" s="3"/>
      <c r="R29" s="3"/>
    </row>
    <row r="30" spans="1:18">
      <c r="A30" s="9">
        <v>15.75</v>
      </c>
      <c r="E30" s="37"/>
      <c r="F30" s="11">
        <f t="shared" si="0"/>
        <v>0</v>
      </c>
      <c r="G30" s="1"/>
      <c r="H30" s="9">
        <v>15.75</v>
      </c>
      <c r="I30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D31" s="34">
        <v>1</v>
      </c>
      <c r="E31" s="33"/>
      <c r="F31" s="11">
        <f t="shared" si="0"/>
        <v>1</v>
      </c>
      <c r="G31" s="1"/>
      <c r="H31" s="9">
        <v>16.25</v>
      </c>
      <c r="I31">
        <v>33408.870000000003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33.40887</v>
      </c>
      <c r="O31" s="1">
        <f t="shared" si="4"/>
        <v>0</v>
      </c>
      <c r="P31" s="12">
        <f t="shared" si="5"/>
        <v>33.40887</v>
      </c>
      <c r="Q31" s="3"/>
      <c r="R31" s="3"/>
    </row>
    <row r="32" spans="1:18">
      <c r="A32" s="9">
        <v>16.75</v>
      </c>
      <c r="B32" s="32"/>
      <c r="C32" s="38"/>
      <c r="D32" s="34">
        <v>1</v>
      </c>
      <c r="E32" s="33"/>
      <c r="F32" s="11">
        <f t="shared" si="0"/>
        <v>1</v>
      </c>
      <c r="G32" s="1"/>
      <c r="H32" s="9">
        <v>16.75</v>
      </c>
      <c r="I32">
        <v>22268.93</v>
      </c>
      <c r="J32" s="14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22.268930000000001</v>
      </c>
      <c r="O32" s="1">
        <f t="shared" si="4"/>
        <v>0</v>
      </c>
      <c r="P32" s="12">
        <f t="shared" si="5"/>
        <v>22.268930000000001</v>
      </c>
      <c r="Q32" s="3"/>
      <c r="R32" s="3"/>
    </row>
    <row r="33" spans="1:18">
      <c r="A33" s="9">
        <v>17.25</v>
      </c>
      <c r="B33" s="32"/>
      <c r="C33" s="32"/>
      <c r="D33" s="32"/>
      <c r="E33" s="33"/>
      <c r="F33" s="11">
        <f t="shared" si="0"/>
        <v>0</v>
      </c>
      <c r="G33" s="1"/>
      <c r="H33" s="9">
        <v>17.25</v>
      </c>
      <c r="I33">
        <v>0</v>
      </c>
      <c r="J33" s="14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32"/>
      <c r="C34" s="32"/>
      <c r="D34" s="32"/>
      <c r="E34" s="33"/>
      <c r="F34" s="11">
        <f t="shared" si="0"/>
        <v>0</v>
      </c>
      <c r="G34" s="1"/>
      <c r="H34" s="9">
        <v>17.75</v>
      </c>
      <c r="I34">
        <v>0</v>
      </c>
      <c r="J34" s="14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2"/>
      <c r="C35" s="32"/>
      <c r="D35" s="32"/>
      <c r="E35" s="33"/>
      <c r="F35" s="11">
        <f t="shared" si="0"/>
        <v>0</v>
      </c>
      <c r="G35" s="1"/>
      <c r="H35" s="9">
        <v>18.25</v>
      </c>
      <c r="I35" s="4"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2"/>
      <c r="C36" s="32"/>
      <c r="D36" s="32"/>
      <c r="E36" s="33"/>
      <c r="F36" s="11">
        <f t="shared" si="0"/>
        <v>0</v>
      </c>
      <c r="G36" s="1"/>
      <c r="H36" s="9">
        <v>18.75</v>
      </c>
      <c r="I36" s="4"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2"/>
      <c r="C37" s="39"/>
      <c r="D37" s="39"/>
      <c r="E37" s="35"/>
      <c r="F37" s="11">
        <f t="shared" si="0"/>
        <v>0</v>
      </c>
      <c r="G37" s="1"/>
      <c r="H37" s="9">
        <v>19.25</v>
      </c>
      <c r="I37" s="1"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9">
        <v>19.75</v>
      </c>
      <c r="B38" s="32"/>
      <c r="C38" s="39"/>
      <c r="D38" s="39"/>
      <c r="E38" s="35"/>
      <c r="F38" s="11">
        <f t="shared" si="0"/>
        <v>0</v>
      </c>
      <c r="G38" s="1"/>
      <c r="H38" s="9">
        <v>19.75</v>
      </c>
      <c r="I38" s="1">
        <v>0</v>
      </c>
      <c r="J38" s="1"/>
      <c r="K38" s="9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9">
        <v>20.25</v>
      </c>
      <c r="B39" s="32"/>
      <c r="C39" s="39"/>
      <c r="D39" s="34">
        <v>1</v>
      </c>
      <c r="E39" s="35"/>
      <c r="F39" s="11">
        <f t="shared" si="0"/>
        <v>1</v>
      </c>
      <c r="G39" s="1"/>
      <c r="H39" s="9">
        <v>20.25</v>
      </c>
      <c r="I39" s="1">
        <v>11139.94</v>
      </c>
      <c r="J39" s="1"/>
      <c r="K39" s="9">
        <v>20.25</v>
      </c>
      <c r="L39" s="1">
        <f t="shared" si="1"/>
        <v>0</v>
      </c>
      <c r="M39" s="1">
        <f t="shared" si="2"/>
        <v>0</v>
      </c>
      <c r="N39" s="1">
        <f t="shared" si="3"/>
        <v>11.139939999999999</v>
      </c>
      <c r="O39" s="1">
        <f t="shared" si="4"/>
        <v>0</v>
      </c>
      <c r="P39" s="12">
        <f t="shared" si="5"/>
        <v>11.139939999999999</v>
      </c>
      <c r="Q39" s="3"/>
      <c r="R39" s="3"/>
    </row>
    <row r="40" spans="1:18">
      <c r="A40" s="9">
        <v>20.75</v>
      </c>
      <c r="B40" s="32"/>
      <c r="C40" s="39"/>
      <c r="D40" s="34"/>
      <c r="E40" s="35"/>
      <c r="F40" s="1"/>
      <c r="G40" s="1"/>
      <c r="H40" s="9">
        <v>20.75</v>
      </c>
      <c r="I40" s="1"/>
      <c r="J40" s="1"/>
      <c r="K40" s="9">
        <v>20.75</v>
      </c>
      <c r="L40" s="1">
        <f t="shared" ref="L40:L42" si="6">IF($F40&gt;0,($I40/1000)*(B40/$F40),0)</f>
        <v>0</v>
      </c>
      <c r="M40" s="1">
        <f t="shared" ref="M40:M42" si="7">IF($F40&gt;0,($I40/1000)*(C40/$F40),0)</f>
        <v>0</v>
      </c>
      <c r="N40" s="1">
        <f t="shared" ref="N40:N42" si="8">IF($F40&gt;0,($I40/1000)*(D40/$F40),0)</f>
        <v>0</v>
      </c>
      <c r="O40" s="1">
        <f t="shared" ref="O40:O42" si="9">IF($F40&gt;0,($I40/1000)*(E40/$F40),0)</f>
        <v>0</v>
      </c>
      <c r="P40" s="12">
        <f t="shared" ref="P40:P42" si="10">SUM(L40:O40)</f>
        <v>0</v>
      </c>
      <c r="Q40" s="3"/>
      <c r="R40" s="3"/>
    </row>
    <row r="41" spans="1:18">
      <c r="A41" s="9">
        <v>21.25</v>
      </c>
      <c r="B41" s="32"/>
      <c r="C41" s="39"/>
      <c r="D41" s="34"/>
      <c r="E41" s="35"/>
      <c r="F41" s="1"/>
      <c r="G41" s="1"/>
      <c r="H41" s="9">
        <v>21.25</v>
      </c>
      <c r="I41" s="1"/>
      <c r="J41" s="1"/>
      <c r="K41" s="9">
        <v>21.25</v>
      </c>
      <c r="L41" s="1">
        <f t="shared" si="6"/>
        <v>0</v>
      </c>
      <c r="M41" s="1">
        <f t="shared" si="7"/>
        <v>0</v>
      </c>
      <c r="N41" s="1">
        <f t="shared" si="8"/>
        <v>0</v>
      </c>
      <c r="O41" s="1">
        <f t="shared" si="9"/>
        <v>0</v>
      </c>
      <c r="P41" s="12">
        <f t="shared" si="10"/>
        <v>0</v>
      </c>
      <c r="Q41" s="3"/>
      <c r="R41" s="3"/>
    </row>
    <row r="42" spans="1:18">
      <c r="A42" s="9">
        <v>21.75</v>
      </c>
      <c r="B42" s="32"/>
      <c r="C42" s="39"/>
      <c r="D42" s="34"/>
      <c r="E42" s="35"/>
      <c r="F42" s="1"/>
      <c r="G42" s="1"/>
      <c r="H42" s="9">
        <v>21.75</v>
      </c>
      <c r="I42" s="1"/>
      <c r="J42" s="1"/>
      <c r="K42" s="9">
        <v>21.75</v>
      </c>
      <c r="L42" s="1">
        <f t="shared" si="6"/>
        <v>0</v>
      </c>
      <c r="M42" s="1">
        <f t="shared" si="7"/>
        <v>0</v>
      </c>
      <c r="N42" s="1">
        <f t="shared" si="8"/>
        <v>0</v>
      </c>
      <c r="O42" s="1">
        <f t="shared" si="9"/>
        <v>0</v>
      </c>
      <c r="P42" s="12">
        <f t="shared" si="10"/>
        <v>0</v>
      </c>
      <c r="Q42" s="3"/>
      <c r="R42" s="3"/>
    </row>
    <row r="43" spans="1:18">
      <c r="A43" s="7" t="s">
        <v>7</v>
      </c>
      <c r="B43" s="15">
        <f>SUM(B6:B42)</f>
        <v>0</v>
      </c>
      <c r="C43" s="15">
        <f t="shared" ref="C43:F43" si="11">SUM(C6:C42)</f>
        <v>452</v>
      </c>
      <c r="D43" s="15">
        <f t="shared" si="11"/>
        <v>10</v>
      </c>
      <c r="E43" s="15">
        <f t="shared" si="11"/>
        <v>0</v>
      </c>
      <c r="F43" s="15">
        <f t="shared" si="11"/>
        <v>462</v>
      </c>
      <c r="G43" s="16"/>
      <c r="H43" s="7" t="s">
        <v>7</v>
      </c>
      <c r="I43" s="4">
        <f>SUM(I6:I39)</f>
        <v>366657601</v>
      </c>
      <c r="J43" s="1"/>
      <c r="K43" s="7" t="s">
        <v>7</v>
      </c>
      <c r="L43" s="15">
        <f>SUM(L6:L42)</f>
        <v>0</v>
      </c>
      <c r="M43" s="15">
        <f t="shared" ref="M43:P43" si="12">SUM(M6:M42)</f>
        <v>364491.26182765199</v>
      </c>
      <c r="N43" s="15">
        <f t="shared" si="12"/>
        <v>2166.3395297318398</v>
      </c>
      <c r="O43" s="15">
        <f t="shared" si="12"/>
        <v>0</v>
      </c>
      <c r="P43" s="15">
        <f t="shared" si="12"/>
        <v>366657.601357384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54" t="s">
        <v>9</v>
      </c>
      <c r="C47" s="54"/>
      <c r="D47" s="54"/>
      <c r="E47" s="1"/>
      <c r="F47" s="1"/>
      <c r="G47" s="4"/>
      <c r="H47" s="1"/>
      <c r="I47" s="54" t="s">
        <v>10</v>
      </c>
      <c r="J47" s="54"/>
      <c r="K47" s="54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2.3914254370100002E-3</v>
      </c>
      <c r="J49" s="21" t="s">
        <v>12</v>
      </c>
      <c r="K49">
        <v>3.4183086666656899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2" t="s">
        <v>7</v>
      </c>
      <c r="N51" s="3"/>
      <c r="O51" s="3"/>
      <c r="P51" s="3"/>
    </row>
    <row r="52" spans="1:18">
      <c r="A52" s="9">
        <v>3.75</v>
      </c>
      <c r="B52" s="1">
        <f t="shared" ref="B52:B83" si="13">L6*($A52)</f>
        <v>0</v>
      </c>
      <c r="C52" s="1">
        <f t="shared" ref="C52:C83" si="14">M6*($A52)</f>
        <v>0</v>
      </c>
      <c r="D52" s="1">
        <f t="shared" ref="D52:D83" si="15">N6*($A52)</f>
        <v>0</v>
      </c>
      <c r="E52" s="1">
        <f t="shared" ref="E52:E83" si="16">O6*($A52)</f>
        <v>0</v>
      </c>
      <c r="F52" s="11">
        <f t="shared" ref="F52:F83" si="17">SUM(B52:E52)</f>
        <v>0</v>
      </c>
      <c r="G52" s="1"/>
      <c r="H52" s="9">
        <f t="shared" ref="H52:H88" si="18">$I$49*((A52)^$K$49)</f>
        <v>0.21921632953301401</v>
      </c>
      <c r="I52" s="1">
        <f t="shared" ref="I52:I83" si="19">L6*$H52</f>
        <v>0</v>
      </c>
      <c r="J52" s="1">
        <f t="shared" ref="J52:J83" si="20">M6*$H52</f>
        <v>0</v>
      </c>
      <c r="K52" s="1">
        <f t="shared" ref="K52:K83" si="21">N6*$H52</f>
        <v>0</v>
      </c>
      <c r="L52" s="1">
        <f t="shared" ref="L52:L83" si="22">O6*$H52</f>
        <v>0</v>
      </c>
      <c r="M52" s="23">
        <f t="shared" ref="M52:M83" si="23">SUM(I52:L52)</f>
        <v>0</v>
      </c>
      <c r="N52" s="3"/>
      <c r="O52" s="3"/>
      <c r="P52" s="3"/>
    </row>
    <row r="53" spans="1:18">
      <c r="A53" s="9">
        <v>4.25</v>
      </c>
      <c r="B53" s="1">
        <f t="shared" si="13"/>
        <v>0</v>
      </c>
      <c r="C53" s="1">
        <f t="shared" si="14"/>
        <v>0</v>
      </c>
      <c r="D53" s="1">
        <f t="shared" si="15"/>
        <v>0</v>
      </c>
      <c r="E53" s="1">
        <f t="shared" si="16"/>
        <v>0</v>
      </c>
      <c r="F53" s="11">
        <f t="shared" si="17"/>
        <v>0</v>
      </c>
      <c r="G53" s="1"/>
      <c r="H53" s="9">
        <f t="shared" si="18"/>
        <v>0.33626693859491402</v>
      </c>
      <c r="I53" s="1">
        <f t="shared" si="19"/>
        <v>0</v>
      </c>
      <c r="J53" s="1">
        <f t="shared" si="20"/>
        <v>0</v>
      </c>
      <c r="K53" s="1">
        <f t="shared" si="21"/>
        <v>0</v>
      </c>
      <c r="L53" s="1">
        <f t="shared" si="22"/>
        <v>0</v>
      </c>
      <c r="M53" s="23">
        <f t="shared" si="23"/>
        <v>0</v>
      </c>
      <c r="N53" s="3"/>
      <c r="O53" s="3"/>
      <c r="P53" s="3"/>
    </row>
    <row r="54" spans="1:18">
      <c r="A54" s="9">
        <v>4.75</v>
      </c>
      <c r="B54" s="1">
        <f t="shared" si="13"/>
        <v>0</v>
      </c>
      <c r="C54" s="1">
        <f t="shared" si="14"/>
        <v>0</v>
      </c>
      <c r="D54" s="1">
        <f t="shared" si="15"/>
        <v>0</v>
      </c>
      <c r="E54" s="1">
        <f t="shared" si="16"/>
        <v>0</v>
      </c>
      <c r="F54" s="11">
        <f t="shared" si="17"/>
        <v>0</v>
      </c>
      <c r="G54" s="1"/>
      <c r="H54" s="9">
        <f t="shared" si="18"/>
        <v>0.49181806282832202</v>
      </c>
      <c r="I54" s="1">
        <f t="shared" si="19"/>
        <v>0</v>
      </c>
      <c r="J54" s="1">
        <f t="shared" si="20"/>
        <v>0</v>
      </c>
      <c r="K54" s="1">
        <f t="shared" si="21"/>
        <v>0</v>
      </c>
      <c r="L54" s="1">
        <f t="shared" si="22"/>
        <v>0</v>
      </c>
      <c r="M54" s="23">
        <f t="shared" si="23"/>
        <v>0</v>
      </c>
      <c r="N54" s="3"/>
      <c r="O54" s="3"/>
      <c r="P54" s="3"/>
    </row>
    <row r="55" spans="1:18">
      <c r="A55" s="9">
        <v>5.25</v>
      </c>
      <c r="B55" s="1">
        <f t="shared" si="13"/>
        <v>0</v>
      </c>
      <c r="C55" s="1">
        <f t="shared" si="14"/>
        <v>0</v>
      </c>
      <c r="D55" s="1">
        <f t="shared" si="15"/>
        <v>0</v>
      </c>
      <c r="E55" s="1">
        <f t="shared" si="16"/>
        <v>0</v>
      </c>
      <c r="F55" s="11">
        <f t="shared" si="17"/>
        <v>0</v>
      </c>
      <c r="G55" s="1"/>
      <c r="H55" s="9">
        <f t="shared" si="18"/>
        <v>0.69244236757418598</v>
      </c>
      <c r="I55" s="1">
        <f t="shared" si="19"/>
        <v>0</v>
      </c>
      <c r="J55" s="1">
        <f t="shared" si="20"/>
        <v>0</v>
      </c>
      <c r="K55" s="1">
        <f t="shared" si="21"/>
        <v>0</v>
      </c>
      <c r="L55" s="1">
        <f t="shared" si="22"/>
        <v>0</v>
      </c>
      <c r="M55" s="23">
        <f t="shared" si="23"/>
        <v>0</v>
      </c>
      <c r="N55" s="3"/>
      <c r="O55" s="3"/>
      <c r="P55" s="3"/>
    </row>
    <row r="56" spans="1:18">
      <c r="A56" s="9">
        <v>5.75</v>
      </c>
      <c r="B56" s="1">
        <f t="shared" si="13"/>
        <v>0</v>
      </c>
      <c r="C56" s="1">
        <f t="shared" si="14"/>
        <v>0</v>
      </c>
      <c r="D56" s="1">
        <f t="shared" si="15"/>
        <v>0</v>
      </c>
      <c r="E56" s="1">
        <f t="shared" si="16"/>
        <v>0</v>
      </c>
      <c r="F56" s="11">
        <f t="shared" si="17"/>
        <v>0</v>
      </c>
      <c r="G56" s="1"/>
      <c r="H56" s="9">
        <f t="shared" si="18"/>
        <v>0.94500916772335797</v>
      </c>
      <c r="I56" s="1">
        <f t="shared" si="19"/>
        <v>0</v>
      </c>
      <c r="J56" s="1">
        <f t="shared" si="20"/>
        <v>0</v>
      </c>
      <c r="K56" s="1">
        <f t="shared" si="21"/>
        <v>0</v>
      </c>
      <c r="L56" s="1">
        <f t="shared" si="22"/>
        <v>0</v>
      </c>
      <c r="M56" s="23">
        <f t="shared" si="23"/>
        <v>0</v>
      </c>
      <c r="N56" s="3"/>
      <c r="O56" s="3"/>
      <c r="P56" s="3"/>
    </row>
    <row r="57" spans="1:18">
      <c r="A57" s="9">
        <v>6.25</v>
      </c>
      <c r="B57" s="1">
        <f t="shared" si="13"/>
        <v>0</v>
      </c>
      <c r="C57" s="1">
        <f t="shared" si="14"/>
        <v>0</v>
      </c>
      <c r="D57" s="1">
        <f t="shared" si="15"/>
        <v>0</v>
      </c>
      <c r="E57" s="1">
        <f t="shared" si="16"/>
        <v>0</v>
      </c>
      <c r="F57" s="11">
        <f t="shared" si="17"/>
        <v>0</v>
      </c>
      <c r="G57" s="1"/>
      <c r="H57" s="9">
        <f t="shared" si="18"/>
        <v>1.25666756322851</v>
      </c>
      <c r="I57" s="1">
        <f t="shared" si="19"/>
        <v>0</v>
      </c>
      <c r="J57" s="1">
        <f t="shared" si="20"/>
        <v>0</v>
      </c>
      <c r="K57" s="1">
        <f t="shared" si="21"/>
        <v>0</v>
      </c>
      <c r="L57" s="1">
        <f t="shared" si="22"/>
        <v>0</v>
      </c>
      <c r="M57" s="23">
        <f t="shared" si="23"/>
        <v>0</v>
      </c>
      <c r="N57" s="3"/>
      <c r="O57" s="3"/>
      <c r="P57" s="3"/>
    </row>
    <row r="58" spans="1:18">
      <c r="A58" s="9">
        <v>6.75</v>
      </c>
      <c r="B58" s="1">
        <f t="shared" si="13"/>
        <v>0</v>
      </c>
      <c r="C58" s="1">
        <f t="shared" si="14"/>
        <v>174.80441250000001</v>
      </c>
      <c r="D58" s="1">
        <f t="shared" si="15"/>
        <v>0</v>
      </c>
      <c r="E58" s="1">
        <f t="shared" si="16"/>
        <v>0</v>
      </c>
      <c r="F58" s="11">
        <f t="shared" si="17"/>
        <v>174.80441250000001</v>
      </c>
      <c r="G58" s="1"/>
      <c r="H58" s="9">
        <f t="shared" si="18"/>
        <v>1.6348319564660201</v>
      </c>
      <c r="I58" s="1">
        <f t="shared" si="19"/>
        <v>0</v>
      </c>
      <c r="J58" s="1">
        <f t="shared" si="20"/>
        <v>42.337161435002699</v>
      </c>
      <c r="K58" s="1">
        <f t="shared" si="21"/>
        <v>0</v>
      </c>
      <c r="L58" s="1">
        <f t="shared" si="22"/>
        <v>0</v>
      </c>
      <c r="M58" s="23">
        <f t="shared" si="23"/>
        <v>42.337161435002699</v>
      </c>
      <c r="N58" s="3"/>
      <c r="O58" s="3"/>
      <c r="P58" s="3"/>
    </row>
    <row r="59" spans="1:18">
      <c r="A59" s="9">
        <v>7.25</v>
      </c>
      <c r="B59" s="1">
        <f t="shared" si="13"/>
        <v>0</v>
      </c>
      <c r="C59" s="1">
        <f t="shared" si="14"/>
        <v>156.04232999999999</v>
      </c>
      <c r="D59" s="1">
        <f t="shared" si="15"/>
        <v>0</v>
      </c>
      <c r="E59" s="1">
        <f t="shared" si="16"/>
        <v>0</v>
      </c>
      <c r="F59" s="11">
        <f t="shared" si="17"/>
        <v>156.04232999999999</v>
      </c>
      <c r="G59" s="1"/>
      <c r="H59" s="9">
        <f t="shared" si="18"/>
        <v>2.0871694461160502</v>
      </c>
      <c r="I59" s="1">
        <f t="shared" si="19"/>
        <v>0</v>
      </c>
      <c r="J59" s="1">
        <f t="shared" si="20"/>
        <v>44.922314962311397</v>
      </c>
      <c r="K59" s="1">
        <f t="shared" si="21"/>
        <v>0</v>
      </c>
      <c r="L59" s="1">
        <f t="shared" si="22"/>
        <v>0</v>
      </c>
      <c r="M59" s="23">
        <f t="shared" si="23"/>
        <v>44.922314962311397</v>
      </c>
      <c r="N59" s="3"/>
      <c r="O59" s="3"/>
      <c r="P59" s="3"/>
    </row>
    <row r="60" spans="1:18">
      <c r="A60" s="9">
        <v>7.75</v>
      </c>
      <c r="B60" s="1">
        <f t="shared" si="13"/>
        <v>0</v>
      </c>
      <c r="C60" s="1">
        <f t="shared" si="14"/>
        <v>333.46955750000001</v>
      </c>
      <c r="D60" s="1">
        <f t="shared" si="15"/>
        <v>0</v>
      </c>
      <c r="E60" s="1">
        <f t="shared" si="16"/>
        <v>0</v>
      </c>
      <c r="F60" s="11">
        <f t="shared" si="17"/>
        <v>333.46955750000001</v>
      </c>
      <c r="G60" s="1"/>
      <c r="H60" s="9">
        <f t="shared" si="18"/>
        <v>2.62158872996649</v>
      </c>
      <c r="I60" s="1">
        <f t="shared" si="19"/>
        <v>0</v>
      </c>
      <c r="J60" s="1">
        <f t="shared" si="20"/>
        <v>112.802584997279</v>
      </c>
      <c r="K60" s="1">
        <f t="shared" si="21"/>
        <v>0</v>
      </c>
      <c r="L60" s="1">
        <f t="shared" si="22"/>
        <v>0</v>
      </c>
      <c r="M60" s="23">
        <f t="shared" si="23"/>
        <v>112.802584997279</v>
      </c>
      <c r="N60" s="3"/>
      <c r="O60" s="3"/>
      <c r="P60" s="3"/>
    </row>
    <row r="61" spans="1:18">
      <c r="A61" s="9">
        <v>8.25</v>
      </c>
      <c r="B61" s="1">
        <f t="shared" si="13"/>
        <v>0</v>
      </c>
      <c r="C61" s="1">
        <f t="shared" si="14"/>
        <v>8932.3905531451001</v>
      </c>
      <c r="D61" s="1">
        <f t="shared" si="15"/>
        <v>0</v>
      </c>
      <c r="E61" s="1">
        <f t="shared" si="16"/>
        <v>0</v>
      </c>
      <c r="F61" s="11">
        <f t="shared" si="17"/>
        <v>8932.3905531451001</v>
      </c>
      <c r="G61" s="1"/>
      <c r="H61" s="9">
        <f t="shared" si="18"/>
        <v>3.24623024207283</v>
      </c>
      <c r="I61" s="1">
        <f t="shared" si="19"/>
        <v>0</v>
      </c>
      <c r="J61" s="1">
        <f t="shared" si="20"/>
        <v>3514.7389512273098</v>
      </c>
      <c r="K61" s="1">
        <f t="shared" si="21"/>
        <v>0</v>
      </c>
      <c r="L61" s="1">
        <f t="shared" si="22"/>
        <v>0</v>
      </c>
      <c r="M61" s="23">
        <f t="shared" si="23"/>
        <v>3514.7389512273098</v>
      </c>
      <c r="N61" s="3"/>
      <c r="O61" s="3"/>
      <c r="P61" s="3"/>
    </row>
    <row r="62" spans="1:18">
      <c r="A62" s="9">
        <v>8.75</v>
      </c>
      <c r="B62" s="1">
        <f t="shared" si="13"/>
        <v>0</v>
      </c>
      <c r="C62" s="1">
        <f t="shared" si="14"/>
        <v>30009.510823522702</v>
      </c>
      <c r="D62" s="1">
        <f t="shared" si="15"/>
        <v>0</v>
      </c>
      <c r="E62" s="1">
        <f t="shared" si="16"/>
        <v>0</v>
      </c>
      <c r="F62" s="11">
        <f t="shared" si="17"/>
        <v>30009.510823522702</v>
      </c>
      <c r="G62" s="1"/>
      <c r="H62" s="9">
        <f t="shared" si="18"/>
        <v>3.9694573145591598</v>
      </c>
      <c r="I62" s="1">
        <f t="shared" si="19"/>
        <v>0</v>
      </c>
      <c r="J62" s="1">
        <f t="shared" si="20"/>
        <v>13613.88254226</v>
      </c>
      <c r="K62" s="1">
        <f t="shared" si="21"/>
        <v>0</v>
      </c>
      <c r="L62" s="1">
        <f t="shared" si="22"/>
        <v>0</v>
      </c>
      <c r="M62" s="23">
        <f t="shared" si="23"/>
        <v>13613.88254226</v>
      </c>
      <c r="N62" s="3"/>
      <c r="O62" s="3"/>
      <c r="P62" s="3"/>
    </row>
    <row r="63" spans="1:18">
      <c r="A63" s="9">
        <v>9.25</v>
      </c>
      <c r="B63" s="1">
        <f t="shared" si="13"/>
        <v>0</v>
      </c>
      <c r="C63" s="1">
        <f t="shared" si="14"/>
        <v>152843.89089867001</v>
      </c>
      <c r="D63" s="1">
        <f t="shared" si="15"/>
        <v>0</v>
      </c>
      <c r="E63" s="1">
        <f t="shared" si="16"/>
        <v>0</v>
      </c>
      <c r="F63" s="11">
        <f t="shared" si="17"/>
        <v>152843.89089867001</v>
      </c>
      <c r="G63" s="1"/>
      <c r="H63" s="9">
        <f t="shared" si="18"/>
        <v>4.7998482007906498</v>
      </c>
      <c r="I63" s="1">
        <f t="shared" si="19"/>
        <v>0</v>
      </c>
      <c r="J63" s="1">
        <f t="shared" si="20"/>
        <v>79311.078349386298</v>
      </c>
      <c r="K63" s="1">
        <f t="shared" si="21"/>
        <v>0</v>
      </c>
      <c r="L63" s="1">
        <f t="shared" si="22"/>
        <v>0</v>
      </c>
      <c r="M63" s="23">
        <f t="shared" si="23"/>
        <v>79311.078349386298</v>
      </c>
      <c r="N63" s="3"/>
      <c r="O63" s="3"/>
      <c r="P63" s="3"/>
    </row>
    <row r="64" spans="1:18">
      <c r="A64" s="9">
        <v>9.75</v>
      </c>
      <c r="B64" s="1">
        <f t="shared" si="13"/>
        <v>0</v>
      </c>
      <c r="C64" s="1">
        <f t="shared" si="14"/>
        <v>272521.832954549</v>
      </c>
      <c r="D64" s="1">
        <f t="shared" si="15"/>
        <v>0</v>
      </c>
      <c r="E64" s="1">
        <f t="shared" si="16"/>
        <v>0</v>
      </c>
      <c r="F64" s="11">
        <f t="shared" si="17"/>
        <v>272521.832954549</v>
      </c>
      <c r="G64" s="1"/>
      <c r="H64" s="9">
        <f t="shared" si="18"/>
        <v>5.7461888306843596</v>
      </c>
      <c r="I64" s="1">
        <f t="shared" si="19"/>
        <v>0</v>
      </c>
      <c r="J64" s="1">
        <f t="shared" si="20"/>
        <v>160611.478219596</v>
      </c>
      <c r="K64" s="1">
        <f t="shared" si="21"/>
        <v>0</v>
      </c>
      <c r="L64" s="1">
        <f t="shared" si="22"/>
        <v>0</v>
      </c>
      <c r="M64" s="23">
        <f t="shared" si="23"/>
        <v>160611.478219596</v>
      </c>
      <c r="N64" s="3"/>
      <c r="O64" s="3"/>
      <c r="P64" s="3"/>
    </row>
    <row r="65" spans="1:16">
      <c r="A65" s="9">
        <v>10.25</v>
      </c>
      <c r="B65" s="1">
        <f t="shared" si="13"/>
        <v>0</v>
      </c>
      <c r="C65" s="1">
        <f t="shared" si="14"/>
        <v>628956.78415472701</v>
      </c>
      <c r="D65" s="1">
        <f t="shared" si="15"/>
        <v>0</v>
      </c>
      <c r="E65" s="1">
        <f t="shared" si="16"/>
        <v>0</v>
      </c>
      <c r="F65" s="11">
        <f t="shared" si="17"/>
        <v>628956.78415472701</v>
      </c>
      <c r="G65" s="1"/>
      <c r="H65" s="9">
        <f t="shared" si="18"/>
        <v>6.8174661943763102</v>
      </c>
      <c r="I65" s="1">
        <f t="shared" si="19"/>
        <v>0</v>
      </c>
      <c r="J65" s="1">
        <f t="shared" si="20"/>
        <v>418330.889141316</v>
      </c>
      <c r="K65" s="1">
        <f t="shared" si="21"/>
        <v>0</v>
      </c>
      <c r="L65" s="1">
        <f t="shared" si="22"/>
        <v>0</v>
      </c>
      <c r="M65" s="23">
        <f t="shared" si="23"/>
        <v>418330.889141316</v>
      </c>
      <c r="N65" s="3"/>
      <c r="O65" s="3"/>
      <c r="P65" s="3"/>
    </row>
    <row r="66" spans="1:16">
      <c r="A66" s="9">
        <v>10.75</v>
      </c>
      <c r="B66" s="1">
        <f t="shared" si="13"/>
        <v>0</v>
      </c>
      <c r="C66" s="1">
        <f t="shared" si="14"/>
        <v>584268.55438669398</v>
      </c>
      <c r="D66" s="1">
        <f t="shared" si="15"/>
        <v>0</v>
      </c>
      <c r="E66" s="1">
        <f t="shared" si="16"/>
        <v>0</v>
      </c>
      <c r="F66" s="11">
        <f t="shared" si="17"/>
        <v>584268.55438669398</v>
      </c>
      <c r="G66" s="1"/>
      <c r="H66" s="9">
        <f t="shared" si="18"/>
        <v>8.0228622698288206</v>
      </c>
      <c r="I66" s="1">
        <f t="shared" si="19"/>
        <v>0</v>
      </c>
      <c r="J66" s="1">
        <f t="shared" si="20"/>
        <v>436047.08283129602</v>
      </c>
      <c r="K66" s="1">
        <f t="shared" si="21"/>
        <v>0</v>
      </c>
      <c r="L66" s="1">
        <f t="shared" si="22"/>
        <v>0</v>
      </c>
      <c r="M66" s="23">
        <f t="shared" si="23"/>
        <v>436047.08283129602</v>
      </c>
      <c r="N66" s="3"/>
      <c r="O66" s="3"/>
      <c r="P66" s="3"/>
    </row>
    <row r="67" spans="1:16">
      <c r="A67" s="9">
        <v>11.25</v>
      </c>
      <c r="B67" s="1">
        <f t="shared" si="13"/>
        <v>0</v>
      </c>
      <c r="C67" s="1">
        <f t="shared" si="14"/>
        <v>685222.50120879395</v>
      </c>
      <c r="D67" s="1">
        <f t="shared" si="15"/>
        <v>0</v>
      </c>
      <c r="E67" s="1">
        <f t="shared" si="16"/>
        <v>0</v>
      </c>
      <c r="F67" s="11">
        <f t="shared" si="17"/>
        <v>685222.50120879395</v>
      </c>
      <c r="G67" s="1"/>
      <c r="H67" s="9">
        <f t="shared" si="18"/>
        <v>9.3717484249313703</v>
      </c>
      <c r="I67" s="1">
        <f t="shared" si="19"/>
        <v>0</v>
      </c>
      <c r="J67" s="1">
        <f t="shared" si="20"/>
        <v>570820.70190498198</v>
      </c>
      <c r="K67" s="1">
        <f t="shared" si="21"/>
        <v>0</v>
      </c>
      <c r="L67" s="1">
        <f t="shared" si="22"/>
        <v>0</v>
      </c>
      <c r="M67" s="23">
        <f t="shared" si="23"/>
        <v>570820.70190498198</v>
      </c>
      <c r="N67" s="3"/>
      <c r="O67" s="3"/>
      <c r="P67" s="3"/>
    </row>
    <row r="68" spans="1:16">
      <c r="A68" s="9">
        <v>11.75</v>
      </c>
      <c r="B68" s="1">
        <f t="shared" si="13"/>
        <v>0</v>
      </c>
      <c r="C68" s="1">
        <f t="shared" si="14"/>
        <v>532514.25594952505</v>
      </c>
      <c r="D68" s="1">
        <f t="shared" si="15"/>
        <v>5272.4183757378696</v>
      </c>
      <c r="E68" s="1">
        <f t="shared" si="16"/>
        <v>0</v>
      </c>
      <c r="F68" s="11">
        <f t="shared" si="17"/>
        <v>537786.67432526301</v>
      </c>
      <c r="G68" s="1"/>
      <c r="H68" s="9">
        <f t="shared" si="18"/>
        <v>10.873680236378901</v>
      </c>
      <c r="I68" s="1">
        <f t="shared" si="19"/>
        <v>0</v>
      </c>
      <c r="J68" s="1">
        <f t="shared" si="20"/>
        <v>492799.12685177597</v>
      </c>
      <c r="K68" s="1">
        <f t="shared" si="21"/>
        <v>4879.1992757601602</v>
      </c>
      <c r="L68" s="1">
        <f t="shared" si="22"/>
        <v>0</v>
      </c>
      <c r="M68" s="23">
        <f t="shared" si="23"/>
        <v>497678.32612753601</v>
      </c>
      <c r="N68" s="3"/>
      <c r="O68" s="3"/>
      <c r="P68" s="3"/>
    </row>
    <row r="69" spans="1:16">
      <c r="A69" s="9">
        <v>12.25</v>
      </c>
      <c r="B69" s="1">
        <f t="shared" si="13"/>
        <v>0</v>
      </c>
      <c r="C69" s="1">
        <f t="shared" si="14"/>
        <v>563717.04368244705</v>
      </c>
      <c r="D69" s="1">
        <f t="shared" si="15"/>
        <v>6791.7716106318903</v>
      </c>
      <c r="E69" s="1">
        <f t="shared" si="16"/>
        <v>0</v>
      </c>
      <c r="F69" s="11">
        <f t="shared" si="17"/>
        <v>570508.81529307901</v>
      </c>
      <c r="G69" s="1"/>
      <c r="H69" s="9">
        <f t="shared" si="18"/>
        <v>12.538392676919999</v>
      </c>
      <c r="I69" s="1">
        <f t="shared" si="19"/>
        <v>0</v>
      </c>
      <c r="J69" s="1">
        <f t="shared" si="20"/>
        <v>576988.21651942702</v>
      </c>
      <c r="K69" s="1">
        <f t="shared" si="21"/>
        <v>6951.6652592702103</v>
      </c>
      <c r="L69" s="1">
        <f t="shared" si="22"/>
        <v>0</v>
      </c>
      <c r="M69" s="23">
        <f t="shared" si="23"/>
        <v>583939.88177869702</v>
      </c>
      <c r="N69" s="3"/>
      <c r="O69" s="3"/>
      <c r="P69" s="3"/>
    </row>
    <row r="70" spans="1:16">
      <c r="A70" s="9">
        <v>12.75</v>
      </c>
      <c r="B70" s="1">
        <f t="shared" si="13"/>
        <v>0</v>
      </c>
      <c r="C70" s="1">
        <f t="shared" si="14"/>
        <v>268006.54079175199</v>
      </c>
      <c r="D70" s="1">
        <f t="shared" si="15"/>
        <v>5153.9719383029096</v>
      </c>
      <c r="E70" s="1">
        <f t="shared" si="16"/>
        <v>0</v>
      </c>
      <c r="F70" s="11">
        <f t="shared" si="17"/>
        <v>273160.51273005502</v>
      </c>
      <c r="G70" s="1"/>
      <c r="H70" s="9">
        <f t="shared" si="18"/>
        <v>14.3757956300367</v>
      </c>
      <c r="I70" s="1">
        <f t="shared" si="19"/>
        <v>0</v>
      </c>
      <c r="J70" s="1">
        <f t="shared" si="20"/>
        <v>302180.96140669199</v>
      </c>
      <c r="K70" s="1">
        <f t="shared" si="21"/>
        <v>5811.1723347440602</v>
      </c>
      <c r="L70" s="1">
        <f t="shared" si="22"/>
        <v>0</v>
      </c>
      <c r="M70" s="23">
        <f t="shared" si="23"/>
        <v>307992.133741436</v>
      </c>
      <c r="N70" s="3"/>
      <c r="O70" s="3"/>
      <c r="P70" s="3"/>
    </row>
    <row r="71" spans="1:16">
      <c r="A71" s="9">
        <v>13.25</v>
      </c>
      <c r="B71" s="1">
        <f t="shared" si="13"/>
        <v>0</v>
      </c>
      <c r="C71" s="1">
        <f t="shared" si="14"/>
        <v>264929.90222704998</v>
      </c>
      <c r="D71" s="1">
        <f t="shared" si="15"/>
        <v>0</v>
      </c>
      <c r="E71" s="1">
        <f t="shared" si="16"/>
        <v>0</v>
      </c>
      <c r="F71" s="11">
        <f t="shared" si="17"/>
        <v>264929.90222704998</v>
      </c>
      <c r="G71" s="1"/>
      <c r="H71" s="9">
        <f t="shared" si="18"/>
        <v>16.395969697173399</v>
      </c>
      <c r="I71" s="1">
        <f t="shared" si="19"/>
        <v>0</v>
      </c>
      <c r="J71" s="1">
        <f t="shared" si="20"/>
        <v>327832.652738854</v>
      </c>
      <c r="K71" s="1">
        <f t="shared" si="21"/>
        <v>0</v>
      </c>
      <c r="L71" s="1">
        <f t="shared" si="22"/>
        <v>0</v>
      </c>
      <c r="M71" s="23">
        <f t="shared" si="23"/>
        <v>327832.652738854</v>
      </c>
      <c r="N71" s="3"/>
      <c r="O71" s="3"/>
      <c r="P71" s="3"/>
    </row>
    <row r="72" spans="1:16">
      <c r="A72" s="9">
        <v>13.75</v>
      </c>
      <c r="B72" s="1">
        <f t="shared" si="13"/>
        <v>0</v>
      </c>
      <c r="C72" s="1">
        <f t="shared" si="14"/>
        <v>49978.4985049346</v>
      </c>
      <c r="D72" s="1">
        <f t="shared" si="15"/>
        <v>2630.4472897334099</v>
      </c>
      <c r="E72" s="1">
        <f t="shared" si="16"/>
        <v>0</v>
      </c>
      <c r="F72" s="11">
        <f t="shared" si="17"/>
        <v>52608.945794667998</v>
      </c>
      <c r="G72" s="1"/>
      <c r="H72" s="9">
        <f t="shared" si="18"/>
        <v>18.609162267585599</v>
      </c>
      <c r="I72" s="1">
        <f t="shared" si="19"/>
        <v>0</v>
      </c>
      <c r="J72" s="1">
        <f t="shared" si="20"/>
        <v>67640.580986808098</v>
      </c>
      <c r="K72" s="1">
        <f t="shared" si="21"/>
        <v>3560.03057825307</v>
      </c>
      <c r="L72" s="1">
        <f t="shared" si="22"/>
        <v>0</v>
      </c>
      <c r="M72" s="23">
        <f t="shared" si="23"/>
        <v>71200.611565061205</v>
      </c>
      <c r="N72" s="3"/>
      <c r="O72" s="3"/>
      <c r="P72" s="3"/>
    </row>
    <row r="73" spans="1:16">
      <c r="A73" s="9">
        <v>14.25</v>
      </c>
      <c r="B73" s="1">
        <f t="shared" si="13"/>
        <v>0</v>
      </c>
      <c r="C73" s="1">
        <f t="shared" si="14"/>
        <v>25740.5353516697</v>
      </c>
      <c r="D73" s="1">
        <f t="shared" si="15"/>
        <v>4290.0892252782996</v>
      </c>
      <c r="E73" s="1">
        <f t="shared" si="16"/>
        <v>0</v>
      </c>
      <c r="F73" s="11">
        <f t="shared" si="17"/>
        <v>30030.624576948001</v>
      </c>
      <c r="G73" s="1"/>
      <c r="H73" s="9">
        <f t="shared" si="18"/>
        <v>21.025783824968101</v>
      </c>
      <c r="I73" s="1">
        <f t="shared" si="19"/>
        <v>0</v>
      </c>
      <c r="J73" s="1">
        <f t="shared" si="20"/>
        <v>37979.995217063602</v>
      </c>
      <c r="K73" s="1">
        <f t="shared" si="21"/>
        <v>6329.9992028439601</v>
      </c>
      <c r="L73" s="1">
        <f t="shared" si="22"/>
        <v>0</v>
      </c>
      <c r="M73" s="23">
        <f t="shared" si="23"/>
        <v>44309.994419907598</v>
      </c>
      <c r="N73" s="3"/>
      <c r="O73" s="3"/>
      <c r="P73" s="3"/>
    </row>
    <row r="74" spans="1:16">
      <c r="A74" s="9">
        <v>14.75</v>
      </c>
      <c r="B74" s="1">
        <f t="shared" si="13"/>
        <v>0</v>
      </c>
      <c r="C74" s="1">
        <f t="shared" si="14"/>
        <v>8515.7881602345497</v>
      </c>
      <c r="D74" s="1">
        <f t="shared" si="15"/>
        <v>1703.1576320469001</v>
      </c>
      <c r="E74" s="1">
        <f t="shared" si="16"/>
        <v>0</v>
      </c>
      <c r="F74" s="11">
        <f t="shared" si="17"/>
        <v>10218.9457922814</v>
      </c>
      <c r="G74" s="1"/>
      <c r="H74" s="9">
        <f t="shared" si="18"/>
        <v>23.656404468422298</v>
      </c>
      <c r="I74" s="1">
        <f t="shared" si="19"/>
        <v>0</v>
      </c>
      <c r="J74" s="1">
        <f t="shared" si="20"/>
        <v>13657.825700739701</v>
      </c>
      <c r="K74" s="1">
        <f t="shared" si="21"/>
        <v>2731.5651401479199</v>
      </c>
      <c r="L74" s="1">
        <f t="shared" si="22"/>
        <v>0</v>
      </c>
      <c r="M74" s="23">
        <f t="shared" si="23"/>
        <v>16389.390840887601</v>
      </c>
      <c r="N74" s="3"/>
      <c r="O74" s="3"/>
      <c r="P74" s="3"/>
    </row>
    <row r="75" spans="1:16">
      <c r="A75" s="9">
        <v>15.25</v>
      </c>
      <c r="B75" s="1">
        <f t="shared" si="13"/>
        <v>0</v>
      </c>
      <c r="C75" s="1">
        <f t="shared" si="14"/>
        <v>6428.59472268221</v>
      </c>
      <c r="D75" s="1">
        <f t="shared" si="15"/>
        <v>1285.7189445364399</v>
      </c>
      <c r="E75" s="1">
        <f t="shared" si="16"/>
        <v>0</v>
      </c>
      <c r="F75" s="11">
        <f t="shared" si="17"/>
        <v>7714.3136672186502</v>
      </c>
      <c r="G75" s="1"/>
      <c r="H75" s="9">
        <f t="shared" si="18"/>
        <v>26.511750628167398</v>
      </c>
      <c r="I75" s="1">
        <f t="shared" si="19"/>
        <v>0</v>
      </c>
      <c r="J75" s="1">
        <f t="shared" si="20"/>
        <v>11175.9541099871</v>
      </c>
      <c r="K75" s="1">
        <f t="shared" si="21"/>
        <v>2235.1908219974298</v>
      </c>
      <c r="L75" s="1">
        <f t="shared" si="22"/>
        <v>0</v>
      </c>
      <c r="M75" s="23">
        <f t="shared" si="23"/>
        <v>13411.1449319845</v>
      </c>
      <c r="N75" s="3"/>
      <c r="O75" s="3"/>
      <c r="P75" s="3"/>
    </row>
    <row r="76" spans="1:16">
      <c r="A76" s="9">
        <v>15.75</v>
      </c>
      <c r="B76" s="1">
        <f t="shared" si="13"/>
        <v>0</v>
      </c>
      <c r="C76" s="1">
        <f t="shared" si="14"/>
        <v>0</v>
      </c>
      <c r="D76" s="1">
        <f t="shared" si="15"/>
        <v>0</v>
      </c>
      <c r="E76" s="1">
        <f t="shared" si="16"/>
        <v>0</v>
      </c>
      <c r="F76" s="11">
        <f t="shared" si="17"/>
        <v>0</v>
      </c>
      <c r="G76" s="1"/>
      <c r="H76" s="9">
        <f t="shared" si="18"/>
        <v>29.6027019588056</v>
      </c>
      <c r="I76" s="1">
        <f t="shared" si="19"/>
        <v>0</v>
      </c>
      <c r="J76" s="1">
        <f t="shared" si="20"/>
        <v>0</v>
      </c>
      <c r="K76" s="1">
        <f t="shared" si="21"/>
        <v>0</v>
      </c>
      <c r="L76" s="1">
        <f t="shared" si="22"/>
        <v>0</v>
      </c>
      <c r="M76" s="23">
        <f t="shared" si="23"/>
        <v>0</v>
      </c>
      <c r="N76" s="3"/>
      <c r="O76" s="3"/>
      <c r="P76" s="3"/>
    </row>
    <row r="77" spans="1:16">
      <c r="A77" s="9">
        <v>16.25</v>
      </c>
      <c r="B77" s="1">
        <f t="shared" si="13"/>
        <v>0</v>
      </c>
      <c r="C77" s="1">
        <f t="shared" si="14"/>
        <v>0</v>
      </c>
      <c r="D77" s="1">
        <f t="shared" si="15"/>
        <v>542.89413750000006</v>
      </c>
      <c r="E77" s="1">
        <f t="shared" si="16"/>
        <v>0</v>
      </c>
      <c r="F77" s="11">
        <f t="shared" si="17"/>
        <v>542.89413750000006</v>
      </c>
      <c r="G77" s="1"/>
      <c r="H77" s="9">
        <f t="shared" si="18"/>
        <v>32.940288394982602</v>
      </c>
      <c r="I77" s="1">
        <f t="shared" si="19"/>
        <v>0</v>
      </c>
      <c r="J77" s="1">
        <f t="shared" si="20"/>
        <v>0</v>
      </c>
      <c r="K77" s="1">
        <f t="shared" si="21"/>
        <v>1100.4978127504801</v>
      </c>
      <c r="L77" s="1">
        <f t="shared" si="22"/>
        <v>0</v>
      </c>
      <c r="M77" s="23">
        <f t="shared" si="23"/>
        <v>1100.4978127504801</v>
      </c>
      <c r="N77" s="3"/>
      <c r="O77" s="3"/>
      <c r="P77" s="3"/>
    </row>
    <row r="78" spans="1:16">
      <c r="A78" s="9">
        <v>16.75</v>
      </c>
      <c r="B78" s="1">
        <f t="shared" si="13"/>
        <v>0</v>
      </c>
      <c r="C78" s="1">
        <f t="shared" si="14"/>
        <v>0</v>
      </c>
      <c r="D78" s="1">
        <f t="shared" si="15"/>
        <v>373.00457749999998</v>
      </c>
      <c r="E78" s="1">
        <f t="shared" si="16"/>
        <v>0</v>
      </c>
      <c r="F78" s="11">
        <f t="shared" si="17"/>
        <v>373.00457749999998</v>
      </c>
      <c r="G78" s="1"/>
      <c r="H78" s="9">
        <f t="shared" si="18"/>
        <v>36.535687356028497</v>
      </c>
      <c r="I78" s="1">
        <f t="shared" si="19"/>
        <v>0</v>
      </c>
      <c r="J78" s="1">
        <f t="shared" si="20"/>
        <v>0</v>
      </c>
      <c r="K78" s="1">
        <f t="shared" si="21"/>
        <v>813.61066423328396</v>
      </c>
      <c r="L78" s="1">
        <f t="shared" si="22"/>
        <v>0</v>
      </c>
      <c r="M78" s="23">
        <f t="shared" si="23"/>
        <v>813.61066423328396</v>
      </c>
      <c r="N78" s="3"/>
      <c r="O78" s="3"/>
      <c r="P78" s="3"/>
    </row>
    <row r="79" spans="1:16">
      <c r="A79" s="9">
        <v>17.25</v>
      </c>
      <c r="B79" s="1">
        <f t="shared" si="13"/>
        <v>0</v>
      </c>
      <c r="C79" s="1">
        <f t="shared" si="14"/>
        <v>0</v>
      </c>
      <c r="D79" s="1">
        <f t="shared" si="15"/>
        <v>0</v>
      </c>
      <c r="E79" s="1">
        <f t="shared" si="16"/>
        <v>0</v>
      </c>
      <c r="F79" s="11">
        <f t="shared" si="17"/>
        <v>0</v>
      </c>
      <c r="G79" s="1"/>
      <c r="H79" s="9">
        <f t="shared" si="18"/>
        <v>40.400221087650799</v>
      </c>
      <c r="I79" s="1">
        <f t="shared" si="19"/>
        <v>0</v>
      </c>
      <c r="J79" s="1">
        <f t="shared" si="20"/>
        <v>0</v>
      </c>
      <c r="K79" s="1">
        <f t="shared" si="21"/>
        <v>0</v>
      </c>
      <c r="L79" s="1">
        <f t="shared" si="22"/>
        <v>0</v>
      </c>
      <c r="M79" s="23">
        <f t="shared" si="23"/>
        <v>0</v>
      </c>
      <c r="N79" s="3"/>
      <c r="O79" s="3"/>
      <c r="P79" s="3"/>
    </row>
    <row r="80" spans="1:16">
      <c r="A80" s="9">
        <v>17.75</v>
      </c>
      <c r="B80" s="1">
        <f t="shared" si="13"/>
        <v>0</v>
      </c>
      <c r="C80" s="1">
        <f t="shared" si="14"/>
        <v>0</v>
      </c>
      <c r="D80" s="1">
        <f t="shared" si="15"/>
        <v>0</v>
      </c>
      <c r="E80" s="1">
        <f t="shared" si="16"/>
        <v>0</v>
      </c>
      <c r="F80" s="11">
        <f t="shared" si="17"/>
        <v>0</v>
      </c>
      <c r="G80" s="1"/>
      <c r="H80" s="9">
        <f t="shared" si="18"/>
        <v>44.545354130037701</v>
      </c>
      <c r="I80" s="1">
        <f t="shared" si="19"/>
        <v>0</v>
      </c>
      <c r="J80" s="1">
        <f t="shared" si="20"/>
        <v>0</v>
      </c>
      <c r="K80" s="1">
        <f t="shared" si="21"/>
        <v>0</v>
      </c>
      <c r="L80" s="1">
        <f t="shared" si="22"/>
        <v>0</v>
      </c>
      <c r="M80" s="23">
        <f t="shared" si="23"/>
        <v>0</v>
      </c>
      <c r="N80" s="3"/>
      <c r="O80" s="3"/>
      <c r="P80" s="3"/>
    </row>
    <row r="81" spans="1:18">
      <c r="A81" s="9">
        <v>18.25</v>
      </c>
      <c r="B81" s="1">
        <f t="shared" si="13"/>
        <v>0</v>
      </c>
      <c r="C81" s="1">
        <f t="shared" si="14"/>
        <v>0</v>
      </c>
      <c r="D81" s="1">
        <f t="shared" si="15"/>
        <v>0</v>
      </c>
      <c r="E81" s="1">
        <f t="shared" si="16"/>
        <v>0</v>
      </c>
      <c r="F81" s="11">
        <f t="shared" si="17"/>
        <v>0</v>
      </c>
      <c r="G81" s="1"/>
      <c r="H81" s="9">
        <f t="shared" si="18"/>
        <v>48.982690902844801</v>
      </c>
      <c r="I81" s="1">
        <f t="shared" si="19"/>
        <v>0</v>
      </c>
      <c r="J81" s="1">
        <f t="shared" si="20"/>
        <v>0</v>
      </c>
      <c r="K81" s="1">
        <f t="shared" si="21"/>
        <v>0</v>
      </c>
      <c r="L81" s="1">
        <f t="shared" si="22"/>
        <v>0</v>
      </c>
      <c r="M81" s="23">
        <f t="shared" si="23"/>
        <v>0</v>
      </c>
      <c r="N81" s="3"/>
      <c r="O81" s="3"/>
      <c r="P81" s="3"/>
    </row>
    <row r="82" spans="1:18">
      <c r="A82" s="9">
        <v>18.75</v>
      </c>
      <c r="B82" s="1">
        <f t="shared" si="13"/>
        <v>0</v>
      </c>
      <c r="C82" s="1">
        <f t="shared" si="14"/>
        <v>0</v>
      </c>
      <c r="D82" s="1">
        <f t="shared" si="15"/>
        <v>0</v>
      </c>
      <c r="E82" s="1">
        <f t="shared" si="16"/>
        <v>0</v>
      </c>
      <c r="F82" s="11">
        <f t="shared" si="17"/>
        <v>0</v>
      </c>
      <c r="G82" s="1"/>
      <c r="H82" s="9">
        <f t="shared" si="18"/>
        <v>53.723973398503198</v>
      </c>
      <c r="I82" s="1">
        <f t="shared" si="19"/>
        <v>0</v>
      </c>
      <c r="J82" s="1">
        <f t="shared" si="20"/>
        <v>0</v>
      </c>
      <c r="K82" s="1">
        <f t="shared" si="21"/>
        <v>0</v>
      </c>
      <c r="L82" s="1">
        <f t="shared" si="22"/>
        <v>0</v>
      </c>
      <c r="M82" s="23">
        <f t="shared" si="23"/>
        <v>0</v>
      </c>
      <c r="N82" s="3"/>
      <c r="O82" s="3"/>
      <c r="P82" s="3"/>
    </row>
    <row r="83" spans="1:18">
      <c r="A83" s="9">
        <v>19.25</v>
      </c>
      <c r="B83" s="1">
        <f t="shared" si="13"/>
        <v>0</v>
      </c>
      <c r="C83" s="1">
        <f t="shared" si="14"/>
        <v>0</v>
      </c>
      <c r="D83" s="1">
        <f t="shared" si="15"/>
        <v>0</v>
      </c>
      <c r="E83" s="1">
        <f t="shared" si="16"/>
        <v>0</v>
      </c>
      <c r="F83" s="11">
        <f t="shared" si="17"/>
        <v>0</v>
      </c>
      <c r="G83" s="1"/>
      <c r="H83" s="9">
        <f t="shared" si="18"/>
        <v>58.781078976137799</v>
      </c>
      <c r="I83" s="1">
        <f t="shared" si="19"/>
        <v>0</v>
      </c>
      <c r="J83" s="1">
        <f t="shared" si="20"/>
        <v>0</v>
      </c>
      <c r="K83" s="1">
        <f t="shared" si="21"/>
        <v>0</v>
      </c>
      <c r="L83" s="1">
        <f t="shared" si="22"/>
        <v>0</v>
      </c>
      <c r="M83" s="23">
        <f t="shared" si="23"/>
        <v>0</v>
      </c>
      <c r="N83" s="3"/>
      <c r="O83" s="3"/>
      <c r="P83" s="3"/>
    </row>
    <row r="84" spans="1:18">
      <c r="A84" s="9">
        <v>19.75</v>
      </c>
      <c r="B84" s="1">
        <f t="shared" ref="B84:E84" si="24">L38*($A84)</f>
        <v>0</v>
      </c>
      <c r="C84" s="1">
        <f t="shared" si="24"/>
        <v>0</v>
      </c>
      <c r="D84" s="1">
        <f t="shared" si="24"/>
        <v>0</v>
      </c>
      <c r="E84" s="1">
        <f t="shared" si="24"/>
        <v>0</v>
      </c>
      <c r="F84" s="11">
        <f t="shared" ref="F84:F88" si="25">SUM(B84:E84)</f>
        <v>0</v>
      </c>
      <c r="G84" s="1"/>
      <c r="H84" s="9">
        <f t="shared" si="18"/>
        <v>64.166018249120398</v>
      </c>
      <c r="I84" s="1">
        <f t="shared" ref="I84:L84" si="26">L38*$H84</f>
        <v>0</v>
      </c>
      <c r="J84" s="1">
        <f t="shared" si="26"/>
        <v>0</v>
      </c>
      <c r="K84" s="1">
        <f t="shared" si="26"/>
        <v>0</v>
      </c>
      <c r="L84" s="1">
        <f t="shared" si="26"/>
        <v>0</v>
      </c>
      <c r="M84" s="23">
        <f t="shared" ref="M84:M88" si="27">SUM(I84:L84)</f>
        <v>0</v>
      </c>
      <c r="N84" s="3"/>
      <c r="O84" s="3"/>
      <c r="P84" s="3"/>
    </row>
    <row r="85" spans="1:18">
      <c r="A85" s="9">
        <v>20.25</v>
      </c>
      <c r="B85" s="1">
        <f t="shared" ref="B85:E85" si="28">L39*($A85)</f>
        <v>0</v>
      </c>
      <c r="C85" s="1">
        <f t="shared" si="28"/>
        <v>0</v>
      </c>
      <c r="D85" s="1">
        <f t="shared" si="28"/>
        <v>225.58378500000001</v>
      </c>
      <c r="E85" s="1">
        <f t="shared" si="28"/>
        <v>0</v>
      </c>
      <c r="F85" s="11">
        <f t="shared" si="25"/>
        <v>225.58378500000001</v>
      </c>
      <c r="G85" s="1"/>
      <c r="H85" s="9">
        <f t="shared" si="18"/>
        <v>69.890933059941304</v>
      </c>
      <c r="I85" s="1">
        <f t="shared" ref="I85:L85" si="29">L39*$H85</f>
        <v>0</v>
      </c>
      <c r="J85" s="1">
        <f t="shared" si="29"/>
        <v>0</v>
      </c>
      <c r="K85" s="1">
        <f t="shared" si="29"/>
        <v>778.58080083176299</v>
      </c>
      <c r="L85" s="1">
        <f t="shared" si="29"/>
        <v>0</v>
      </c>
      <c r="M85" s="23">
        <f t="shared" si="27"/>
        <v>778.58080083176299</v>
      </c>
      <c r="N85" s="3"/>
      <c r="O85" s="3"/>
      <c r="P85" s="3"/>
    </row>
    <row r="86" spans="1:18">
      <c r="A86" s="9">
        <v>20.75</v>
      </c>
      <c r="B86" s="1">
        <f t="shared" ref="B86:E86" si="30">L40*($A86)</f>
        <v>0</v>
      </c>
      <c r="C86" s="1">
        <f t="shared" si="30"/>
        <v>0</v>
      </c>
      <c r="D86" s="1">
        <f t="shared" si="30"/>
        <v>0</v>
      </c>
      <c r="E86" s="1">
        <f t="shared" si="30"/>
        <v>0</v>
      </c>
      <c r="F86" s="11">
        <f t="shared" si="25"/>
        <v>0</v>
      </c>
      <c r="G86" s="1"/>
      <c r="H86" s="9">
        <f t="shared" si="18"/>
        <v>75.968094536654704</v>
      </c>
      <c r="I86" s="1">
        <f t="shared" ref="I86:L86" si="31">L40*$H86</f>
        <v>0</v>
      </c>
      <c r="J86" s="1">
        <f t="shared" si="31"/>
        <v>0</v>
      </c>
      <c r="K86" s="1">
        <f t="shared" si="31"/>
        <v>0</v>
      </c>
      <c r="L86" s="1">
        <f t="shared" si="31"/>
        <v>0</v>
      </c>
      <c r="M86" s="23">
        <f t="shared" si="27"/>
        <v>0</v>
      </c>
      <c r="N86" s="3"/>
      <c r="O86" s="3"/>
      <c r="P86" s="3"/>
    </row>
    <row r="87" spans="1:18">
      <c r="A87" s="9">
        <v>21.25</v>
      </c>
      <c r="B87" s="1">
        <f t="shared" ref="B87:E87" si="32">L41*($A87)</f>
        <v>0</v>
      </c>
      <c r="C87" s="1">
        <f t="shared" si="32"/>
        <v>0</v>
      </c>
      <c r="D87" s="1">
        <f t="shared" si="32"/>
        <v>0</v>
      </c>
      <c r="E87" s="1">
        <f t="shared" si="32"/>
        <v>0</v>
      </c>
      <c r="F87" s="11">
        <f t="shared" si="25"/>
        <v>0</v>
      </c>
      <c r="G87" s="1"/>
      <c r="H87" s="9">
        <f t="shared" si="18"/>
        <v>82.409901225668705</v>
      </c>
      <c r="I87" s="1">
        <f t="shared" ref="I87:L87" si="33">L41*$H87</f>
        <v>0</v>
      </c>
      <c r="J87" s="1">
        <f t="shared" si="33"/>
        <v>0</v>
      </c>
      <c r="K87" s="1">
        <f t="shared" si="33"/>
        <v>0</v>
      </c>
      <c r="L87" s="1">
        <f t="shared" si="33"/>
        <v>0</v>
      </c>
      <c r="M87" s="23">
        <f t="shared" si="27"/>
        <v>0</v>
      </c>
      <c r="N87" s="3"/>
      <c r="O87" s="3"/>
      <c r="P87" s="3"/>
    </row>
    <row r="88" spans="1:18">
      <c r="A88" s="9">
        <v>21.75</v>
      </c>
      <c r="B88" s="1">
        <f t="shared" ref="B88:E88" si="34">L42*($A88)</f>
        <v>0</v>
      </c>
      <c r="C88" s="1">
        <f t="shared" si="34"/>
        <v>0</v>
      </c>
      <c r="D88" s="1">
        <f t="shared" si="34"/>
        <v>0</v>
      </c>
      <c r="E88" s="1">
        <f t="shared" si="34"/>
        <v>0</v>
      </c>
      <c r="F88" s="11">
        <f t="shared" si="25"/>
        <v>0</v>
      </c>
      <c r="G88" s="1"/>
      <c r="H88" s="9">
        <f t="shared" si="18"/>
        <v>89.228877296100904</v>
      </c>
      <c r="I88" s="1">
        <f t="shared" ref="I88:L88" si="35">L42*$H88</f>
        <v>0</v>
      </c>
      <c r="J88" s="1">
        <f t="shared" si="35"/>
        <v>0</v>
      </c>
      <c r="K88" s="1">
        <f t="shared" si="35"/>
        <v>0</v>
      </c>
      <c r="L88" s="1">
        <f t="shared" si="35"/>
        <v>0</v>
      </c>
      <c r="M88" s="23">
        <f t="shared" si="27"/>
        <v>0</v>
      </c>
      <c r="N88" s="3"/>
      <c r="O88" s="3"/>
      <c r="P88" s="3"/>
    </row>
    <row r="89" spans="1:18">
      <c r="A89" s="7" t="s">
        <v>7</v>
      </c>
      <c r="B89" s="15">
        <f>SUM(B52:B88)</f>
        <v>0</v>
      </c>
      <c r="C89" s="15">
        <f t="shared" ref="C89:F89" si="36">SUM(C52:C88)</f>
        <v>4083250.9406703999</v>
      </c>
      <c r="D89" s="15">
        <f t="shared" si="36"/>
        <v>28269.057516267701</v>
      </c>
      <c r="E89" s="15">
        <f t="shared" si="36"/>
        <v>0</v>
      </c>
      <c r="F89" s="15">
        <f t="shared" si="36"/>
        <v>4111519.99818666</v>
      </c>
      <c r="H89" s="7" t="s">
        <v>7</v>
      </c>
      <c r="I89" s="15">
        <f>SUM(I52:I88)</f>
        <v>0</v>
      </c>
      <c r="J89" s="15">
        <f t="shared" ref="J89:L89" si="37">SUM(J52:J88)</f>
        <v>3512705.2275328101</v>
      </c>
      <c r="K89" s="15">
        <f t="shared" si="37"/>
        <v>35191.511890832298</v>
      </c>
      <c r="L89" s="15">
        <f t="shared" si="37"/>
        <v>0</v>
      </c>
      <c r="M89" s="15">
        <f>SUM(M52:M88)</f>
        <v>3547896.7394236401</v>
      </c>
      <c r="N89" s="3"/>
      <c r="O89" s="3"/>
      <c r="P89" s="3"/>
    </row>
    <row r="90" spans="1:18">
      <c r="A90" s="5" t="s">
        <v>13</v>
      </c>
      <c r="B90" s="24">
        <f>IF(L43&gt;0,B89/L43,0)</f>
        <v>0</v>
      </c>
      <c r="C90" s="24">
        <f>IF(M43&gt;0,C89/M43,0)</f>
        <v>11.2026031027354</v>
      </c>
      <c r="D90" s="24">
        <f>IF(N43&gt;0,D89/N43,0)</f>
        <v>13.0492275694969</v>
      </c>
      <c r="E90" s="24">
        <f>IF(O43&gt;0,E89/O43,0)</f>
        <v>0</v>
      </c>
      <c r="F90" s="24">
        <f>IF(P43&gt;0,F89/P43,0)</f>
        <v>11.2135135967879</v>
      </c>
      <c r="H90" s="5" t="s">
        <v>13</v>
      </c>
      <c r="I90" s="24">
        <f>IF(L43&gt;0,I89/L43,0)</f>
        <v>0</v>
      </c>
      <c r="J90" s="24">
        <f>IF(M43&gt;0,J89/M43,0)</f>
        <v>9.6372824136282809</v>
      </c>
      <c r="K90" s="24">
        <f>IF(N43&gt;0,K89/N43,0)</f>
        <v>16.244688982427601</v>
      </c>
      <c r="L90" s="24">
        <f>IF(O43&gt;0,L89/O43,0)</f>
        <v>0</v>
      </c>
      <c r="M90" s="24">
        <f>IF(P43&gt;0,M89/P43,0)</f>
        <v>9.6763212498231503</v>
      </c>
      <c r="N90" s="3"/>
      <c r="O90" s="3"/>
      <c r="P90" s="3"/>
    </row>
    <row r="91" spans="1:1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50" t="s">
        <v>14</v>
      </c>
      <c r="B95" s="50"/>
      <c r="C95" s="50"/>
      <c r="D95" s="50"/>
      <c r="E95" s="50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 ht="12.75" customHeight="1">
      <c r="A96" s="50"/>
      <c r="B96" s="50"/>
      <c r="C96" s="50"/>
      <c r="D96" s="50"/>
      <c r="E96" s="50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51"/>
      <c r="B100" s="51"/>
      <c r="C100" s="51"/>
      <c r="D100" s="51"/>
      <c r="E100" s="5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6">
        <v>0</v>
      </c>
      <c r="B102" s="27">
        <f>L$43</f>
        <v>0</v>
      </c>
      <c r="C102" s="28">
        <f>$B$90</f>
        <v>0</v>
      </c>
      <c r="D102" s="28">
        <f>$I$90</f>
        <v>0</v>
      </c>
      <c r="E102" s="27">
        <f t="shared" ref="E102:E105" si="38">B102*D102</f>
        <v>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6">
        <v>1</v>
      </c>
      <c r="B103" s="27">
        <f>M$43</f>
        <v>364491.26182999997</v>
      </c>
      <c r="C103" s="28">
        <f>$C$90</f>
        <v>11.2</v>
      </c>
      <c r="D103" s="28">
        <f>$J$90</f>
        <v>9.6</v>
      </c>
      <c r="E103" s="27">
        <f t="shared" si="38"/>
        <v>3499116.11357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2166.3395300000002</v>
      </c>
      <c r="C104" s="28">
        <f>$D$90</f>
        <v>13</v>
      </c>
      <c r="D104" s="28">
        <f>$K$90</f>
        <v>16.2</v>
      </c>
      <c r="E104" s="27">
        <f t="shared" si="38"/>
        <v>35094.700389999998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8">
        <f>$E$90</f>
        <v>0</v>
      </c>
      <c r="D105" s="28">
        <f>$L$90</f>
        <v>0</v>
      </c>
      <c r="E105" s="27">
        <f t="shared" si="38"/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366657.60135999997</v>
      </c>
      <c r="C106" s="28">
        <f>$F$90</f>
        <v>11.2</v>
      </c>
      <c r="D106" s="28">
        <f>$M$90</f>
        <v>9.6999999999999993</v>
      </c>
      <c r="E106" s="27">
        <f>SUM(E102:E105)</f>
        <v>3534210.8139599999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9">
        <f>$I$2</f>
        <v>3549138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20</v>
      </c>
      <c r="B108" s="27">
        <f>IF(E106&gt;0,$I$2/E106,"")</f>
        <v>1.0042199999999999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36" zoomScale="80" zoomScaleNormal="80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53" t="s">
        <v>22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1">
        <v>3193066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5" t="s">
        <v>4</v>
      </c>
      <c r="C4" s="55"/>
      <c r="D4" s="55"/>
      <c r="E4" s="55"/>
      <c r="F4" s="55"/>
      <c r="G4" s="1"/>
      <c r="H4" s="2" t="s">
        <v>3</v>
      </c>
      <c r="I4" s="1"/>
      <c r="J4" s="1"/>
      <c r="K4" s="2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21"/>
      <c r="C6" s="10"/>
      <c r="D6" s="10"/>
      <c r="E6" s="33"/>
      <c r="F6" s="11">
        <f t="shared" ref="F6:F39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10" si="1">IF($F6&gt;0,($I6/1000)*(B6/$F6),0)</f>
        <v>0</v>
      </c>
      <c r="M6" s="1">
        <f t="shared" ref="M6:M10" si="2">IF($F6&gt;0,($I6/1000)*(C6/$F6),0)</f>
        <v>0</v>
      </c>
      <c r="N6" s="1">
        <f t="shared" ref="N6:N10" si="3">IF($F6&gt;0,($I6/1000)*(D6/$F6),0)</f>
        <v>0</v>
      </c>
      <c r="O6" s="1">
        <f t="shared" ref="O6:O10" si="4">IF($F6&gt;0,($I6/1000)*(E6/$F6),0)</f>
        <v>0</v>
      </c>
      <c r="P6" s="12">
        <f t="shared" ref="P6:P39" si="5">SUM(L6:O6)</f>
        <v>0</v>
      </c>
      <c r="Q6" s="3"/>
      <c r="R6" s="3"/>
    </row>
    <row r="7" spans="1:18">
      <c r="A7" s="9">
        <v>4.25</v>
      </c>
      <c r="B7" s="21"/>
      <c r="C7" s="10"/>
      <c r="D7" s="10"/>
      <c r="E7" s="33"/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1"/>
      <c r="C8" s="10"/>
      <c r="D8" s="10"/>
      <c r="E8" s="33"/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1"/>
      <c r="C9" s="10"/>
      <c r="D9" s="10"/>
      <c r="E9" s="33"/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1"/>
      <c r="C10" s="10"/>
      <c r="D10" s="10"/>
      <c r="E10" s="33"/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21"/>
      <c r="C11" s="10"/>
      <c r="D11" s="10"/>
      <c r="E11" s="33"/>
      <c r="F11" s="11">
        <f t="shared" si="0"/>
        <v>0</v>
      </c>
      <c r="G11" s="1"/>
      <c r="H11" s="9">
        <v>6.25</v>
      </c>
      <c r="J11" s="1"/>
      <c r="K11" s="9">
        <v>6.25</v>
      </c>
      <c r="L11" s="1">
        <f t="shared" ref="L11:L32" si="6">IF($F11&gt;0,($I12/1000)*(B11/$F11),0)</f>
        <v>0</v>
      </c>
      <c r="M11" s="1">
        <f t="shared" ref="M11:M32" si="7">IF($F11&gt;0,($I12/1000)*(C11/$F11),0)</f>
        <v>0</v>
      </c>
      <c r="N11" s="1">
        <f t="shared" ref="N11:N32" si="8">IF($F11&gt;0,($I12/1000)*(D11/$F11),0)</f>
        <v>0</v>
      </c>
      <c r="O11" s="1">
        <f t="shared" ref="O11:O32" si="9">IF($F11&gt;0,($I12/1000)*(E11/$F11),0)</f>
        <v>0</v>
      </c>
      <c r="P11" s="12">
        <f t="shared" si="5"/>
        <v>0</v>
      </c>
      <c r="Q11" s="3"/>
      <c r="R11" s="3"/>
    </row>
    <row r="12" spans="1:18">
      <c r="A12" s="9">
        <v>6.75</v>
      </c>
      <c r="C12" s="10"/>
      <c r="D12" s="10"/>
      <c r="E12" s="35"/>
      <c r="F12" s="11">
        <f t="shared" si="0"/>
        <v>0</v>
      </c>
      <c r="G12" s="1"/>
      <c r="H12" s="9">
        <v>6.75</v>
      </c>
      <c r="J12" s="1"/>
      <c r="K12" s="9">
        <v>6.75</v>
      </c>
      <c r="L12" s="1">
        <f t="shared" si="6"/>
        <v>0</v>
      </c>
      <c r="M12" s="1">
        <f t="shared" si="7"/>
        <v>0</v>
      </c>
      <c r="N12" s="1">
        <f t="shared" si="8"/>
        <v>0</v>
      </c>
      <c r="O12" s="1">
        <f t="shared" si="9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34">
        <v>1</v>
      </c>
      <c r="C13" s="10"/>
      <c r="D13" s="10"/>
      <c r="E13" s="35"/>
      <c r="F13" s="11">
        <f t="shared" si="0"/>
        <v>1</v>
      </c>
      <c r="G13" s="1"/>
      <c r="H13" s="9">
        <v>7.25</v>
      </c>
      <c r="I13">
        <v>4477.26</v>
      </c>
      <c r="J13" s="1"/>
      <c r="K13" s="9">
        <v>7.25</v>
      </c>
      <c r="L13" s="1">
        <f t="shared" si="6"/>
        <v>17.913910000000001</v>
      </c>
      <c r="M13" s="1">
        <f t="shared" si="7"/>
        <v>0</v>
      </c>
      <c r="N13" s="1">
        <f t="shared" si="8"/>
        <v>0</v>
      </c>
      <c r="O13" s="1">
        <f t="shared" si="9"/>
        <v>0</v>
      </c>
      <c r="P13" s="12">
        <f t="shared" si="5"/>
        <v>17.913910000000001</v>
      </c>
      <c r="Q13" s="3"/>
      <c r="R13" s="3"/>
    </row>
    <row r="14" spans="1:18">
      <c r="A14" s="9">
        <v>7.75</v>
      </c>
      <c r="B14" s="34">
        <v>1</v>
      </c>
      <c r="D14" s="10"/>
      <c r="E14" s="35"/>
      <c r="F14" s="11">
        <f t="shared" si="0"/>
        <v>1</v>
      </c>
      <c r="G14" s="1"/>
      <c r="H14" s="9">
        <v>7.75</v>
      </c>
      <c r="I14">
        <v>17913.91</v>
      </c>
      <c r="J14" s="4"/>
      <c r="K14" s="9">
        <v>7.75</v>
      </c>
      <c r="L14" s="1">
        <f t="shared" si="6"/>
        <v>47.565910000000002</v>
      </c>
      <c r="M14" s="1">
        <f t="shared" si="7"/>
        <v>0</v>
      </c>
      <c r="N14" s="1">
        <f t="shared" si="8"/>
        <v>0</v>
      </c>
      <c r="O14" s="1">
        <f t="shared" si="9"/>
        <v>0</v>
      </c>
      <c r="P14" s="12">
        <f t="shared" si="5"/>
        <v>47.565910000000002</v>
      </c>
      <c r="Q14" s="3"/>
      <c r="R14" s="3"/>
    </row>
    <row r="15" spans="1:18">
      <c r="A15" s="9">
        <v>8.25</v>
      </c>
      <c r="B15" s="34">
        <v>1</v>
      </c>
      <c r="D15" s="40"/>
      <c r="E15" s="35"/>
      <c r="F15" s="11">
        <f t="shared" si="0"/>
        <v>1</v>
      </c>
      <c r="G15" s="1"/>
      <c r="H15" s="9">
        <v>8.25</v>
      </c>
      <c r="I15">
        <v>47565.91</v>
      </c>
      <c r="J15" s="4"/>
      <c r="K15" s="9">
        <v>8.25</v>
      </c>
      <c r="L15" s="1">
        <f t="shared" si="6"/>
        <v>1154.0014429098701</v>
      </c>
      <c r="M15" s="1">
        <f t="shared" si="7"/>
        <v>0</v>
      </c>
      <c r="N15" s="1">
        <f t="shared" si="8"/>
        <v>0</v>
      </c>
      <c r="O15" s="1">
        <f t="shared" si="9"/>
        <v>0</v>
      </c>
      <c r="P15" s="12">
        <f t="shared" si="5"/>
        <v>1154.0014429098701</v>
      </c>
      <c r="Q15" s="3"/>
      <c r="R15" s="3"/>
    </row>
    <row r="16" spans="1:18">
      <c r="A16" s="9">
        <v>8.75</v>
      </c>
      <c r="B16" s="34">
        <v>1</v>
      </c>
      <c r="E16" s="35"/>
      <c r="F16" s="11">
        <f t="shared" si="0"/>
        <v>1</v>
      </c>
      <c r="G16" s="1"/>
      <c r="H16" s="9">
        <v>8.75</v>
      </c>
      <c r="I16">
        <v>1154001.4429098701</v>
      </c>
      <c r="J16" s="4"/>
      <c r="K16" s="9">
        <v>8.75</v>
      </c>
      <c r="L16" s="1">
        <f t="shared" si="6"/>
        <v>9641.2716839855602</v>
      </c>
      <c r="M16" s="1">
        <f t="shared" si="7"/>
        <v>0</v>
      </c>
      <c r="N16" s="1">
        <f t="shared" si="8"/>
        <v>0</v>
      </c>
      <c r="O16" s="1">
        <f t="shared" si="9"/>
        <v>0</v>
      </c>
      <c r="P16" s="12">
        <f t="shared" si="5"/>
        <v>9641.2716839855602</v>
      </c>
      <c r="Q16" s="3"/>
      <c r="R16" s="3"/>
    </row>
    <row r="17" spans="1:18">
      <c r="A17" s="9">
        <v>9.25</v>
      </c>
      <c r="B17">
        <v>14</v>
      </c>
      <c r="C17">
        <v>0</v>
      </c>
      <c r="D17">
        <v>0</v>
      </c>
      <c r="E17" s="35"/>
      <c r="F17" s="11">
        <f t="shared" si="0"/>
        <v>14</v>
      </c>
      <c r="G17" s="1"/>
      <c r="H17" s="9">
        <v>9.25</v>
      </c>
      <c r="I17">
        <v>9641271.6839855593</v>
      </c>
      <c r="J17" s="4"/>
      <c r="K17" s="9">
        <v>9.25</v>
      </c>
      <c r="L17" s="1">
        <f t="shared" si="6"/>
        <v>11701.535214507399</v>
      </c>
      <c r="M17" s="1">
        <f t="shared" si="7"/>
        <v>0</v>
      </c>
      <c r="N17" s="1">
        <f t="shared" si="8"/>
        <v>0</v>
      </c>
      <c r="O17" s="1">
        <f t="shared" si="9"/>
        <v>0</v>
      </c>
      <c r="P17" s="12">
        <f t="shared" si="5"/>
        <v>11701.535214507399</v>
      </c>
      <c r="Q17" s="3"/>
      <c r="R17" s="3"/>
    </row>
    <row r="18" spans="1:18">
      <c r="A18" s="9">
        <v>9.75</v>
      </c>
      <c r="B18">
        <v>27</v>
      </c>
      <c r="C18">
        <v>1</v>
      </c>
      <c r="D18">
        <v>0</v>
      </c>
      <c r="E18" s="35"/>
      <c r="F18" s="11">
        <f t="shared" si="0"/>
        <v>28</v>
      </c>
      <c r="G18" s="1"/>
      <c r="H18" s="9">
        <v>9.75</v>
      </c>
      <c r="I18">
        <v>11701535.214507399</v>
      </c>
      <c r="J18" s="4"/>
      <c r="K18" s="9">
        <v>9.75</v>
      </c>
      <c r="L18" s="1">
        <f t="shared" si="6"/>
        <v>22872.387842511002</v>
      </c>
      <c r="M18" s="1">
        <f t="shared" si="7"/>
        <v>847.12547564855697</v>
      </c>
      <c r="N18" s="1">
        <f t="shared" si="8"/>
        <v>0</v>
      </c>
      <c r="O18" s="1">
        <f t="shared" si="9"/>
        <v>0</v>
      </c>
      <c r="P18" s="12">
        <f t="shared" si="5"/>
        <v>23719.513318159599</v>
      </c>
      <c r="Q18" s="3"/>
      <c r="R18" s="3"/>
    </row>
    <row r="19" spans="1:18">
      <c r="A19" s="9">
        <v>10.25</v>
      </c>
      <c r="B19">
        <v>24</v>
      </c>
      <c r="C19">
        <v>2</v>
      </c>
      <c r="D19">
        <v>0</v>
      </c>
      <c r="E19" s="35"/>
      <c r="F19" s="11">
        <f t="shared" si="0"/>
        <v>26</v>
      </c>
      <c r="G19" s="1"/>
      <c r="H19" s="9">
        <v>10.25</v>
      </c>
      <c r="I19">
        <v>23719513.318159599</v>
      </c>
      <c r="J19" s="4"/>
      <c r="K19" s="9">
        <v>10.25</v>
      </c>
      <c r="L19" s="1">
        <f t="shared" si="6"/>
        <v>23153.796352616999</v>
      </c>
      <c r="M19" s="1">
        <f t="shared" si="7"/>
        <v>1929.4830293847499</v>
      </c>
      <c r="N19" s="1">
        <f t="shared" si="8"/>
        <v>0</v>
      </c>
      <c r="O19" s="1">
        <f t="shared" si="9"/>
        <v>0</v>
      </c>
      <c r="P19" s="12">
        <f t="shared" si="5"/>
        <v>25083.2793820017</v>
      </c>
      <c r="Q19" s="3"/>
      <c r="R19" s="3"/>
    </row>
    <row r="20" spans="1:18">
      <c r="A20" s="9">
        <v>10.75</v>
      </c>
      <c r="B20">
        <v>22</v>
      </c>
      <c r="C20">
        <v>14</v>
      </c>
      <c r="D20">
        <v>0</v>
      </c>
      <c r="E20" s="35"/>
      <c r="F20" s="11">
        <f t="shared" si="0"/>
        <v>36</v>
      </c>
      <c r="G20" s="1"/>
      <c r="H20" s="9">
        <v>10.75</v>
      </c>
      <c r="I20">
        <v>25083279.382001702</v>
      </c>
      <c r="J20" s="4"/>
      <c r="K20" s="9">
        <v>10.75</v>
      </c>
      <c r="L20" s="1">
        <f t="shared" si="6"/>
        <v>23841.2953941493</v>
      </c>
      <c r="M20" s="1">
        <f t="shared" si="7"/>
        <v>15171.7334326404</v>
      </c>
      <c r="N20" s="1">
        <f t="shared" si="8"/>
        <v>0</v>
      </c>
      <c r="O20" s="1">
        <f t="shared" si="9"/>
        <v>0</v>
      </c>
      <c r="P20" s="12">
        <f t="shared" si="5"/>
        <v>39013.028826789698</v>
      </c>
      <c r="Q20" s="3"/>
      <c r="R20" s="3"/>
    </row>
    <row r="21" spans="1:18">
      <c r="A21" s="9">
        <v>11.25</v>
      </c>
      <c r="B21">
        <v>7</v>
      </c>
      <c r="C21">
        <v>54</v>
      </c>
      <c r="D21">
        <v>0</v>
      </c>
      <c r="E21" s="35"/>
      <c r="F21" s="11">
        <f t="shared" si="0"/>
        <v>61</v>
      </c>
      <c r="G21" s="1"/>
      <c r="H21" s="9">
        <v>11.25</v>
      </c>
      <c r="I21">
        <v>39013028.826789699</v>
      </c>
      <c r="J21" s="4"/>
      <c r="K21" s="9">
        <v>11.25</v>
      </c>
      <c r="L21" s="1">
        <f t="shared" si="6"/>
        <v>3818.1122177091502</v>
      </c>
      <c r="M21" s="1">
        <f t="shared" si="7"/>
        <v>29454.008536613401</v>
      </c>
      <c r="N21" s="1">
        <f t="shared" si="8"/>
        <v>0</v>
      </c>
      <c r="O21" s="1">
        <f t="shared" si="9"/>
        <v>0</v>
      </c>
      <c r="P21" s="12">
        <f t="shared" si="5"/>
        <v>33272.120754322597</v>
      </c>
      <c r="Q21" s="3"/>
      <c r="R21" s="3"/>
    </row>
    <row r="22" spans="1:18">
      <c r="A22" s="9">
        <v>11.75</v>
      </c>
      <c r="B22">
        <v>9</v>
      </c>
      <c r="C22">
        <v>109</v>
      </c>
      <c r="D22">
        <v>0</v>
      </c>
      <c r="E22" s="35"/>
      <c r="F22" s="11">
        <f t="shared" si="0"/>
        <v>118</v>
      </c>
      <c r="G22" s="4"/>
      <c r="H22" s="9">
        <v>11.75</v>
      </c>
      <c r="I22">
        <v>33272120.7543226</v>
      </c>
      <c r="J22" s="4"/>
      <c r="K22" s="9">
        <v>11.75</v>
      </c>
      <c r="L22" s="1">
        <f t="shared" si="6"/>
        <v>2357.49819116869</v>
      </c>
      <c r="M22" s="1">
        <f t="shared" si="7"/>
        <v>28551.9225374874</v>
      </c>
      <c r="N22" s="1">
        <f t="shared" si="8"/>
        <v>0</v>
      </c>
      <c r="O22" s="1">
        <f t="shared" si="9"/>
        <v>0</v>
      </c>
      <c r="P22" s="12">
        <f t="shared" si="5"/>
        <v>30909.4207286561</v>
      </c>
      <c r="Q22" s="3"/>
      <c r="R22" s="3"/>
    </row>
    <row r="23" spans="1:18">
      <c r="A23" s="9">
        <v>12.25</v>
      </c>
      <c r="B23">
        <v>7</v>
      </c>
      <c r="C23">
        <v>181</v>
      </c>
      <c r="D23">
        <v>0</v>
      </c>
      <c r="E23" s="35"/>
      <c r="F23" s="11">
        <f t="shared" si="0"/>
        <v>188</v>
      </c>
      <c r="G23" s="4"/>
      <c r="H23" s="9">
        <v>12.25</v>
      </c>
      <c r="I23">
        <v>30909420.728656098</v>
      </c>
      <c r="J23" s="4"/>
      <c r="K23" s="9">
        <v>12.25</v>
      </c>
      <c r="L23" s="1">
        <f t="shared" si="6"/>
        <v>1177.7855699076599</v>
      </c>
      <c r="M23" s="1">
        <f t="shared" si="7"/>
        <v>30454.1697361837</v>
      </c>
      <c r="N23" s="1">
        <f t="shared" si="8"/>
        <v>0</v>
      </c>
      <c r="O23" s="1">
        <f t="shared" si="9"/>
        <v>0</v>
      </c>
      <c r="P23" s="12">
        <f t="shared" si="5"/>
        <v>31631.9553060914</v>
      </c>
      <c r="Q23" s="3"/>
      <c r="R23" s="3"/>
    </row>
    <row r="24" spans="1:18">
      <c r="A24" s="9">
        <v>12.75</v>
      </c>
      <c r="B24">
        <v>4</v>
      </c>
      <c r="C24">
        <v>224</v>
      </c>
      <c r="D24">
        <v>0</v>
      </c>
      <c r="E24" s="33"/>
      <c r="F24" s="11">
        <f t="shared" si="0"/>
        <v>228</v>
      </c>
      <c r="G24" s="4"/>
      <c r="H24" s="9">
        <v>12.75</v>
      </c>
      <c r="I24">
        <v>31631955.306091402</v>
      </c>
      <c r="J24" s="4"/>
      <c r="K24" s="9">
        <v>12.75</v>
      </c>
      <c r="L24" s="1">
        <f t="shared" si="6"/>
        <v>463.07276809640302</v>
      </c>
      <c r="M24" s="1">
        <f t="shared" si="7"/>
        <v>25932.0750133986</v>
      </c>
      <c r="N24" s="1">
        <f t="shared" si="8"/>
        <v>0</v>
      </c>
      <c r="O24" s="1">
        <f t="shared" si="9"/>
        <v>0</v>
      </c>
      <c r="P24" s="12">
        <f t="shared" si="5"/>
        <v>26395.147781495001</v>
      </c>
      <c r="Q24" s="3"/>
      <c r="R24" s="3"/>
    </row>
    <row r="25" spans="1:18">
      <c r="A25" s="9">
        <v>13.25</v>
      </c>
      <c r="B25">
        <v>1</v>
      </c>
      <c r="C25">
        <v>256</v>
      </c>
      <c r="D25">
        <v>1</v>
      </c>
      <c r="E25" s="33"/>
      <c r="F25" s="11">
        <f t="shared" si="0"/>
        <v>258</v>
      </c>
      <c r="G25" s="4"/>
      <c r="H25" s="9">
        <v>13.25</v>
      </c>
      <c r="I25">
        <v>26395147.781495001</v>
      </c>
      <c r="J25" s="4"/>
      <c r="K25" s="9">
        <v>13.25</v>
      </c>
      <c r="L25" s="1">
        <f t="shared" si="6"/>
        <v>88.410250329020499</v>
      </c>
      <c r="M25" s="1">
        <f t="shared" si="7"/>
        <v>22633.024084229299</v>
      </c>
      <c r="N25" s="1">
        <f t="shared" si="8"/>
        <v>88.410250329020499</v>
      </c>
      <c r="O25" s="1">
        <f t="shared" si="9"/>
        <v>0</v>
      </c>
      <c r="P25" s="12">
        <f t="shared" si="5"/>
        <v>22809.844584887302</v>
      </c>
      <c r="Q25" s="3"/>
      <c r="R25" s="3"/>
    </row>
    <row r="26" spans="1:18">
      <c r="A26" s="9">
        <v>13.75</v>
      </c>
      <c r="B26">
        <v>3</v>
      </c>
      <c r="C26">
        <v>247</v>
      </c>
      <c r="D26">
        <v>1</v>
      </c>
      <c r="E26" s="33"/>
      <c r="F26" s="11">
        <f t="shared" si="0"/>
        <v>251</v>
      </c>
      <c r="G26" s="4"/>
      <c r="H26" s="9">
        <v>13.75</v>
      </c>
      <c r="I26">
        <v>22809844.5848873</v>
      </c>
      <c r="J26" s="4"/>
      <c r="K26" s="9">
        <v>13.75</v>
      </c>
      <c r="L26" s="1">
        <f t="shared" si="6"/>
        <v>162.186989043442</v>
      </c>
      <c r="M26" s="1">
        <f t="shared" si="7"/>
        <v>13353.3954312434</v>
      </c>
      <c r="N26" s="1">
        <f t="shared" si="8"/>
        <v>54.062329681147403</v>
      </c>
      <c r="O26" s="1">
        <f t="shared" si="9"/>
        <v>0</v>
      </c>
      <c r="P26" s="12">
        <f t="shared" si="5"/>
        <v>13569.644749968</v>
      </c>
      <c r="Q26" s="3"/>
      <c r="R26" s="3"/>
    </row>
    <row r="27" spans="1:18">
      <c r="A27" s="9">
        <v>14.25</v>
      </c>
      <c r="B27">
        <v>1</v>
      </c>
      <c r="C27">
        <v>209</v>
      </c>
      <c r="D27">
        <v>5</v>
      </c>
      <c r="E27" s="33"/>
      <c r="F27" s="11">
        <f t="shared" si="0"/>
        <v>215</v>
      </c>
      <c r="G27" s="4"/>
      <c r="H27" s="9">
        <v>14.25</v>
      </c>
      <c r="I27">
        <v>13569644.749968</v>
      </c>
      <c r="J27" s="4"/>
      <c r="K27" s="9">
        <v>14.25</v>
      </c>
      <c r="L27" s="1">
        <f t="shared" si="6"/>
        <v>20.491342658373501</v>
      </c>
      <c r="M27" s="1">
        <f t="shared" si="7"/>
        <v>4282.6906156000696</v>
      </c>
      <c r="N27" s="1">
        <f t="shared" si="8"/>
        <v>102.456713291868</v>
      </c>
      <c r="O27" s="1">
        <f t="shared" si="9"/>
        <v>0</v>
      </c>
      <c r="P27" s="12">
        <f t="shared" si="5"/>
        <v>4405.6386715503104</v>
      </c>
      <c r="Q27" s="3"/>
      <c r="R27" s="3"/>
    </row>
    <row r="28" spans="1:18">
      <c r="A28" s="9">
        <v>14.75</v>
      </c>
      <c r="B28">
        <v>0</v>
      </c>
      <c r="C28">
        <v>165</v>
      </c>
      <c r="D28">
        <v>6</v>
      </c>
      <c r="E28" s="33"/>
      <c r="F28" s="11">
        <f t="shared" si="0"/>
        <v>171</v>
      </c>
      <c r="G28" s="1"/>
      <c r="H28" s="9">
        <v>14.75</v>
      </c>
      <c r="I28">
        <v>4405638.6715503102</v>
      </c>
      <c r="J28" s="4"/>
      <c r="K28" s="9">
        <v>14.75</v>
      </c>
      <c r="L28" s="1">
        <f t="shared" si="6"/>
        <v>0</v>
      </c>
      <c r="M28" s="1">
        <f t="shared" si="7"/>
        <v>1539.7601172114501</v>
      </c>
      <c r="N28" s="1">
        <f t="shared" si="8"/>
        <v>55.991276989507398</v>
      </c>
      <c r="O28" s="1">
        <f t="shared" si="9"/>
        <v>0</v>
      </c>
      <c r="P28" s="12">
        <f t="shared" si="5"/>
        <v>1595.75139420096</v>
      </c>
      <c r="Q28" s="3"/>
      <c r="R28" s="3"/>
    </row>
    <row r="29" spans="1:18">
      <c r="A29" s="9">
        <v>15.25</v>
      </c>
      <c r="B29">
        <v>0</v>
      </c>
      <c r="C29">
        <v>88</v>
      </c>
      <c r="D29">
        <v>7</v>
      </c>
      <c r="E29" s="33"/>
      <c r="F29" s="11">
        <f t="shared" si="0"/>
        <v>95</v>
      </c>
      <c r="G29" s="1"/>
      <c r="H29" s="9">
        <v>15.25</v>
      </c>
      <c r="I29">
        <v>1595751.3942009599</v>
      </c>
      <c r="J29" s="4"/>
      <c r="K29" s="9">
        <v>15.25</v>
      </c>
      <c r="L29" s="1">
        <f t="shared" si="6"/>
        <v>0</v>
      </c>
      <c r="M29" s="1">
        <f t="shared" si="7"/>
        <v>1116.39939122178</v>
      </c>
      <c r="N29" s="1">
        <f t="shared" si="8"/>
        <v>88.804497029005603</v>
      </c>
      <c r="O29" s="1">
        <f t="shared" si="9"/>
        <v>0</v>
      </c>
      <c r="P29" s="12">
        <f t="shared" si="5"/>
        <v>1205.20388825079</v>
      </c>
      <c r="Q29" s="3"/>
      <c r="R29" s="3"/>
    </row>
    <row r="30" spans="1:18">
      <c r="A30" s="9">
        <v>15.75</v>
      </c>
      <c r="B30">
        <v>0</v>
      </c>
      <c r="C30">
        <v>45</v>
      </c>
      <c r="D30">
        <v>18</v>
      </c>
      <c r="E30" s="33"/>
      <c r="F30" s="11">
        <f t="shared" si="0"/>
        <v>63</v>
      </c>
      <c r="G30" s="1"/>
      <c r="H30" s="9">
        <v>15.75</v>
      </c>
      <c r="I30">
        <v>1205203.8882507901</v>
      </c>
      <c r="J30" s="4"/>
      <c r="K30" s="9">
        <v>15.75</v>
      </c>
      <c r="L30" s="1">
        <f t="shared" si="6"/>
        <v>0</v>
      </c>
      <c r="M30" s="1">
        <f t="shared" si="7"/>
        <v>447.14016216142301</v>
      </c>
      <c r="N30" s="1">
        <f t="shared" si="8"/>
        <v>178.85606486456899</v>
      </c>
      <c r="O30" s="1">
        <f t="shared" si="9"/>
        <v>0</v>
      </c>
      <c r="P30" s="12">
        <f t="shared" si="5"/>
        <v>625.99622702599197</v>
      </c>
      <c r="Q30" s="3"/>
      <c r="R30" s="3"/>
    </row>
    <row r="31" spans="1:18">
      <c r="A31" s="9">
        <v>16.25</v>
      </c>
      <c r="B31">
        <v>1</v>
      </c>
      <c r="C31">
        <v>31</v>
      </c>
      <c r="D31">
        <v>18</v>
      </c>
      <c r="E31" s="33"/>
      <c r="F31" s="11">
        <f t="shared" si="0"/>
        <v>50</v>
      </c>
      <c r="G31" s="1"/>
      <c r="H31" s="9">
        <v>16.25</v>
      </c>
      <c r="I31">
        <v>625996.227025992</v>
      </c>
      <c r="J31" s="4"/>
      <c r="K31" s="9">
        <v>16.25</v>
      </c>
      <c r="L31" s="1">
        <f t="shared" si="6"/>
        <v>0.13261539999999999</v>
      </c>
      <c r="M31" s="1">
        <f t="shared" si="7"/>
        <v>4.1110774000000001</v>
      </c>
      <c r="N31" s="1">
        <f t="shared" si="8"/>
        <v>2.3870771999999998</v>
      </c>
      <c r="O31" s="1">
        <f t="shared" si="9"/>
        <v>0</v>
      </c>
      <c r="P31" s="12">
        <f t="shared" si="5"/>
        <v>6.6307700000000001</v>
      </c>
      <c r="Q31" s="3"/>
      <c r="R31" s="3"/>
    </row>
    <row r="32" spans="1:18">
      <c r="A32" s="9">
        <v>16.75</v>
      </c>
      <c r="B32">
        <v>0</v>
      </c>
      <c r="C32">
        <v>9</v>
      </c>
      <c r="D32">
        <v>13</v>
      </c>
      <c r="E32" s="33"/>
      <c r="F32" s="11">
        <f t="shared" si="0"/>
        <v>22</v>
      </c>
      <c r="G32" s="1"/>
      <c r="H32" s="9">
        <v>16.75</v>
      </c>
      <c r="I32">
        <v>6630.77</v>
      </c>
      <c r="J32" s="14"/>
      <c r="K32" s="9">
        <v>16.75</v>
      </c>
      <c r="L32" s="1">
        <f t="shared" si="6"/>
        <v>0</v>
      </c>
      <c r="M32" s="1">
        <f t="shared" si="7"/>
        <v>2.7125877272727301</v>
      </c>
      <c r="N32" s="1">
        <f t="shared" si="8"/>
        <v>3.9181822727272699</v>
      </c>
      <c r="O32" s="1">
        <f t="shared" si="9"/>
        <v>0</v>
      </c>
      <c r="P32" s="12">
        <f t="shared" si="5"/>
        <v>6.6307700000000001</v>
      </c>
      <c r="Q32" s="3"/>
      <c r="R32" s="3"/>
    </row>
    <row r="33" spans="1:18">
      <c r="A33" s="9">
        <v>17.25</v>
      </c>
      <c r="B33">
        <v>0</v>
      </c>
      <c r="C33">
        <v>6</v>
      </c>
      <c r="D33">
        <v>11</v>
      </c>
      <c r="E33" s="33"/>
      <c r="F33" s="11">
        <f t="shared" si="0"/>
        <v>17</v>
      </c>
      <c r="G33" s="1"/>
      <c r="H33" s="9">
        <v>17.25</v>
      </c>
      <c r="I33">
        <v>6630.77</v>
      </c>
      <c r="J33" s="14"/>
      <c r="K33" s="9">
        <v>17.25</v>
      </c>
      <c r="L33" s="1">
        <f t="shared" ref="L33:L39" si="10">IF($F33&gt;0,($I33/1000)*(B33/$F33),0)</f>
        <v>0</v>
      </c>
      <c r="M33" s="1">
        <f t="shared" ref="M33:M39" si="11">IF($F33&gt;0,($I33/1000)*(C33/$F33),0)</f>
        <v>2.3402717647058799</v>
      </c>
      <c r="N33" s="1">
        <f t="shared" ref="N33:N39" si="12">IF($F33&gt;0,($I33/1000)*(D33/$F33),0)</f>
        <v>4.2904982352941197</v>
      </c>
      <c r="O33" s="1">
        <f t="shared" ref="O33:O39" si="13">IF($F33&gt;0,($I33/1000)*(E33/$F33),0)</f>
        <v>0</v>
      </c>
      <c r="P33" s="12">
        <f t="shared" si="5"/>
        <v>6.6307700000000001</v>
      </c>
      <c r="Q33" s="3"/>
      <c r="R33" s="3"/>
    </row>
    <row r="34" spans="1:18">
      <c r="A34" s="9">
        <v>17.75</v>
      </c>
      <c r="B34">
        <v>0</v>
      </c>
      <c r="C34">
        <v>0</v>
      </c>
      <c r="D34">
        <v>5</v>
      </c>
      <c r="E34" s="33"/>
      <c r="F34" s="11">
        <f t="shared" si="0"/>
        <v>5</v>
      </c>
      <c r="G34" s="1"/>
      <c r="H34" s="9">
        <v>17.75</v>
      </c>
      <c r="I34">
        <v>6631</v>
      </c>
      <c r="J34" s="14"/>
      <c r="K34" s="9">
        <v>17.75</v>
      </c>
      <c r="L34" s="1">
        <f t="shared" si="10"/>
        <v>0</v>
      </c>
      <c r="M34" s="1">
        <f t="shared" si="11"/>
        <v>0</v>
      </c>
      <c r="N34" s="1">
        <f t="shared" si="12"/>
        <v>6.6310000000000002</v>
      </c>
      <c r="O34" s="1">
        <f t="shared" si="13"/>
        <v>0</v>
      </c>
      <c r="P34" s="12">
        <f t="shared" si="5"/>
        <v>6.6310000000000002</v>
      </c>
      <c r="Q34" s="3"/>
      <c r="R34" s="3"/>
    </row>
    <row r="35" spans="1:18">
      <c r="A35" s="9">
        <v>18.25</v>
      </c>
      <c r="B35">
        <v>0</v>
      </c>
      <c r="C35">
        <v>1</v>
      </c>
      <c r="D35">
        <v>2</v>
      </c>
      <c r="E35" s="33"/>
      <c r="F35" s="11">
        <f t="shared" si="0"/>
        <v>3</v>
      </c>
      <c r="G35" s="1"/>
      <c r="H35" s="9">
        <v>18.25</v>
      </c>
      <c r="I35" s="4"/>
      <c r="J35" s="1"/>
      <c r="K35" s="9">
        <v>18.25</v>
      </c>
      <c r="L35" s="1">
        <f t="shared" si="10"/>
        <v>0</v>
      </c>
      <c r="M35" s="1">
        <f t="shared" si="11"/>
        <v>0</v>
      </c>
      <c r="N35" s="1">
        <f t="shared" si="12"/>
        <v>0</v>
      </c>
      <c r="O35" s="1">
        <f t="shared" si="13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41"/>
      <c r="D36" s="41"/>
      <c r="E36" s="33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0"/>
        <v>0</v>
      </c>
      <c r="M36" s="1">
        <f t="shared" si="11"/>
        <v>0</v>
      </c>
      <c r="N36" s="1">
        <f t="shared" si="12"/>
        <v>0</v>
      </c>
      <c r="O36" s="1">
        <f t="shared" si="13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3"/>
      <c r="C37" s="35"/>
      <c r="D37" s="35"/>
      <c r="E37" s="35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0"/>
        <v>0</v>
      </c>
      <c r="M37" s="1">
        <f t="shared" si="11"/>
        <v>0</v>
      </c>
      <c r="N37" s="1">
        <f t="shared" si="12"/>
        <v>0</v>
      </c>
      <c r="O37" s="1">
        <f t="shared" si="13"/>
        <v>0</v>
      </c>
      <c r="P37" s="12">
        <f t="shared" si="5"/>
        <v>0</v>
      </c>
      <c r="Q37" s="3"/>
      <c r="R37" s="3"/>
    </row>
    <row r="38" spans="1:18">
      <c r="A38" s="9">
        <v>19.75</v>
      </c>
      <c r="B38" s="33"/>
      <c r="C38" s="35"/>
      <c r="D38" s="35"/>
      <c r="E38" s="35"/>
      <c r="F38" s="11">
        <f t="shared" si="0"/>
        <v>0</v>
      </c>
      <c r="G38" s="1"/>
      <c r="H38" s="9">
        <v>19.75</v>
      </c>
      <c r="I38" s="1"/>
      <c r="J38" s="1"/>
      <c r="K38" s="9">
        <v>19.75</v>
      </c>
      <c r="L38" s="1">
        <f t="shared" si="10"/>
        <v>0</v>
      </c>
      <c r="M38" s="1">
        <f t="shared" si="11"/>
        <v>0</v>
      </c>
      <c r="N38" s="1">
        <f t="shared" si="12"/>
        <v>0</v>
      </c>
      <c r="O38" s="1">
        <f t="shared" si="13"/>
        <v>0</v>
      </c>
      <c r="P38" s="12">
        <f t="shared" si="5"/>
        <v>0</v>
      </c>
      <c r="Q38" s="3"/>
      <c r="R38" s="3"/>
    </row>
    <row r="39" spans="1:18">
      <c r="A39" s="9">
        <v>20.25</v>
      </c>
      <c r="B39" s="33"/>
      <c r="C39" s="35"/>
      <c r="D39" s="35"/>
      <c r="E39" s="35"/>
      <c r="F39" s="11">
        <f t="shared" si="0"/>
        <v>0</v>
      </c>
      <c r="G39" s="1"/>
      <c r="H39" s="9">
        <v>20.25</v>
      </c>
      <c r="I39" s="1"/>
      <c r="J39" s="1"/>
      <c r="K39" s="9">
        <v>20.25</v>
      </c>
      <c r="L39" s="1">
        <f t="shared" si="10"/>
        <v>0</v>
      </c>
      <c r="M39" s="1">
        <f t="shared" si="11"/>
        <v>0</v>
      </c>
      <c r="N39" s="1">
        <f t="shared" si="12"/>
        <v>0</v>
      </c>
      <c r="O39" s="1">
        <f t="shared" si="13"/>
        <v>0</v>
      </c>
      <c r="P39" s="12">
        <f t="shared" si="5"/>
        <v>0</v>
      </c>
      <c r="Q39" s="3"/>
      <c r="R39" s="3"/>
    </row>
    <row r="40" spans="1:18">
      <c r="A40" s="9">
        <v>20.75</v>
      </c>
      <c r="B40" s="33"/>
      <c r="C40" s="35"/>
      <c r="D40" s="35"/>
      <c r="E40" s="35"/>
      <c r="F40" s="1"/>
      <c r="G40" s="1"/>
      <c r="H40" s="9">
        <v>20.75</v>
      </c>
      <c r="I40" s="1"/>
      <c r="J40" s="1"/>
      <c r="K40" s="9">
        <v>20.75</v>
      </c>
      <c r="L40" s="1">
        <f t="shared" ref="L40:L42" si="14">IF($F40&gt;0,($I40/1000)*(B40/$F40),0)</f>
        <v>0</v>
      </c>
      <c r="M40" s="1">
        <f t="shared" ref="M40:M42" si="15">IF($F40&gt;0,($I40/1000)*(C40/$F40),0)</f>
        <v>0</v>
      </c>
      <c r="N40" s="1">
        <f t="shared" ref="N40:N42" si="16">IF($F40&gt;0,($I40/1000)*(D40/$F40),0)</f>
        <v>0</v>
      </c>
      <c r="O40" s="1">
        <f t="shared" ref="O40:O42" si="17">IF($F40&gt;0,($I40/1000)*(E40/$F40),0)</f>
        <v>0</v>
      </c>
      <c r="P40" s="12">
        <f t="shared" ref="P40:P42" si="18">SUM(L40:O40)</f>
        <v>0</v>
      </c>
      <c r="Q40" s="3"/>
      <c r="R40" s="3"/>
    </row>
    <row r="41" spans="1:18">
      <c r="A41" s="9">
        <v>21.25</v>
      </c>
      <c r="B41" s="33"/>
      <c r="C41" s="35"/>
      <c r="D41" s="35"/>
      <c r="E41" s="35"/>
      <c r="F41" s="1"/>
      <c r="G41" s="1"/>
      <c r="H41" s="9">
        <v>21.25</v>
      </c>
      <c r="I41" s="1"/>
      <c r="J41" s="1"/>
      <c r="K41" s="9">
        <v>21.25</v>
      </c>
      <c r="L41" s="1">
        <f t="shared" si="14"/>
        <v>0</v>
      </c>
      <c r="M41" s="1">
        <f t="shared" si="15"/>
        <v>0</v>
      </c>
      <c r="N41" s="1">
        <f t="shared" si="16"/>
        <v>0</v>
      </c>
      <c r="O41" s="1">
        <f t="shared" si="17"/>
        <v>0</v>
      </c>
      <c r="P41" s="12">
        <f t="shared" si="18"/>
        <v>0</v>
      </c>
      <c r="Q41" s="3"/>
      <c r="R41" s="3"/>
    </row>
    <row r="42" spans="1:18">
      <c r="A42" s="9">
        <v>21.75</v>
      </c>
      <c r="B42" s="33"/>
      <c r="C42" s="35"/>
      <c r="D42" s="35"/>
      <c r="E42" s="35"/>
      <c r="F42" s="1"/>
      <c r="G42" s="1"/>
      <c r="H42" s="9">
        <v>21.75</v>
      </c>
      <c r="I42" s="1"/>
      <c r="J42" s="1"/>
      <c r="K42" s="9">
        <v>21.75</v>
      </c>
      <c r="L42" s="1">
        <f t="shared" si="14"/>
        <v>0</v>
      </c>
      <c r="M42" s="1">
        <f t="shared" si="15"/>
        <v>0</v>
      </c>
      <c r="N42" s="1">
        <f t="shared" si="16"/>
        <v>0</v>
      </c>
      <c r="O42" s="1">
        <f t="shared" si="17"/>
        <v>0</v>
      </c>
      <c r="P42" s="12">
        <f t="shared" si="18"/>
        <v>0</v>
      </c>
      <c r="Q42" s="3"/>
      <c r="R42" s="3"/>
    </row>
    <row r="43" spans="1:18">
      <c r="A43" s="7" t="s">
        <v>7</v>
      </c>
      <c r="B43" s="15">
        <f>SUM(B6:B42)</f>
        <v>124</v>
      </c>
      <c r="C43" s="15">
        <f t="shared" ref="C43:F43" si="19">SUM(C6:C42)</f>
        <v>1642</v>
      </c>
      <c r="D43" s="15">
        <f t="shared" si="19"/>
        <v>87</v>
      </c>
      <c r="E43" s="15">
        <f t="shared" si="19"/>
        <v>0</v>
      </c>
      <c r="F43" s="15">
        <f t="shared" si="19"/>
        <v>1853</v>
      </c>
      <c r="G43" s="16"/>
      <c r="H43" s="7" t="s">
        <v>7</v>
      </c>
      <c r="I43" s="4">
        <f>SUM(I6:I42)</f>
        <v>276823204</v>
      </c>
      <c r="J43" s="1"/>
      <c r="K43" s="7" t="s">
        <v>7</v>
      </c>
      <c r="L43" s="15">
        <f>SUM(L6:L42)</f>
        <v>100517.45769499301</v>
      </c>
      <c r="M43" s="15">
        <f t="shared" ref="M43:P43" si="20">SUM(M6:M42)</f>
        <v>175722.09149991599</v>
      </c>
      <c r="N43" s="15">
        <f t="shared" si="20"/>
        <v>585.80788989313896</v>
      </c>
      <c r="O43" s="15">
        <f t="shared" si="20"/>
        <v>0</v>
      </c>
      <c r="P43" s="15">
        <f t="shared" si="20"/>
        <v>276825.357084802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54" t="s">
        <v>9</v>
      </c>
      <c r="C47" s="54"/>
      <c r="D47" s="54"/>
      <c r="E47" s="1"/>
      <c r="F47" s="1"/>
      <c r="G47" s="4"/>
      <c r="H47" s="1"/>
      <c r="I47" s="54" t="s">
        <v>10</v>
      </c>
      <c r="J47" s="54"/>
      <c r="K47" s="54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6">
      <c r="A49" s="1"/>
      <c r="B49" s="1"/>
      <c r="C49" s="1"/>
      <c r="D49" s="1"/>
      <c r="E49" s="1"/>
      <c r="F49" s="1"/>
      <c r="G49" s="1"/>
      <c r="H49" s="21" t="s">
        <v>11</v>
      </c>
      <c r="I49">
        <v>1.5581540722100001E-3</v>
      </c>
      <c r="J49" s="21" t="s">
        <v>12</v>
      </c>
      <c r="K49">
        <v>3.5633427216024698</v>
      </c>
      <c r="L49" s="1"/>
      <c r="M49" s="1"/>
      <c r="N49" s="3"/>
      <c r="O49" s="3"/>
      <c r="P49" s="3"/>
    </row>
    <row r="50" spans="1:16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6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2" t="s">
        <v>7</v>
      </c>
      <c r="N51" s="3"/>
      <c r="O51" s="3"/>
      <c r="P51" s="3"/>
    </row>
    <row r="52" spans="1:16">
      <c r="A52" s="9">
        <v>3.75</v>
      </c>
      <c r="B52" s="1">
        <f t="shared" ref="B52:B88" si="21">L6*($A52)</f>
        <v>0</v>
      </c>
      <c r="C52" s="1">
        <f t="shared" ref="C52:C88" si="22">M6*($A52)</f>
        <v>0</v>
      </c>
      <c r="D52" s="1">
        <f t="shared" ref="D52:D88" si="23">N6*($A52)</f>
        <v>0</v>
      </c>
      <c r="E52" s="1">
        <f t="shared" ref="E52:E88" si="24">O6*($A52)</f>
        <v>0</v>
      </c>
      <c r="F52" s="11">
        <f t="shared" ref="F52:F85" si="25">SUM(B52:E52)</f>
        <v>0</v>
      </c>
      <c r="G52" s="1"/>
      <c r="H52" s="9">
        <f t="shared" ref="H52:H85" si="26">$I$49*((A52)^$K$49)</f>
        <v>0.17301371792464501</v>
      </c>
      <c r="I52" s="1">
        <f t="shared" ref="I52:I88" si="27">L6*$H52</f>
        <v>0</v>
      </c>
      <c r="J52" s="1">
        <f t="shared" ref="J52:J88" si="28">M6*$H52</f>
        <v>0</v>
      </c>
      <c r="K52" s="1">
        <f t="shared" ref="K52:K88" si="29">N6*$H52</f>
        <v>0</v>
      </c>
      <c r="L52" s="1">
        <f t="shared" ref="L52:L88" si="30">O6*$H52</f>
        <v>0</v>
      </c>
      <c r="M52" s="23">
        <f t="shared" ref="M52:M85" si="31">SUM(I52:L52)</f>
        <v>0</v>
      </c>
      <c r="N52" s="3"/>
      <c r="O52" s="3"/>
      <c r="P52" s="3"/>
    </row>
    <row r="53" spans="1:16">
      <c r="A53" s="9">
        <v>4.25</v>
      </c>
      <c r="B53" s="1">
        <f t="shared" si="21"/>
        <v>0</v>
      </c>
      <c r="C53" s="1">
        <f t="shared" si="22"/>
        <v>0</v>
      </c>
      <c r="D53" s="1">
        <f t="shared" si="23"/>
        <v>0</v>
      </c>
      <c r="E53" s="1">
        <f t="shared" si="24"/>
        <v>0</v>
      </c>
      <c r="F53" s="11">
        <f t="shared" si="25"/>
        <v>0</v>
      </c>
      <c r="G53" s="1"/>
      <c r="H53" s="9">
        <f t="shared" si="26"/>
        <v>0.2702561087068</v>
      </c>
      <c r="I53" s="1">
        <f t="shared" si="27"/>
        <v>0</v>
      </c>
      <c r="J53" s="1">
        <f t="shared" si="28"/>
        <v>0</v>
      </c>
      <c r="K53" s="1">
        <f t="shared" si="29"/>
        <v>0</v>
      </c>
      <c r="L53" s="1">
        <f t="shared" si="30"/>
        <v>0</v>
      </c>
      <c r="M53" s="23">
        <f t="shared" si="31"/>
        <v>0</v>
      </c>
      <c r="N53" s="3"/>
      <c r="O53" s="3"/>
      <c r="P53" s="3"/>
    </row>
    <row r="54" spans="1:16">
      <c r="A54" s="9">
        <v>4.75</v>
      </c>
      <c r="B54" s="1">
        <f t="shared" si="21"/>
        <v>0</v>
      </c>
      <c r="C54" s="1">
        <f t="shared" si="22"/>
        <v>0</v>
      </c>
      <c r="D54" s="1">
        <f t="shared" si="23"/>
        <v>0</v>
      </c>
      <c r="E54" s="1">
        <f t="shared" si="24"/>
        <v>0</v>
      </c>
      <c r="F54" s="11">
        <f t="shared" si="25"/>
        <v>0</v>
      </c>
      <c r="G54" s="1"/>
      <c r="H54" s="9">
        <f t="shared" si="26"/>
        <v>0.401699829733344</v>
      </c>
      <c r="I54" s="1">
        <f t="shared" si="27"/>
        <v>0</v>
      </c>
      <c r="J54" s="1">
        <f t="shared" si="28"/>
        <v>0</v>
      </c>
      <c r="K54" s="1">
        <f t="shared" si="29"/>
        <v>0</v>
      </c>
      <c r="L54" s="1">
        <f t="shared" si="30"/>
        <v>0</v>
      </c>
      <c r="M54" s="23">
        <f t="shared" si="31"/>
        <v>0</v>
      </c>
      <c r="N54" s="3"/>
      <c r="O54" s="3"/>
      <c r="P54" s="3"/>
    </row>
    <row r="55" spans="1:16">
      <c r="A55" s="9">
        <v>5.25</v>
      </c>
      <c r="B55" s="1">
        <f t="shared" si="21"/>
        <v>0</v>
      </c>
      <c r="C55" s="1">
        <f t="shared" si="22"/>
        <v>0</v>
      </c>
      <c r="D55" s="1">
        <f t="shared" si="23"/>
        <v>0</v>
      </c>
      <c r="E55" s="1">
        <f t="shared" si="24"/>
        <v>0</v>
      </c>
      <c r="F55" s="11">
        <f t="shared" si="25"/>
        <v>0</v>
      </c>
      <c r="G55" s="1"/>
      <c r="H55" s="9">
        <f t="shared" si="26"/>
        <v>0.573832063436575</v>
      </c>
      <c r="I55" s="1">
        <f t="shared" si="27"/>
        <v>0</v>
      </c>
      <c r="J55" s="1">
        <f t="shared" si="28"/>
        <v>0</v>
      </c>
      <c r="K55" s="1">
        <f t="shared" si="29"/>
        <v>0</v>
      </c>
      <c r="L55" s="1">
        <f t="shared" si="30"/>
        <v>0</v>
      </c>
      <c r="M55" s="23">
        <f t="shared" si="31"/>
        <v>0</v>
      </c>
      <c r="N55" s="3"/>
      <c r="O55" s="3"/>
      <c r="P55" s="3"/>
    </row>
    <row r="56" spans="1:16">
      <c r="A56" s="9">
        <v>5.75</v>
      </c>
      <c r="B56" s="1">
        <f t="shared" si="21"/>
        <v>0</v>
      </c>
      <c r="C56" s="1">
        <f t="shared" si="22"/>
        <v>0</v>
      </c>
      <c r="D56" s="1">
        <f t="shared" si="23"/>
        <v>0</v>
      </c>
      <c r="E56" s="1">
        <f t="shared" si="24"/>
        <v>0</v>
      </c>
      <c r="F56" s="11">
        <f t="shared" si="25"/>
        <v>0</v>
      </c>
      <c r="G56" s="1"/>
      <c r="H56" s="9">
        <f t="shared" si="26"/>
        <v>0.79353718815043495</v>
      </c>
      <c r="I56" s="1">
        <f t="shared" si="27"/>
        <v>0</v>
      </c>
      <c r="J56" s="1">
        <f t="shared" si="28"/>
        <v>0</v>
      </c>
      <c r="K56" s="1">
        <f t="shared" si="29"/>
        <v>0</v>
      </c>
      <c r="L56" s="1">
        <f t="shared" si="30"/>
        <v>0</v>
      </c>
      <c r="M56" s="23">
        <f t="shared" si="31"/>
        <v>0</v>
      </c>
      <c r="N56" s="3"/>
      <c r="O56" s="3"/>
      <c r="P56" s="3"/>
    </row>
    <row r="57" spans="1:16">
      <c r="A57" s="9">
        <v>6.25</v>
      </c>
      <c r="B57" s="1">
        <f t="shared" si="21"/>
        <v>0</v>
      </c>
      <c r="C57" s="1">
        <f t="shared" si="22"/>
        <v>0</v>
      </c>
      <c r="D57" s="1">
        <f t="shared" si="23"/>
        <v>0</v>
      </c>
      <c r="E57" s="1">
        <f t="shared" si="24"/>
        <v>0</v>
      </c>
      <c r="F57" s="11">
        <f t="shared" si="25"/>
        <v>0</v>
      </c>
      <c r="G57" s="1"/>
      <c r="H57" s="9">
        <f t="shared" si="26"/>
        <v>1.06807971278158</v>
      </c>
      <c r="I57" s="1">
        <f t="shared" si="27"/>
        <v>0</v>
      </c>
      <c r="J57" s="1">
        <f t="shared" si="28"/>
        <v>0</v>
      </c>
      <c r="K57" s="1">
        <f t="shared" si="29"/>
        <v>0</v>
      </c>
      <c r="L57" s="1">
        <f t="shared" si="30"/>
        <v>0</v>
      </c>
      <c r="M57" s="23">
        <f t="shared" si="31"/>
        <v>0</v>
      </c>
      <c r="N57" s="3"/>
      <c r="O57" s="3"/>
      <c r="P57" s="3"/>
    </row>
    <row r="58" spans="1:16">
      <c r="A58" s="9">
        <v>6.75</v>
      </c>
      <c r="B58" s="1">
        <f t="shared" si="21"/>
        <v>0</v>
      </c>
      <c r="C58" s="1">
        <f t="shared" si="22"/>
        <v>0</v>
      </c>
      <c r="D58" s="1">
        <f t="shared" si="23"/>
        <v>0</v>
      </c>
      <c r="E58" s="1">
        <f t="shared" si="24"/>
        <v>0</v>
      </c>
      <c r="F58" s="11">
        <f t="shared" si="25"/>
        <v>0</v>
      </c>
      <c r="G58" s="1"/>
      <c r="H58" s="9">
        <f t="shared" si="26"/>
        <v>1.40508941449128</v>
      </c>
      <c r="I58" s="1">
        <f t="shared" si="27"/>
        <v>0</v>
      </c>
      <c r="J58" s="1">
        <f t="shared" si="28"/>
        <v>0</v>
      </c>
      <c r="K58" s="1">
        <f t="shared" si="29"/>
        <v>0</v>
      </c>
      <c r="L58" s="1">
        <f t="shared" si="30"/>
        <v>0</v>
      </c>
      <c r="M58" s="23">
        <f t="shared" si="31"/>
        <v>0</v>
      </c>
      <c r="N58" s="3"/>
      <c r="O58" s="3"/>
      <c r="P58" s="3"/>
    </row>
    <row r="59" spans="1:16">
      <c r="A59" s="9">
        <v>7.25</v>
      </c>
      <c r="B59" s="1">
        <f t="shared" si="21"/>
        <v>129.87584749999999</v>
      </c>
      <c r="C59" s="1">
        <f t="shared" si="22"/>
        <v>0</v>
      </c>
      <c r="D59" s="1">
        <f t="shared" si="23"/>
        <v>0</v>
      </c>
      <c r="E59" s="1">
        <f t="shared" si="24"/>
        <v>0</v>
      </c>
      <c r="F59" s="11">
        <f t="shared" si="25"/>
        <v>129.87584749999999</v>
      </c>
      <c r="G59" s="1"/>
      <c r="H59" s="9">
        <f t="shared" si="26"/>
        <v>1.8125482356538301</v>
      </c>
      <c r="I59" s="1">
        <f t="shared" si="27"/>
        <v>32.469825964161501</v>
      </c>
      <c r="J59" s="1">
        <f t="shared" si="28"/>
        <v>0</v>
      </c>
      <c r="K59" s="1">
        <f t="shared" si="29"/>
        <v>0</v>
      </c>
      <c r="L59" s="1">
        <f t="shared" si="30"/>
        <v>0</v>
      </c>
      <c r="M59" s="23">
        <f t="shared" si="31"/>
        <v>32.469825964161501</v>
      </c>
      <c r="N59" s="3"/>
      <c r="O59" s="3"/>
      <c r="P59" s="3"/>
    </row>
    <row r="60" spans="1:16">
      <c r="A60" s="9">
        <v>7.75</v>
      </c>
      <c r="B60" s="1">
        <f t="shared" si="21"/>
        <v>368.63580250000001</v>
      </c>
      <c r="C60" s="1">
        <f t="shared" si="22"/>
        <v>0</v>
      </c>
      <c r="D60" s="1">
        <f t="shared" si="23"/>
        <v>0</v>
      </c>
      <c r="E60" s="1">
        <f t="shared" si="24"/>
        <v>0</v>
      </c>
      <c r="F60" s="11">
        <f t="shared" si="25"/>
        <v>368.63580250000001</v>
      </c>
      <c r="G60" s="1"/>
      <c r="H60" s="9">
        <f t="shared" si="26"/>
        <v>2.2987786130508501</v>
      </c>
      <c r="I60" s="1">
        <f t="shared" si="27"/>
        <v>109.343496618302</v>
      </c>
      <c r="J60" s="1">
        <f t="shared" si="28"/>
        <v>0</v>
      </c>
      <c r="K60" s="1">
        <f t="shared" si="29"/>
        <v>0</v>
      </c>
      <c r="L60" s="1">
        <f t="shared" si="30"/>
        <v>0</v>
      </c>
      <c r="M60" s="23">
        <f t="shared" si="31"/>
        <v>109.343496618302</v>
      </c>
      <c r="N60" s="3"/>
      <c r="O60" s="3"/>
      <c r="P60" s="3"/>
    </row>
    <row r="61" spans="1:16">
      <c r="A61" s="9">
        <v>8.25</v>
      </c>
      <c r="B61" s="1">
        <f t="shared" si="21"/>
        <v>9520.5119040064292</v>
      </c>
      <c r="C61" s="1">
        <f t="shared" si="22"/>
        <v>0</v>
      </c>
      <c r="D61" s="1">
        <f t="shared" si="23"/>
        <v>0</v>
      </c>
      <c r="E61" s="1">
        <f t="shared" si="24"/>
        <v>0</v>
      </c>
      <c r="F61" s="11">
        <f t="shared" si="25"/>
        <v>9520.5119040064292</v>
      </c>
      <c r="G61" s="1"/>
      <c r="H61" s="9">
        <f t="shared" si="26"/>
        <v>2.8724329920818499</v>
      </c>
      <c r="I61" s="1">
        <f t="shared" si="27"/>
        <v>3314.7918175243699</v>
      </c>
      <c r="J61" s="1">
        <f t="shared" si="28"/>
        <v>0</v>
      </c>
      <c r="K61" s="1">
        <f t="shared" si="29"/>
        <v>0</v>
      </c>
      <c r="L61" s="1">
        <f t="shared" si="30"/>
        <v>0</v>
      </c>
      <c r="M61" s="23">
        <f t="shared" si="31"/>
        <v>3314.7918175243699</v>
      </c>
      <c r="N61" s="3"/>
      <c r="O61" s="3"/>
      <c r="P61" s="3"/>
    </row>
    <row r="62" spans="1:16">
      <c r="A62" s="9">
        <v>8.75</v>
      </c>
      <c r="B62" s="1">
        <f t="shared" si="21"/>
        <v>84361.127234873697</v>
      </c>
      <c r="C62" s="1">
        <f t="shared" si="22"/>
        <v>0</v>
      </c>
      <c r="D62" s="1">
        <f t="shared" si="23"/>
        <v>0</v>
      </c>
      <c r="E62" s="1">
        <f t="shared" si="24"/>
        <v>0</v>
      </c>
      <c r="F62" s="11">
        <f t="shared" si="25"/>
        <v>84361.127234873697</v>
      </c>
      <c r="G62" s="1"/>
      <c r="H62" s="9">
        <f t="shared" si="26"/>
        <v>3.5424843350695601</v>
      </c>
      <c r="I62" s="1">
        <f t="shared" si="27"/>
        <v>34154.053910668597</v>
      </c>
      <c r="J62" s="1">
        <f t="shared" si="28"/>
        <v>0</v>
      </c>
      <c r="K62" s="1">
        <f t="shared" si="29"/>
        <v>0</v>
      </c>
      <c r="L62" s="1">
        <f t="shared" si="30"/>
        <v>0</v>
      </c>
      <c r="M62" s="23">
        <f t="shared" si="31"/>
        <v>34154.053910668597</v>
      </c>
      <c r="N62" s="3"/>
      <c r="O62" s="3"/>
      <c r="P62" s="3"/>
    </row>
    <row r="63" spans="1:16">
      <c r="A63" s="9">
        <v>9.25</v>
      </c>
      <c r="B63" s="1">
        <f t="shared" si="21"/>
        <v>108239.200734193</v>
      </c>
      <c r="C63" s="1">
        <f t="shared" si="22"/>
        <v>0</v>
      </c>
      <c r="D63" s="1">
        <f t="shared" si="23"/>
        <v>0</v>
      </c>
      <c r="E63" s="1">
        <f t="shared" si="24"/>
        <v>0</v>
      </c>
      <c r="F63" s="11">
        <f t="shared" si="25"/>
        <v>108239.200734193</v>
      </c>
      <c r="G63" s="1"/>
      <c r="H63" s="9">
        <f t="shared" si="26"/>
        <v>4.3182174734915701</v>
      </c>
      <c r="I63" s="1">
        <f t="shared" si="27"/>
        <v>50529.773829962804</v>
      </c>
      <c r="J63" s="1">
        <f t="shared" si="28"/>
        <v>0</v>
      </c>
      <c r="K63" s="1">
        <f t="shared" si="29"/>
        <v>0</v>
      </c>
      <c r="L63" s="1">
        <f t="shared" si="30"/>
        <v>0</v>
      </c>
      <c r="M63" s="23">
        <f t="shared" si="31"/>
        <v>50529.773829962804</v>
      </c>
      <c r="N63" s="3"/>
      <c r="O63" s="3"/>
      <c r="P63" s="3"/>
    </row>
    <row r="64" spans="1:16">
      <c r="A64" s="9">
        <v>9.75</v>
      </c>
      <c r="B64" s="1">
        <f t="shared" si="21"/>
        <v>223005.78146448199</v>
      </c>
      <c r="C64" s="1">
        <f t="shared" si="22"/>
        <v>8259.4733875734291</v>
      </c>
      <c r="D64" s="1">
        <f t="shared" si="23"/>
        <v>0</v>
      </c>
      <c r="E64" s="1">
        <f t="shared" si="24"/>
        <v>0</v>
      </c>
      <c r="F64" s="11">
        <f t="shared" si="25"/>
        <v>231265.25485205499</v>
      </c>
      <c r="G64" s="1"/>
      <c r="H64" s="9">
        <f t="shared" si="26"/>
        <v>5.2092211841356697</v>
      </c>
      <c r="I64" s="1">
        <f t="shared" si="27"/>
        <v>119147.32728097501</v>
      </c>
      <c r="J64" s="1">
        <f t="shared" si="28"/>
        <v>4412.8639733694699</v>
      </c>
      <c r="K64" s="1">
        <f t="shared" si="29"/>
        <v>0</v>
      </c>
      <c r="L64" s="1">
        <f t="shared" si="30"/>
        <v>0</v>
      </c>
      <c r="M64" s="23">
        <f t="shared" si="31"/>
        <v>123560.191254344</v>
      </c>
      <c r="N64" s="3"/>
      <c r="O64" s="3"/>
      <c r="P64" s="3"/>
    </row>
    <row r="65" spans="1:16">
      <c r="A65" s="9">
        <v>10.25</v>
      </c>
      <c r="B65" s="1">
        <f t="shared" si="21"/>
        <v>237326.41261432401</v>
      </c>
      <c r="C65" s="1">
        <f t="shared" si="22"/>
        <v>19777.201051193701</v>
      </c>
      <c r="D65" s="1">
        <f t="shared" si="23"/>
        <v>0</v>
      </c>
      <c r="E65" s="1">
        <f t="shared" si="24"/>
        <v>0</v>
      </c>
      <c r="F65" s="11">
        <f t="shared" si="25"/>
        <v>257103.613665518</v>
      </c>
      <c r="G65" s="1"/>
      <c r="H65" s="9">
        <f t="shared" si="26"/>
        <v>6.2253808919422102</v>
      </c>
      <c r="I65" s="1">
        <f t="shared" si="27"/>
        <v>144141.201389503</v>
      </c>
      <c r="J65" s="1">
        <f t="shared" si="28"/>
        <v>12011.766782458601</v>
      </c>
      <c r="K65" s="1">
        <f t="shared" si="29"/>
        <v>0</v>
      </c>
      <c r="L65" s="1">
        <f t="shared" si="30"/>
        <v>0</v>
      </c>
      <c r="M65" s="23">
        <f t="shared" si="31"/>
        <v>156152.96817196201</v>
      </c>
      <c r="N65" s="3"/>
      <c r="O65" s="3"/>
      <c r="P65" s="3"/>
    </row>
    <row r="66" spans="1:16">
      <c r="A66" s="9">
        <v>10.75</v>
      </c>
      <c r="B66" s="1">
        <f t="shared" si="21"/>
        <v>256293.92548710501</v>
      </c>
      <c r="C66" s="1">
        <f t="shared" si="22"/>
        <v>163096.13440088401</v>
      </c>
      <c r="D66" s="1">
        <f t="shared" si="23"/>
        <v>0</v>
      </c>
      <c r="E66" s="1">
        <f t="shared" si="24"/>
        <v>0</v>
      </c>
      <c r="F66" s="11">
        <f t="shared" si="25"/>
        <v>419390.05988798902</v>
      </c>
      <c r="G66" s="1"/>
      <c r="H66" s="9">
        <f t="shared" si="26"/>
        <v>7.3768719197738104</v>
      </c>
      <c r="I66" s="1">
        <f t="shared" si="27"/>
        <v>175874.18252413301</v>
      </c>
      <c r="J66" s="1">
        <f t="shared" si="28"/>
        <v>111919.934333538</v>
      </c>
      <c r="K66" s="1">
        <f t="shared" si="29"/>
        <v>0</v>
      </c>
      <c r="L66" s="1">
        <f t="shared" si="30"/>
        <v>0</v>
      </c>
      <c r="M66" s="23">
        <f t="shared" si="31"/>
        <v>287794.116857671</v>
      </c>
      <c r="N66" s="3"/>
      <c r="O66" s="3"/>
      <c r="P66" s="3"/>
    </row>
    <row r="67" spans="1:16">
      <c r="A67" s="9">
        <v>11.25</v>
      </c>
      <c r="B67" s="1">
        <f t="shared" si="21"/>
        <v>42953.762449227899</v>
      </c>
      <c r="C67" s="1">
        <f t="shared" si="22"/>
        <v>331357.596036901</v>
      </c>
      <c r="D67" s="1">
        <f t="shared" si="23"/>
        <v>0</v>
      </c>
      <c r="E67" s="1">
        <f t="shared" si="24"/>
        <v>0</v>
      </c>
      <c r="F67" s="11">
        <f t="shared" si="25"/>
        <v>374311.35848612897</v>
      </c>
      <c r="G67" s="1"/>
      <c r="H67" s="9">
        <f t="shared" si="26"/>
        <v>8.6741532189715098</v>
      </c>
      <c r="I67" s="1">
        <f t="shared" si="27"/>
        <v>33118.890383636302</v>
      </c>
      <c r="J67" s="1">
        <f t="shared" si="28"/>
        <v>255488.58295947901</v>
      </c>
      <c r="K67" s="1">
        <f t="shared" si="29"/>
        <v>0</v>
      </c>
      <c r="L67" s="1">
        <f t="shared" si="30"/>
        <v>0</v>
      </c>
      <c r="M67" s="23">
        <f t="shared" si="31"/>
        <v>288607.47334311501</v>
      </c>
      <c r="N67" s="3"/>
      <c r="O67" s="3"/>
      <c r="P67" s="3"/>
    </row>
    <row r="68" spans="1:16">
      <c r="A68" s="9">
        <v>11.75</v>
      </c>
      <c r="B68" s="1">
        <f t="shared" si="21"/>
        <v>27700.6037462321</v>
      </c>
      <c r="C68" s="1">
        <f t="shared" si="22"/>
        <v>335485.08981547703</v>
      </c>
      <c r="D68" s="1">
        <f t="shared" si="23"/>
        <v>0</v>
      </c>
      <c r="E68" s="1">
        <f t="shared" si="24"/>
        <v>0</v>
      </c>
      <c r="F68" s="11">
        <f t="shared" si="25"/>
        <v>363185.69356170902</v>
      </c>
      <c r="G68" s="1"/>
      <c r="H68" s="9">
        <f t="shared" si="26"/>
        <v>10.127961525313999</v>
      </c>
      <c r="I68" s="1">
        <f t="shared" si="27"/>
        <v>23876.6509761538</v>
      </c>
      <c r="J68" s="1">
        <f t="shared" si="28"/>
        <v>289172.77293341799</v>
      </c>
      <c r="K68" s="1">
        <f t="shared" si="29"/>
        <v>0</v>
      </c>
      <c r="L68" s="1">
        <f t="shared" si="30"/>
        <v>0</v>
      </c>
      <c r="M68" s="23">
        <f t="shared" si="31"/>
        <v>313049.42390957201</v>
      </c>
      <c r="N68" s="3"/>
      <c r="O68" s="3"/>
      <c r="P68" s="3"/>
    </row>
    <row r="69" spans="1:16">
      <c r="A69" s="9">
        <v>12.25</v>
      </c>
      <c r="B69" s="1">
        <f t="shared" si="21"/>
        <v>14427.8732313688</v>
      </c>
      <c r="C69" s="1">
        <f t="shared" si="22"/>
        <v>373063.57926824997</v>
      </c>
      <c r="D69" s="1">
        <f t="shared" si="23"/>
        <v>0</v>
      </c>
      <c r="E69" s="1">
        <f t="shared" si="24"/>
        <v>0</v>
      </c>
      <c r="F69" s="11">
        <f t="shared" si="25"/>
        <v>387491.45249961899</v>
      </c>
      <c r="G69" s="1"/>
      <c r="H69" s="9">
        <f t="shared" si="26"/>
        <v>11.7493058935944</v>
      </c>
      <c r="I69" s="1">
        <f t="shared" si="27"/>
        <v>13838.1629379065</v>
      </c>
      <c r="J69" s="1">
        <f t="shared" si="28"/>
        <v>357815.355965867</v>
      </c>
      <c r="K69" s="1">
        <f t="shared" si="29"/>
        <v>0</v>
      </c>
      <c r="L69" s="1">
        <f t="shared" si="30"/>
        <v>0</v>
      </c>
      <c r="M69" s="23">
        <f t="shared" si="31"/>
        <v>371653.51890377398</v>
      </c>
      <c r="N69" s="3"/>
      <c r="O69" s="3"/>
      <c r="P69" s="3"/>
    </row>
    <row r="70" spans="1:16">
      <c r="A70" s="9">
        <v>12.75</v>
      </c>
      <c r="B70" s="1">
        <f t="shared" si="21"/>
        <v>5904.1777932291398</v>
      </c>
      <c r="C70" s="1">
        <f t="shared" si="22"/>
        <v>330633.95642083202</v>
      </c>
      <c r="D70" s="1">
        <f t="shared" si="23"/>
        <v>0</v>
      </c>
      <c r="E70" s="1">
        <f t="shared" si="24"/>
        <v>0</v>
      </c>
      <c r="F70" s="11">
        <f t="shared" si="25"/>
        <v>336538.13421406102</v>
      </c>
      <c r="G70" s="1"/>
      <c r="H70" s="9">
        <f t="shared" si="26"/>
        <v>13.549462570978401</v>
      </c>
      <c r="I70" s="1">
        <f t="shared" si="27"/>
        <v>6274.3871389615697</v>
      </c>
      <c r="J70" s="1">
        <f t="shared" si="28"/>
        <v>351365.67978184897</v>
      </c>
      <c r="K70" s="1">
        <f t="shared" si="29"/>
        <v>0</v>
      </c>
      <c r="L70" s="1">
        <f t="shared" si="30"/>
        <v>0</v>
      </c>
      <c r="M70" s="23">
        <f t="shared" si="31"/>
        <v>357640.06692081102</v>
      </c>
      <c r="N70" s="3"/>
      <c r="O70" s="3"/>
      <c r="P70" s="3"/>
    </row>
    <row r="71" spans="1:16">
      <c r="A71" s="9">
        <v>13.25</v>
      </c>
      <c r="B71" s="1">
        <f t="shared" si="21"/>
        <v>1171.4358168595199</v>
      </c>
      <c r="C71" s="1">
        <f t="shared" si="22"/>
        <v>299887.56911603798</v>
      </c>
      <c r="D71" s="1">
        <f t="shared" si="23"/>
        <v>1171.4358168595199</v>
      </c>
      <c r="E71" s="1">
        <f t="shared" si="24"/>
        <v>0</v>
      </c>
      <c r="F71" s="11">
        <f t="shared" si="25"/>
        <v>302230.44074975699</v>
      </c>
      <c r="G71" s="1"/>
      <c r="H71" s="9">
        <f t="shared" si="26"/>
        <v>15.539970174977601</v>
      </c>
      <c r="I71" s="1">
        <f t="shared" si="27"/>
        <v>1373.8926532752801</v>
      </c>
      <c r="J71" s="1">
        <f t="shared" si="28"/>
        <v>351716.51923847297</v>
      </c>
      <c r="K71" s="1">
        <f t="shared" si="29"/>
        <v>1373.8926532752801</v>
      </c>
      <c r="L71" s="1">
        <f t="shared" si="30"/>
        <v>0</v>
      </c>
      <c r="M71" s="23">
        <f t="shared" si="31"/>
        <v>354464.304545024</v>
      </c>
      <c r="N71" s="3"/>
      <c r="O71" s="3"/>
      <c r="P71" s="3"/>
    </row>
    <row r="72" spans="1:16">
      <c r="A72" s="9">
        <v>13.75</v>
      </c>
      <c r="B72" s="1">
        <f t="shared" si="21"/>
        <v>2230.0710993473299</v>
      </c>
      <c r="C72" s="1">
        <f t="shared" si="22"/>
        <v>183609.18717959701</v>
      </c>
      <c r="D72" s="1">
        <f t="shared" si="23"/>
        <v>743.35703311577697</v>
      </c>
      <c r="E72" s="1">
        <f t="shared" si="24"/>
        <v>0</v>
      </c>
      <c r="F72" s="11">
        <f t="shared" si="25"/>
        <v>186582.61531205999</v>
      </c>
      <c r="G72" s="1"/>
      <c r="H72" s="9">
        <f t="shared" si="26"/>
        <v>17.7326251465411</v>
      </c>
      <c r="I72" s="1">
        <f t="shared" si="27"/>
        <v>2876.0010803535301</v>
      </c>
      <c r="J72" s="1">
        <f t="shared" si="28"/>
        <v>236790.75561577399</v>
      </c>
      <c r="K72" s="1">
        <f t="shared" si="29"/>
        <v>958.66702678450997</v>
      </c>
      <c r="L72" s="1">
        <f t="shared" si="30"/>
        <v>0</v>
      </c>
      <c r="M72" s="23">
        <f t="shared" si="31"/>
        <v>240625.423722912</v>
      </c>
      <c r="N72" s="3"/>
      <c r="O72" s="3"/>
      <c r="P72" s="3"/>
    </row>
    <row r="73" spans="1:16">
      <c r="A73" s="9">
        <v>14.25</v>
      </c>
      <c r="B73" s="1">
        <f t="shared" si="21"/>
        <v>292.00163288182199</v>
      </c>
      <c r="C73" s="1">
        <f t="shared" si="22"/>
        <v>61028.341272300997</v>
      </c>
      <c r="D73" s="1">
        <f t="shared" si="23"/>
        <v>1460.0081644091199</v>
      </c>
      <c r="E73" s="1">
        <f t="shared" si="24"/>
        <v>0</v>
      </c>
      <c r="F73" s="11">
        <f t="shared" si="25"/>
        <v>62780.351069591903</v>
      </c>
      <c r="G73" s="1"/>
      <c r="H73" s="9">
        <f t="shared" si="26"/>
        <v>20.1394774526457</v>
      </c>
      <c r="I73" s="1">
        <f t="shared" si="27"/>
        <v>412.68493344274998</v>
      </c>
      <c r="J73" s="1">
        <f t="shared" si="28"/>
        <v>86251.151089534906</v>
      </c>
      <c r="K73" s="1">
        <f t="shared" si="29"/>
        <v>2063.4246672137601</v>
      </c>
      <c r="L73" s="1">
        <f t="shared" si="30"/>
        <v>0</v>
      </c>
      <c r="M73" s="23">
        <f t="shared" si="31"/>
        <v>88727.260690191397</v>
      </c>
      <c r="N73" s="3"/>
      <c r="O73" s="3"/>
      <c r="P73" s="3"/>
    </row>
    <row r="74" spans="1:16">
      <c r="A74" s="9">
        <v>14.75</v>
      </c>
      <c r="B74" s="1">
        <f t="shared" si="21"/>
        <v>0</v>
      </c>
      <c r="C74" s="1">
        <f t="shared" si="22"/>
        <v>22711.461728868901</v>
      </c>
      <c r="D74" s="1">
        <f t="shared" si="23"/>
        <v>825.87133559523397</v>
      </c>
      <c r="E74" s="1">
        <f t="shared" si="24"/>
        <v>0</v>
      </c>
      <c r="F74" s="11">
        <f t="shared" si="25"/>
        <v>23537.333064464099</v>
      </c>
      <c r="G74" s="1"/>
      <c r="H74" s="9">
        <f t="shared" si="26"/>
        <v>22.772826516008301</v>
      </c>
      <c r="I74" s="1">
        <f t="shared" si="27"/>
        <v>0</v>
      </c>
      <c r="J74" s="1">
        <f t="shared" si="28"/>
        <v>35064.690025525</v>
      </c>
      <c r="K74" s="1">
        <f t="shared" si="29"/>
        <v>1275.0796372918201</v>
      </c>
      <c r="L74" s="1">
        <f t="shared" si="30"/>
        <v>0</v>
      </c>
      <c r="M74" s="23">
        <f t="shared" si="31"/>
        <v>36339.769662816798</v>
      </c>
      <c r="N74" s="3"/>
      <c r="O74" s="3"/>
      <c r="P74" s="3"/>
    </row>
    <row r="75" spans="1:16">
      <c r="A75" s="9">
        <v>15.25</v>
      </c>
      <c r="B75" s="1">
        <f t="shared" si="21"/>
        <v>0</v>
      </c>
      <c r="C75" s="1">
        <f t="shared" si="22"/>
        <v>17025.090716132101</v>
      </c>
      <c r="D75" s="1">
        <f t="shared" si="23"/>
        <v>1354.2685796923399</v>
      </c>
      <c r="E75" s="1">
        <f t="shared" si="24"/>
        <v>0</v>
      </c>
      <c r="F75" s="11">
        <f t="shared" si="25"/>
        <v>18379.359295824401</v>
      </c>
      <c r="G75" s="1"/>
      <c r="H75" s="9">
        <f t="shared" si="26"/>
        <v>25.645217352272301</v>
      </c>
      <c r="I75" s="1">
        <f t="shared" si="27"/>
        <v>0</v>
      </c>
      <c r="J75" s="1">
        <f t="shared" si="28"/>
        <v>28630.305039826999</v>
      </c>
      <c r="K75" s="1">
        <f t="shared" si="29"/>
        <v>2277.4106281680702</v>
      </c>
      <c r="L75" s="1">
        <f t="shared" si="30"/>
        <v>0</v>
      </c>
      <c r="M75" s="23">
        <f t="shared" si="31"/>
        <v>30907.7156679951</v>
      </c>
      <c r="N75" s="3"/>
      <c r="O75" s="3"/>
      <c r="P75" s="3"/>
    </row>
    <row r="76" spans="1:16">
      <c r="A76" s="9">
        <v>15.75</v>
      </c>
      <c r="B76" s="1">
        <f t="shared" si="21"/>
        <v>0</v>
      </c>
      <c r="C76" s="1">
        <f t="shared" si="22"/>
        <v>7042.4575540424103</v>
      </c>
      <c r="D76" s="1">
        <f t="shared" si="23"/>
        <v>2816.9830216169598</v>
      </c>
      <c r="E76" s="1">
        <f t="shared" si="24"/>
        <v>0</v>
      </c>
      <c r="F76" s="11">
        <f t="shared" si="25"/>
        <v>9859.4405756593696</v>
      </c>
      <c r="G76" s="1"/>
      <c r="H76" s="9">
        <f t="shared" si="26"/>
        <v>28.769436897340999</v>
      </c>
      <c r="I76" s="1">
        <f t="shared" si="27"/>
        <v>0</v>
      </c>
      <c r="J76" s="1">
        <f t="shared" si="28"/>
        <v>12863.9706795699</v>
      </c>
      <c r="K76" s="1">
        <f t="shared" si="29"/>
        <v>5145.5882718279499</v>
      </c>
      <c r="L76" s="1">
        <f t="shared" si="30"/>
        <v>0</v>
      </c>
      <c r="M76" s="23">
        <f t="shared" si="31"/>
        <v>18009.558951397801</v>
      </c>
      <c r="N76" s="3"/>
      <c r="O76" s="3"/>
      <c r="P76" s="3"/>
    </row>
    <row r="77" spans="1:16">
      <c r="A77" s="9">
        <v>16.25</v>
      </c>
      <c r="B77" s="1">
        <f t="shared" si="21"/>
        <v>2.1550002500000001</v>
      </c>
      <c r="C77" s="1">
        <f t="shared" si="22"/>
        <v>66.805007750000001</v>
      </c>
      <c r="D77" s="1">
        <f t="shared" si="23"/>
        <v>38.790004500000002</v>
      </c>
      <c r="E77" s="1">
        <f t="shared" si="24"/>
        <v>0</v>
      </c>
      <c r="F77" s="11">
        <f t="shared" si="25"/>
        <v>107.7500125</v>
      </c>
      <c r="G77" s="1"/>
      <c r="H77" s="9">
        <f t="shared" si="26"/>
        <v>32.158510509499898</v>
      </c>
      <c r="I77" s="1">
        <f t="shared" si="27"/>
        <v>4.2647137346215303</v>
      </c>
      <c r="J77" s="1">
        <f t="shared" si="28"/>
        <v>132.20612577326801</v>
      </c>
      <c r="K77" s="1">
        <f t="shared" si="29"/>
        <v>76.764847223187601</v>
      </c>
      <c r="L77" s="1">
        <f t="shared" si="30"/>
        <v>0</v>
      </c>
      <c r="M77" s="23">
        <f t="shared" si="31"/>
        <v>213.23568673107701</v>
      </c>
      <c r="N77" s="3"/>
      <c r="O77" s="3"/>
      <c r="P77" s="3"/>
    </row>
    <row r="78" spans="1:16">
      <c r="A78" s="9">
        <v>16.75</v>
      </c>
      <c r="B78" s="1">
        <f t="shared" si="21"/>
        <v>0</v>
      </c>
      <c r="C78" s="1">
        <f t="shared" si="22"/>
        <v>45.435844431818197</v>
      </c>
      <c r="D78" s="1">
        <f t="shared" si="23"/>
        <v>65.629553068181806</v>
      </c>
      <c r="E78" s="1">
        <f t="shared" si="24"/>
        <v>0</v>
      </c>
      <c r="F78" s="11">
        <f t="shared" si="25"/>
        <v>111.0653975</v>
      </c>
      <c r="G78" s="1"/>
      <c r="H78" s="9">
        <f t="shared" si="26"/>
        <v>35.825698632667802</v>
      </c>
      <c r="I78" s="1">
        <f t="shared" si="27"/>
        <v>0</v>
      </c>
      <c r="J78" s="1">
        <f t="shared" si="28"/>
        <v>97.180350431946096</v>
      </c>
      <c r="K78" s="1">
        <f t="shared" si="29"/>
        <v>140.371617290589</v>
      </c>
      <c r="L78" s="1">
        <f t="shared" si="30"/>
        <v>0</v>
      </c>
      <c r="M78" s="23">
        <f t="shared" si="31"/>
        <v>237.55196772253501</v>
      </c>
      <c r="N78" s="3"/>
      <c r="O78" s="3"/>
      <c r="P78" s="3"/>
    </row>
    <row r="79" spans="1:16">
      <c r="A79" s="9">
        <v>17.25</v>
      </c>
      <c r="B79" s="1">
        <f t="shared" si="21"/>
        <v>0</v>
      </c>
      <c r="C79" s="1">
        <f t="shared" si="22"/>
        <v>40.369687941176402</v>
      </c>
      <c r="D79" s="1">
        <f t="shared" si="23"/>
        <v>74.011094558823601</v>
      </c>
      <c r="E79" s="1">
        <f t="shared" si="24"/>
        <v>0</v>
      </c>
      <c r="F79" s="11">
        <f t="shared" si="25"/>
        <v>114.3807825</v>
      </c>
      <c r="G79" s="1"/>
      <c r="H79" s="9">
        <f t="shared" si="26"/>
        <v>39.784493608574202</v>
      </c>
      <c r="I79" s="1">
        <f t="shared" si="27"/>
        <v>0</v>
      </c>
      <c r="J79" s="1">
        <f t="shared" si="28"/>
        <v>93.106527065267798</v>
      </c>
      <c r="K79" s="1">
        <f t="shared" si="29"/>
        <v>170.69529961965799</v>
      </c>
      <c r="L79" s="1">
        <f t="shared" si="30"/>
        <v>0</v>
      </c>
      <c r="M79" s="23">
        <f t="shared" si="31"/>
        <v>263.80182668492603</v>
      </c>
      <c r="N79" s="3"/>
      <c r="O79" s="3"/>
      <c r="P79" s="3"/>
    </row>
    <row r="80" spans="1:16">
      <c r="A80" s="9">
        <v>17.75</v>
      </c>
      <c r="B80" s="1">
        <f t="shared" si="21"/>
        <v>0</v>
      </c>
      <c r="C80" s="1">
        <f t="shared" si="22"/>
        <v>0</v>
      </c>
      <c r="D80" s="1">
        <f t="shared" si="23"/>
        <v>117.70025</v>
      </c>
      <c r="E80" s="1">
        <f t="shared" si="24"/>
        <v>0</v>
      </c>
      <c r="F80" s="11">
        <f t="shared" si="25"/>
        <v>117.70025</v>
      </c>
      <c r="G80" s="1"/>
      <c r="H80" s="9">
        <f t="shared" si="26"/>
        <v>44.048616626924399</v>
      </c>
      <c r="I80" s="1">
        <f t="shared" si="27"/>
        <v>0</v>
      </c>
      <c r="J80" s="1">
        <f t="shared" si="28"/>
        <v>0</v>
      </c>
      <c r="K80" s="1">
        <f t="shared" si="29"/>
        <v>292.08637685313602</v>
      </c>
      <c r="L80" s="1">
        <f t="shared" si="30"/>
        <v>0</v>
      </c>
      <c r="M80" s="23">
        <f t="shared" si="31"/>
        <v>292.08637685313602</v>
      </c>
      <c r="N80" s="3"/>
      <c r="O80" s="3"/>
      <c r="P80" s="3"/>
    </row>
    <row r="81" spans="1:18">
      <c r="A81" s="9">
        <v>18.25</v>
      </c>
      <c r="B81" s="1">
        <f t="shared" si="21"/>
        <v>0</v>
      </c>
      <c r="C81" s="1">
        <f t="shared" si="22"/>
        <v>0</v>
      </c>
      <c r="D81" s="1">
        <f t="shared" si="23"/>
        <v>0</v>
      </c>
      <c r="E81" s="1">
        <f t="shared" si="24"/>
        <v>0</v>
      </c>
      <c r="F81" s="11">
        <f t="shared" si="25"/>
        <v>0</v>
      </c>
      <c r="G81" s="1"/>
      <c r="H81" s="9">
        <f t="shared" si="26"/>
        <v>48.632014803716999</v>
      </c>
      <c r="I81" s="1">
        <f t="shared" si="27"/>
        <v>0</v>
      </c>
      <c r="J81" s="1">
        <f t="shared" si="28"/>
        <v>0</v>
      </c>
      <c r="K81" s="1">
        <f t="shared" si="29"/>
        <v>0</v>
      </c>
      <c r="L81" s="1">
        <f t="shared" si="30"/>
        <v>0</v>
      </c>
      <c r="M81" s="23">
        <f t="shared" si="31"/>
        <v>0</v>
      </c>
      <c r="N81" s="3"/>
      <c r="O81" s="3"/>
      <c r="P81" s="3"/>
    </row>
    <row r="82" spans="1:18">
      <c r="A82" s="9">
        <v>18.75</v>
      </c>
      <c r="B82" s="1">
        <f t="shared" si="21"/>
        <v>0</v>
      </c>
      <c r="C82" s="1">
        <f t="shared" si="22"/>
        <v>0</v>
      </c>
      <c r="D82" s="1">
        <f t="shared" si="23"/>
        <v>0</v>
      </c>
      <c r="E82" s="1">
        <f t="shared" si="24"/>
        <v>0</v>
      </c>
      <c r="F82" s="11">
        <f t="shared" si="25"/>
        <v>0</v>
      </c>
      <c r="G82" s="1"/>
      <c r="H82" s="9">
        <f t="shared" si="26"/>
        <v>53.5488583788349</v>
      </c>
      <c r="I82" s="1">
        <f t="shared" si="27"/>
        <v>0</v>
      </c>
      <c r="J82" s="1">
        <f t="shared" si="28"/>
        <v>0</v>
      </c>
      <c r="K82" s="1">
        <f t="shared" si="29"/>
        <v>0</v>
      </c>
      <c r="L82" s="1">
        <f t="shared" si="30"/>
        <v>0</v>
      </c>
      <c r="M82" s="23">
        <f t="shared" si="31"/>
        <v>0</v>
      </c>
      <c r="N82" s="3"/>
      <c r="O82" s="3"/>
      <c r="P82" s="3"/>
    </row>
    <row r="83" spans="1:18">
      <c r="A83" s="9">
        <v>19.25</v>
      </c>
      <c r="B83" s="1">
        <f t="shared" si="21"/>
        <v>0</v>
      </c>
      <c r="C83" s="1">
        <f t="shared" si="22"/>
        <v>0</v>
      </c>
      <c r="D83" s="1">
        <f t="shared" si="23"/>
        <v>0</v>
      </c>
      <c r="E83" s="1">
        <f t="shared" si="24"/>
        <v>0</v>
      </c>
      <c r="F83" s="11">
        <f t="shared" si="25"/>
        <v>0</v>
      </c>
      <c r="G83" s="1"/>
      <c r="H83" s="9">
        <f t="shared" si="26"/>
        <v>58.813538024879897</v>
      </c>
      <c r="I83" s="1">
        <f t="shared" si="27"/>
        <v>0</v>
      </c>
      <c r="J83" s="1">
        <f t="shared" si="28"/>
        <v>0</v>
      </c>
      <c r="K83" s="1">
        <f t="shared" si="29"/>
        <v>0</v>
      </c>
      <c r="L83" s="1">
        <f t="shared" si="30"/>
        <v>0</v>
      </c>
      <c r="M83" s="23">
        <f t="shared" si="31"/>
        <v>0</v>
      </c>
      <c r="N83" s="3"/>
      <c r="O83" s="3"/>
      <c r="P83" s="3"/>
    </row>
    <row r="84" spans="1:18">
      <c r="A84" s="9">
        <v>19.75</v>
      </c>
      <c r="B84" s="1">
        <f t="shared" si="21"/>
        <v>0</v>
      </c>
      <c r="C84" s="1">
        <f t="shared" si="22"/>
        <v>0</v>
      </c>
      <c r="D84" s="1">
        <f t="shared" si="23"/>
        <v>0</v>
      </c>
      <c r="E84" s="1">
        <f t="shared" si="24"/>
        <v>0</v>
      </c>
      <c r="F84" s="11">
        <f t="shared" si="25"/>
        <v>0</v>
      </c>
      <c r="G84" s="1"/>
      <c r="H84" s="9">
        <f t="shared" si="26"/>
        <v>64.440662259958003</v>
      </c>
      <c r="I84" s="1">
        <f t="shared" si="27"/>
        <v>0</v>
      </c>
      <c r="J84" s="1">
        <f t="shared" si="28"/>
        <v>0</v>
      </c>
      <c r="K84" s="1">
        <f t="shared" si="29"/>
        <v>0</v>
      </c>
      <c r="L84" s="1">
        <f t="shared" si="30"/>
        <v>0</v>
      </c>
      <c r="M84" s="23">
        <f t="shared" si="31"/>
        <v>0</v>
      </c>
      <c r="N84" s="3"/>
      <c r="O84" s="3"/>
      <c r="P84" s="3"/>
    </row>
    <row r="85" spans="1:18">
      <c r="A85" s="9">
        <v>20.25</v>
      </c>
      <c r="B85" s="1">
        <f t="shared" si="21"/>
        <v>0</v>
      </c>
      <c r="C85" s="1">
        <f t="shared" si="22"/>
        <v>0</v>
      </c>
      <c r="D85" s="1">
        <f t="shared" si="23"/>
        <v>0</v>
      </c>
      <c r="E85" s="1">
        <f t="shared" si="24"/>
        <v>0</v>
      </c>
      <c r="F85" s="11">
        <f t="shared" si="25"/>
        <v>0</v>
      </c>
      <c r="G85" s="1"/>
      <c r="H85" s="9">
        <f t="shared" si="26"/>
        <v>70.445054957785203</v>
      </c>
      <c r="I85" s="1">
        <f t="shared" si="27"/>
        <v>0</v>
      </c>
      <c r="J85" s="1">
        <f t="shared" si="28"/>
        <v>0</v>
      </c>
      <c r="K85" s="1">
        <f t="shared" si="29"/>
        <v>0</v>
      </c>
      <c r="L85" s="1">
        <f t="shared" si="30"/>
        <v>0</v>
      </c>
      <c r="M85" s="23">
        <f t="shared" si="31"/>
        <v>0</v>
      </c>
      <c r="N85" s="3"/>
      <c r="O85" s="3"/>
      <c r="P85" s="3"/>
    </row>
    <row r="86" spans="1:18">
      <c r="A86" s="9">
        <v>20.75</v>
      </c>
      <c r="B86" s="1">
        <f t="shared" si="21"/>
        <v>0</v>
      </c>
      <c r="C86" s="1">
        <f t="shared" si="22"/>
        <v>0</v>
      </c>
      <c r="D86" s="1">
        <f t="shared" si="23"/>
        <v>0</v>
      </c>
      <c r="E86" s="1">
        <f t="shared" si="24"/>
        <v>0</v>
      </c>
      <c r="F86" s="11">
        <f t="shared" ref="F86:F88" si="32">SUM(B86:E86)</f>
        <v>0</v>
      </c>
      <c r="G86" s="1"/>
      <c r="H86" s="9">
        <f t="shared" ref="H86:H88" si="33">$I$49*((A86)^$K$49)</f>
        <v>76.841752949056897</v>
      </c>
      <c r="I86" s="1">
        <f t="shared" si="27"/>
        <v>0</v>
      </c>
      <c r="J86" s="1">
        <f t="shared" si="28"/>
        <v>0</v>
      </c>
      <c r="K86" s="1">
        <f t="shared" si="29"/>
        <v>0</v>
      </c>
      <c r="L86" s="1">
        <f t="shared" si="30"/>
        <v>0</v>
      </c>
      <c r="M86" s="23">
        <f t="shared" ref="M86:M88" si="34">SUM(I86:L86)</f>
        <v>0</v>
      </c>
      <c r="N86" s="3"/>
      <c r="O86" s="3"/>
      <c r="P86" s="3"/>
    </row>
    <row r="87" spans="1:18">
      <c r="A87" s="9">
        <v>21.25</v>
      </c>
      <c r="B87" s="1">
        <f t="shared" si="21"/>
        <v>0</v>
      </c>
      <c r="C87" s="1">
        <f t="shared" si="22"/>
        <v>0</v>
      </c>
      <c r="D87" s="1">
        <f t="shared" si="23"/>
        <v>0</v>
      </c>
      <c r="E87" s="1">
        <f t="shared" si="24"/>
        <v>0</v>
      </c>
      <c r="F87" s="11">
        <f t="shared" si="32"/>
        <v>0</v>
      </c>
      <c r="G87" s="1"/>
      <c r="H87" s="9">
        <f t="shared" si="33"/>
        <v>83.646003708553096</v>
      </c>
      <c r="I87" s="1">
        <f t="shared" si="27"/>
        <v>0</v>
      </c>
      <c r="J87" s="1">
        <f t="shared" si="28"/>
        <v>0</v>
      </c>
      <c r="K87" s="1">
        <f t="shared" si="29"/>
        <v>0</v>
      </c>
      <c r="L87" s="1">
        <f t="shared" si="30"/>
        <v>0</v>
      </c>
      <c r="M87" s="23">
        <f t="shared" si="34"/>
        <v>0</v>
      </c>
      <c r="N87" s="3"/>
      <c r="O87" s="3"/>
      <c r="P87" s="3"/>
    </row>
    <row r="88" spans="1:18">
      <c r="A88" s="9">
        <v>21.75</v>
      </c>
      <c r="B88" s="1">
        <f t="shared" si="21"/>
        <v>0</v>
      </c>
      <c r="C88" s="1">
        <f t="shared" si="22"/>
        <v>0</v>
      </c>
      <c r="D88" s="1">
        <f t="shared" si="23"/>
        <v>0</v>
      </c>
      <c r="E88" s="1">
        <f t="shared" si="24"/>
        <v>0</v>
      </c>
      <c r="F88" s="11">
        <f t="shared" si="32"/>
        <v>0</v>
      </c>
      <c r="G88" s="1"/>
      <c r="H88" s="9">
        <f t="shared" si="33"/>
        <v>90.873263122901804</v>
      </c>
      <c r="I88" s="1">
        <f t="shared" si="27"/>
        <v>0</v>
      </c>
      <c r="J88" s="1">
        <f t="shared" si="28"/>
        <v>0</v>
      </c>
      <c r="K88" s="1">
        <f t="shared" si="29"/>
        <v>0</v>
      </c>
      <c r="L88" s="1">
        <f t="shared" si="30"/>
        <v>0</v>
      </c>
      <c r="M88" s="23">
        <f t="shared" si="34"/>
        <v>0</v>
      </c>
      <c r="N88" s="3"/>
      <c r="O88" s="3"/>
      <c r="P88" s="3"/>
    </row>
    <row r="89" spans="1:18">
      <c r="A89" s="7" t="s">
        <v>7</v>
      </c>
      <c r="B89" s="15">
        <f>SUM(B52:B88)</f>
        <v>1013927.55185838</v>
      </c>
      <c r="C89" s="15">
        <f t="shared" ref="C89:F89" si="35">SUM(C52:C88)</f>
        <v>2153129.7484882101</v>
      </c>
      <c r="D89" s="15">
        <f t="shared" si="35"/>
        <v>8668.0548534159607</v>
      </c>
      <c r="E89" s="15">
        <f t="shared" si="35"/>
        <v>0</v>
      </c>
      <c r="F89" s="15">
        <f t="shared" si="35"/>
        <v>3175725.3552000099</v>
      </c>
      <c r="G89" s="11"/>
      <c r="H89" s="7" t="s">
        <v>7</v>
      </c>
      <c r="I89" s="15">
        <f>SUM(I52:I88)</f>
        <v>609078.078892814</v>
      </c>
      <c r="J89" s="15">
        <f t="shared" ref="J89:M89" si="36">SUM(J52:J88)</f>
        <v>2133826.8414219501</v>
      </c>
      <c r="K89" s="15">
        <f t="shared" si="36"/>
        <v>13773.981025548001</v>
      </c>
      <c r="L89" s="15">
        <f t="shared" si="36"/>
        <v>0</v>
      </c>
      <c r="M89" s="15">
        <f t="shared" si="36"/>
        <v>2756678.9013403198</v>
      </c>
      <c r="N89" s="3"/>
      <c r="O89" s="3"/>
      <c r="P89" s="3"/>
    </row>
    <row r="90" spans="1:18">
      <c r="A90" s="5" t="s">
        <v>13</v>
      </c>
      <c r="B90" s="24">
        <f>IF(L43&gt;0,B89/L43,0)</f>
        <v>10.087079151315301</v>
      </c>
      <c r="C90" s="24">
        <f>IF(M43&gt;0,C89/M43,0)</f>
        <v>12.2530396156208</v>
      </c>
      <c r="D90" s="24">
        <f>IF(N43&gt;0,D89/N43,0)</f>
        <v>14.7967533434846</v>
      </c>
      <c r="E90" s="24">
        <f>IF(O43&gt;0,E89/O43,0)</f>
        <v>0</v>
      </c>
      <c r="F90" s="24">
        <f>IF(P43&gt;0,F89/P43,0)</f>
        <v>11.471945303866001</v>
      </c>
      <c r="G90" s="11"/>
      <c r="H90" s="5" t="s">
        <v>13</v>
      </c>
      <c r="I90" s="24">
        <f>IF(L43&gt;0,I89/L43,0)</f>
        <v>6.0594258237308498</v>
      </c>
      <c r="J90" s="24">
        <f>IF(M43&gt;0,J89/M43,0)</f>
        <v>12.1431905528109</v>
      </c>
      <c r="K90" s="24">
        <f>IF(N43&gt;0,K89/N43,0)</f>
        <v>23.512795343300301</v>
      </c>
      <c r="L90" s="24">
        <f>IF(O43&gt;0,L89/O43,0)</f>
        <v>0</v>
      </c>
      <c r="M90" s="24">
        <f>IF(P43&gt;0,M89/P43,0)</f>
        <v>9.9581878277712992</v>
      </c>
      <c r="N90" s="3"/>
      <c r="O90" s="3"/>
      <c r="P90" s="3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 ht="14" customHeight="1">
      <c r="A95" s="50" t="s">
        <v>14</v>
      </c>
      <c r="B95" s="50"/>
      <c r="C95" s="50"/>
      <c r="D95" s="50"/>
      <c r="E95" s="50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 ht="12.75" customHeight="1">
      <c r="A96" s="50"/>
      <c r="B96" s="50"/>
      <c r="C96" s="50"/>
      <c r="D96" s="50"/>
      <c r="E96" s="50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51"/>
      <c r="B100" s="51"/>
      <c r="C100" s="51"/>
      <c r="D100" s="51"/>
      <c r="E100" s="5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>
      <c r="A102" s="26">
        <v>0</v>
      </c>
      <c r="B102" s="27">
        <f>L$43</f>
        <v>100517.45769</v>
      </c>
      <c r="C102" s="28">
        <f>$B$90</f>
        <v>10.1</v>
      </c>
      <c r="D102" s="28">
        <f>$I$90</f>
        <v>6.1</v>
      </c>
      <c r="E102" s="27">
        <f t="shared" ref="E102:E105" si="37">B102*D102</f>
        <v>613156.49190999998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  <row r="103" spans="1:18">
      <c r="A103" s="26">
        <v>1</v>
      </c>
      <c r="B103" s="27">
        <f>M$43</f>
        <v>175722.09150000001</v>
      </c>
      <c r="C103" s="28">
        <f>$C$90</f>
        <v>12.3</v>
      </c>
      <c r="D103" s="28">
        <f>$J$90</f>
        <v>12.1</v>
      </c>
      <c r="E103" s="27">
        <f t="shared" si="37"/>
        <v>2126237.3071499998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585.80789000000004</v>
      </c>
      <c r="C104" s="28">
        <f>$D$90</f>
        <v>14.8</v>
      </c>
      <c r="D104" s="28">
        <f>$K$90</f>
        <v>23.5</v>
      </c>
      <c r="E104" s="27">
        <f t="shared" si="37"/>
        <v>13766.485420000001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8">
        <f>$E$90</f>
        <v>0</v>
      </c>
      <c r="D105" s="28">
        <f>$L$90</f>
        <v>0</v>
      </c>
      <c r="E105" s="27">
        <f t="shared" si="37"/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9">
        <f>SUM(B102:B105)</f>
        <v>276825.35700000002</v>
      </c>
      <c r="C106" s="28">
        <f>$F$90</f>
        <v>11.5</v>
      </c>
      <c r="D106" s="28">
        <f>$M$90</f>
        <v>10</v>
      </c>
      <c r="E106" s="27">
        <f>SUM(E102:E105)</f>
        <v>2753160.2844799999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9">
        <f>$I$2</f>
        <v>3193066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32" customHeight="1">
      <c r="A108" s="30" t="s">
        <v>20</v>
      </c>
      <c r="B108" s="27">
        <f>IF(E106&gt;0,$I$2/E106,"")</f>
        <v>1.15978</v>
      </c>
      <c r="C108" s="56" t="s">
        <v>23</v>
      </c>
      <c r="D108" s="56"/>
      <c r="E108" s="5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3">
    <mergeCell ref="A1:F1"/>
    <mergeCell ref="H1:I1"/>
    <mergeCell ref="B4:F4"/>
    <mergeCell ref="L4:P4"/>
    <mergeCell ref="B47:D47"/>
    <mergeCell ref="I47:K47"/>
    <mergeCell ref="C108:E108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33" zoomScale="80" zoomScaleNormal="80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53" t="s">
        <v>24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1">
        <v>437089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5" t="s">
        <v>4</v>
      </c>
      <c r="C4" s="55"/>
      <c r="D4" s="55"/>
      <c r="E4" s="55"/>
      <c r="F4" s="55"/>
      <c r="G4" s="1"/>
      <c r="H4" s="2" t="s">
        <v>3</v>
      </c>
      <c r="I4" s="1"/>
      <c r="J4" s="1"/>
      <c r="K4" s="2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3"/>
      <c r="F6" s="11">
        <f t="shared" ref="F6:F39" si="0">SUM(B6:E6)</f>
        <v>0</v>
      </c>
      <c r="G6" s="1"/>
      <c r="H6" s="9">
        <v>3.75</v>
      </c>
      <c r="I6">
        <v>0</v>
      </c>
      <c r="J6" s="1"/>
      <c r="K6" s="9">
        <v>3.75</v>
      </c>
      <c r="L6" s="1">
        <f t="shared" ref="L6:L39" si="1">IF($F6&gt;0,($I6/1000)*(B6/$F6),0)</f>
        <v>0</v>
      </c>
      <c r="M6" s="1">
        <f t="shared" ref="M6:M39" si="2">IF($F6&gt;0,($I6/1000)*(C6/$F6),0)</f>
        <v>0</v>
      </c>
      <c r="N6" s="1">
        <f t="shared" ref="N6:N39" si="3">IF($F6&gt;0,($I6/1000)*(D6/$F6),0)</f>
        <v>0</v>
      </c>
      <c r="O6" s="1">
        <f t="shared" ref="O6:O39" si="4">IF($F6&gt;0,($I6/1000)*(E6/$F6),0)</f>
        <v>0</v>
      </c>
      <c r="P6" s="12">
        <f t="shared" ref="P6:P39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3"/>
      <c r="F7" s="11">
        <f t="shared" si="0"/>
        <v>0</v>
      </c>
      <c r="G7" s="1"/>
      <c r="H7" s="9">
        <v>4.25</v>
      </c>
      <c r="I7">
        <v>0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21"/>
      <c r="C8" s="10"/>
      <c r="D8" s="10"/>
      <c r="E8" s="33"/>
      <c r="F8" s="11">
        <f t="shared" si="0"/>
        <v>0</v>
      </c>
      <c r="G8" s="1"/>
      <c r="H8" s="9">
        <v>4.75</v>
      </c>
      <c r="I8">
        <v>0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21"/>
      <c r="C9" s="10"/>
      <c r="D9" s="10"/>
      <c r="E9" s="33"/>
      <c r="F9" s="11">
        <f t="shared" si="0"/>
        <v>0</v>
      </c>
      <c r="G9" s="1"/>
      <c r="H9" s="9">
        <v>5.25</v>
      </c>
      <c r="I9">
        <v>0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21"/>
      <c r="C10" s="10"/>
      <c r="D10" s="10"/>
      <c r="E10" s="33"/>
      <c r="F10" s="11">
        <f t="shared" si="0"/>
        <v>0</v>
      </c>
      <c r="G10" s="1"/>
      <c r="H10" s="9">
        <v>5.75</v>
      </c>
      <c r="I10">
        <v>0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21"/>
      <c r="C11" s="10"/>
      <c r="D11" s="10"/>
      <c r="E11" s="33"/>
      <c r="F11" s="11">
        <f t="shared" si="0"/>
        <v>0</v>
      </c>
      <c r="G11" s="1"/>
      <c r="H11" s="9">
        <v>6.25</v>
      </c>
      <c r="I11">
        <v>0</v>
      </c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C12" s="10"/>
      <c r="D12" s="10"/>
      <c r="E12" s="35"/>
      <c r="F12" s="11">
        <f t="shared" si="0"/>
        <v>0</v>
      </c>
      <c r="G12" s="1"/>
      <c r="H12" s="9">
        <v>6.75</v>
      </c>
      <c r="I12">
        <v>0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E13" s="37"/>
      <c r="F13" s="11">
        <f t="shared" si="0"/>
        <v>0</v>
      </c>
      <c r="G13" s="1"/>
      <c r="H13" s="9">
        <v>7.25</v>
      </c>
      <c r="I13">
        <v>0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E14" s="37"/>
      <c r="F14" s="11">
        <f t="shared" si="0"/>
        <v>0</v>
      </c>
      <c r="G14" s="1"/>
      <c r="H14" s="9">
        <v>7.75</v>
      </c>
      <c r="I14">
        <v>0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>
        <v>1</v>
      </c>
      <c r="C15">
        <v>0</v>
      </c>
      <c r="D15">
        <v>0</v>
      </c>
      <c r="E15" s="37"/>
      <c r="F15" s="11">
        <f t="shared" si="0"/>
        <v>1</v>
      </c>
      <c r="G15" s="1"/>
      <c r="H15" s="9">
        <v>8.25</v>
      </c>
      <c r="I15">
        <v>0</v>
      </c>
      <c r="J15" s="4"/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9">
        <v>8.75</v>
      </c>
      <c r="B16" s="42">
        <v>1</v>
      </c>
      <c r="C16" s="42">
        <v>0</v>
      </c>
      <c r="D16" s="42">
        <v>0</v>
      </c>
      <c r="E16" s="37"/>
      <c r="F16" s="11">
        <f t="shared" si="0"/>
        <v>1</v>
      </c>
      <c r="G16" s="1"/>
      <c r="H16" s="9">
        <v>8.75</v>
      </c>
      <c r="I16">
        <v>0</v>
      </c>
      <c r="J16" s="4"/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B17">
        <v>12</v>
      </c>
      <c r="C17">
        <v>0</v>
      </c>
      <c r="D17">
        <v>0</v>
      </c>
      <c r="E17" s="37"/>
      <c r="F17" s="11">
        <f t="shared" si="0"/>
        <v>12</v>
      </c>
      <c r="G17" s="1"/>
      <c r="H17" s="9">
        <v>9.25</v>
      </c>
      <c r="I17">
        <v>0</v>
      </c>
      <c r="J17" s="4"/>
      <c r="K17" s="9">
        <v>9.25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0</v>
      </c>
      <c r="Q17" s="3"/>
      <c r="R17" s="3"/>
    </row>
    <row r="18" spans="1:18">
      <c r="A18" s="9">
        <v>9.75</v>
      </c>
      <c r="B18">
        <v>25</v>
      </c>
      <c r="C18">
        <v>0</v>
      </c>
      <c r="D18">
        <v>0</v>
      </c>
      <c r="E18" s="37"/>
      <c r="F18" s="11">
        <f t="shared" si="0"/>
        <v>25</v>
      </c>
      <c r="G18" s="1"/>
      <c r="H18" s="9">
        <v>9.75</v>
      </c>
      <c r="I18">
        <v>0</v>
      </c>
      <c r="J18" s="4"/>
      <c r="K18" s="9">
        <v>9.75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0</v>
      </c>
      <c r="Q18" s="3"/>
      <c r="R18" s="3"/>
    </row>
    <row r="19" spans="1:18">
      <c r="A19" s="9">
        <v>10.25</v>
      </c>
      <c r="B19">
        <v>42</v>
      </c>
      <c r="C19">
        <v>1</v>
      </c>
      <c r="D19">
        <v>0</v>
      </c>
      <c r="E19" s="37"/>
      <c r="F19" s="11">
        <f t="shared" si="0"/>
        <v>43</v>
      </c>
      <c r="G19" s="1"/>
      <c r="H19" s="9">
        <v>10.25</v>
      </c>
      <c r="I19">
        <v>62284.193323902997</v>
      </c>
      <c r="J19" s="4"/>
      <c r="K19" s="9">
        <v>10.25</v>
      </c>
      <c r="L19" s="1">
        <f t="shared" si="1"/>
        <v>60.835723711719197</v>
      </c>
      <c r="M19" s="1">
        <f t="shared" si="2"/>
        <v>1.4484696121837899</v>
      </c>
      <c r="N19" s="1">
        <f t="shared" si="3"/>
        <v>0</v>
      </c>
      <c r="O19" s="1">
        <f t="shared" si="4"/>
        <v>0</v>
      </c>
      <c r="P19" s="12">
        <f t="shared" si="5"/>
        <v>62.284193323902997</v>
      </c>
      <c r="Q19" s="3"/>
      <c r="R19" s="3"/>
    </row>
    <row r="20" spans="1:18">
      <c r="A20" s="9">
        <v>10.75</v>
      </c>
      <c r="B20">
        <v>45</v>
      </c>
      <c r="C20">
        <v>0</v>
      </c>
      <c r="D20">
        <v>0</v>
      </c>
      <c r="E20" s="37"/>
      <c r="F20" s="11">
        <f t="shared" si="0"/>
        <v>45</v>
      </c>
      <c r="G20" s="1"/>
      <c r="H20" s="9">
        <v>10.75</v>
      </c>
      <c r="I20">
        <v>333099.96661951498</v>
      </c>
      <c r="J20" s="4"/>
      <c r="K20" s="9">
        <v>10.75</v>
      </c>
      <c r="L20" s="1">
        <f t="shared" si="1"/>
        <v>333.09996661951499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333.09996661951499</v>
      </c>
      <c r="Q20" s="3"/>
      <c r="R20" s="3"/>
    </row>
    <row r="21" spans="1:18">
      <c r="A21" s="9">
        <v>11.25</v>
      </c>
      <c r="B21">
        <v>33</v>
      </c>
      <c r="C21">
        <v>1</v>
      </c>
      <c r="D21">
        <v>0</v>
      </c>
      <c r="E21" s="37"/>
      <c r="F21" s="11">
        <f t="shared" si="0"/>
        <v>34</v>
      </c>
      <c r="G21" s="1"/>
      <c r="H21" s="9">
        <v>11.25</v>
      </c>
      <c r="I21">
        <v>1828188.2159214299</v>
      </c>
      <c r="J21" s="4"/>
      <c r="K21" s="9">
        <v>11.25</v>
      </c>
      <c r="L21" s="1">
        <f t="shared" si="1"/>
        <v>1774.4179742766801</v>
      </c>
      <c r="M21" s="1">
        <f t="shared" si="2"/>
        <v>53.770241644747898</v>
      </c>
      <c r="N21" s="1">
        <f t="shared" si="3"/>
        <v>0</v>
      </c>
      <c r="O21" s="1">
        <f t="shared" si="4"/>
        <v>0</v>
      </c>
      <c r="P21" s="12">
        <f t="shared" si="5"/>
        <v>1828.1882159214299</v>
      </c>
      <c r="Q21" s="3"/>
      <c r="R21" s="3"/>
    </row>
    <row r="22" spans="1:18">
      <c r="A22" s="9">
        <v>11.75</v>
      </c>
      <c r="B22">
        <v>26</v>
      </c>
      <c r="C22">
        <v>1</v>
      </c>
      <c r="D22">
        <v>0</v>
      </c>
      <c r="E22" s="37"/>
      <c r="F22" s="11">
        <f t="shared" si="0"/>
        <v>27</v>
      </c>
      <c r="G22" s="4"/>
      <c r="H22" s="9">
        <v>11.75</v>
      </c>
      <c r="I22">
        <v>1398281.0803260801</v>
      </c>
      <c r="J22" s="4"/>
      <c r="K22" s="9">
        <v>11.75</v>
      </c>
      <c r="L22" s="1">
        <f t="shared" si="1"/>
        <v>1346.49289216585</v>
      </c>
      <c r="M22" s="1">
        <f t="shared" si="2"/>
        <v>51.788188160225197</v>
      </c>
      <c r="N22" s="1">
        <f t="shared" si="3"/>
        <v>0</v>
      </c>
      <c r="O22" s="1">
        <f t="shared" si="4"/>
        <v>0</v>
      </c>
      <c r="P22" s="12">
        <f t="shared" si="5"/>
        <v>1398.28108032608</v>
      </c>
      <c r="Q22" s="3"/>
      <c r="R22" s="3"/>
    </row>
    <row r="23" spans="1:18">
      <c r="A23" s="9">
        <v>12.25</v>
      </c>
      <c r="B23">
        <v>20</v>
      </c>
      <c r="C23">
        <v>6</v>
      </c>
      <c r="D23">
        <v>0</v>
      </c>
      <c r="E23" s="37"/>
      <c r="F23" s="11">
        <f t="shared" si="0"/>
        <v>26</v>
      </c>
      <c r="G23" s="4"/>
      <c r="H23" s="9">
        <v>12.25</v>
      </c>
      <c r="I23">
        <v>4404385.1795604704</v>
      </c>
      <c r="J23" s="4"/>
      <c r="K23" s="9">
        <v>12.25</v>
      </c>
      <c r="L23" s="1">
        <f t="shared" si="1"/>
        <v>3387.9885996619</v>
      </c>
      <c r="M23" s="1">
        <f t="shared" si="2"/>
        <v>1016.3965798985701</v>
      </c>
      <c r="N23" s="1">
        <f t="shared" si="3"/>
        <v>0</v>
      </c>
      <c r="O23" s="1">
        <f t="shared" si="4"/>
        <v>0</v>
      </c>
      <c r="P23" s="12">
        <f t="shared" si="5"/>
        <v>4404.3851795604696</v>
      </c>
      <c r="Q23" s="3"/>
      <c r="R23" s="3"/>
    </row>
    <row r="24" spans="1:18">
      <c r="A24" s="9">
        <v>12.75</v>
      </c>
      <c r="B24">
        <v>10</v>
      </c>
      <c r="C24">
        <v>12</v>
      </c>
      <c r="D24">
        <v>0</v>
      </c>
      <c r="E24" s="37"/>
      <c r="F24" s="11">
        <f t="shared" si="0"/>
        <v>22</v>
      </c>
      <c r="G24" s="4"/>
      <c r="H24" s="9">
        <v>12.75</v>
      </c>
      <c r="I24">
        <v>5052446.5153932301</v>
      </c>
      <c r="J24" s="4"/>
      <c r="K24" s="9">
        <v>12.75</v>
      </c>
      <c r="L24" s="1">
        <f t="shared" si="1"/>
        <v>2296.56659790601</v>
      </c>
      <c r="M24" s="1">
        <f t="shared" si="2"/>
        <v>2755.8799174872202</v>
      </c>
      <c r="N24" s="1">
        <f t="shared" si="3"/>
        <v>0</v>
      </c>
      <c r="O24" s="1">
        <f t="shared" si="4"/>
        <v>0</v>
      </c>
      <c r="P24" s="12">
        <f t="shared" si="5"/>
        <v>5052.4465153932297</v>
      </c>
      <c r="Q24" s="3"/>
      <c r="R24" s="3"/>
    </row>
    <row r="25" spans="1:18">
      <c r="A25" s="9">
        <v>13.25</v>
      </c>
      <c r="B25">
        <v>1</v>
      </c>
      <c r="C25">
        <v>23</v>
      </c>
      <c r="D25">
        <v>0</v>
      </c>
      <c r="E25" s="37"/>
      <c r="F25" s="11">
        <f t="shared" si="0"/>
        <v>24</v>
      </c>
      <c r="G25" s="4"/>
      <c r="H25" s="9">
        <v>13.25</v>
      </c>
      <c r="I25">
        <v>7977309.3506132197</v>
      </c>
      <c r="J25" s="4"/>
      <c r="K25" s="9">
        <v>13.25</v>
      </c>
      <c r="L25" s="1">
        <f t="shared" si="1"/>
        <v>332.387889608884</v>
      </c>
      <c r="M25" s="1">
        <f t="shared" si="2"/>
        <v>7644.92146100434</v>
      </c>
      <c r="N25" s="1">
        <f t="shared" si="3"/>
        <v>0</v>
      </c>
      <c r="O25" s="1">
        <f t="shared" si="4"/>
        <v>0</v>
      </c>
      <c r="P25" s="12">
        <f t="shared" si="5"/>
        <v>7977.30935061322</v>
      </c>
      <c r="Q25" s="3"/>
      <c r="R25" s="3"/>
    </row>
    <row r="26" spans="1:18">
      <c r="A26" s="9">
        <v>13.75</v>
      </c>
      <c r="B26">
        <v>0</v>
      </c>
      <c r="C26">
        <v>15</v>
      </c>
      <c r="D26">
        <v>0</v>
      </c>
      <c r="E26" s="37"/>
      <c r="F26" s="11">
        <f t="shared" si="0"/>
        <v>15</v>
      </c>
      <c r="G26" s="4"/>
      <c r="H26" s="9">
        <v>13.75</v>
      </c>
      <c r="I26">
        <v>4622137.6533737797</v>
      </c>
      <c r="J26" s="4"/>
      <c r="K26" s="9">
        <v>13.75</v>
      </c>
      <c r="L26" s="1">
        <f t="shared" si="1"/>
        <v>0</v>
      </c>
      <c r="M26" s="1">
        <f t="shared" si="2"/>
        <v>4622.1376533737803</v>
      </c>
      <c r="N26" s="1">
        <f t="shared" si="3"/>
        <v>0</v>
      </c>
      <c r="O26" s="1">
        <f t="shared" si="4"/>
        <v>0</v>
      </c>
      <c r="P26" s="12">
        <f t="shared" si="5"/>
        <v>4622.1376533737803</v>
      </c>
      <c r="Q26" s="3"/>
      <c r="R26" s="3"/>
    </row>
    <row r="27" spans="1:18">
      <c r="A27" s="9">
        <v>14.25</v>
      </c>
      <c r="B27">
        <v>0</v>
      </c>
      <c r="C27">
        <v>27</v>
      </c>
      <c r="D27">
        <v>1</v>
      </c>
      <c r="E27" s="37"/>
      <c r="F27" s="11">
        <f t="shared" si="0"/>
        <v>28</v>
      </c>
      <c r="G27" s="4"/>
      <c r="H27" s="9">
        <v>14.25</v>
      </c>
      <c r="I27">
        <v>3931642.8284164299</v>
      </c>
      <c r="J27" s="4"/>
      <c r="K27" s="9">
        <v>14.25</v>
      </c>
      <c r="L27" s="1">
        <f t="shared" si="1"/>
        <v>0</v>
      </c>
      <c r="M27" s="1">
        <f t="shared" si="2"/>
        <v>3791.2270131158398</v>
      </c>
      <c r="N27" s="1">
        <f t="shared" si="3"/>
        <v>140.41581530058701</v>
      </c>
      <c r="O27" s="1">
        <f t="shared" si="4"/>
        <v>0</v>
      </c>
      <c r="P27" s="12">
        <f t="shared" si="5"/>
        <v>3931.6428284164299</v>
      </c>
      <c r="Q27" s="3"/>
      <c r="R27" s="3"/>
    </row>
    <row r="28" spans="1:18">
      <c r="A28" s="9">
        <v>14.75</v>
      </c>
      <c r="B28">
        <v>0</v>
      </c>
      <c r="C28">
        <v>18</v>
      </c>
      <c r="D28">
        <v>4</v>
      </c>
      <c r="E28" s="37"/>
      <c r="F28" s="11">
        <f t="shared" si="0"/>
        <v>22</v>
      </c>
      <c r="G28" s="1"/>
      <c r="H28" s="9">
        <v>14.75</v>
      </c>
      <c r="I28">
        <v>1644670.4250390099</v>
      </c>
      <c r="J28" s="4"/>
      <c r="K28" s="9">
        <v>14.75</v>
      </c>
      <c r="L28" s="1">
        <f t="shared" si="1"/>
        <v>0</v>
      </c>
      <c r="M28" s="1">
        <f t="shared" si="2"/>
        <v>1345.63943866828</v>
      </c>
      <c r="N28" s="1">
        <f t="shared" si="3"/>
        <v>299.03098637072901</v>
      </c>
      <c r="O28" s="1">
        <f t="shared" si="4"/>
        <v>0</v>
      </c>
      <c r="P28" s="12">
        <f t="shared" si="5"/>
        <v>1644.6704250390101</v>
      </c>
      <c r="Q28" s="3"/>
      <c r="R28" s="3"/>
    </row>
    <row r="29" spans="1:18">
      <c r="A29" s="9">
        <v>15.25</v>
      </c>
      <c r="B29">
        <v>0</v>
      </c>
      <c r="C29">
        <v>10</v>
      </c>
      <c r="D29">
        <v>3</v>
      </c>
      <c r="E29" s="37"/>
      <c r="F29" s="11">
        <f t="shared" si="0"/>
        <v>13</v>
      </c>
      <c r="G29" s="1"/>
      <c r="H29" s="9">
        <v>15.25</v>
      </c>
      <c r="I29">
        <v>608937.60657693294</v>
      </c>
      <c r="J29" s="4"/>
      <c r="K29" s="9">
        <v>15.25</v>
      </c>
      <c r="L29" s="1">
        <f t="shared" si="1"/>
        <v>0</v>
      </c>
      <c r="M29" s="1">
        <f t="shared" si="2"/>
        <v>468.41354352071801</v>
      </c>
      <c r="N29" s="1">
        <f t="shared" si="3"/>
        <v>140.524063056215</v>
      </c>
      <c r="O29" s="1">
        <f t="shared" si="4"/>
        <v>0</v>
      </c>
      <c r="P29" s="12">
        <f t="shared" si="5"/>
        <v>608.93760657693304</v>
      </c>
      <c r="Q29" s="3"/>
      <c r="R29" s="3"/>
    </row>
    <row r="30" spans="1:18">
      <c r="A30" s="9">
        <v>15.75</v>
      </c>
      <c r="B30">
        <v>0</v>
      </c>
      <c r="C30">
        <v>5</v>
      </c>
      <c r="D30">
        <v>4</v>
      </c>
      <c r="E30" s="37"/>
      <c r="F30" s="11">
        <f t="shared" si="0"/>
        <v>9</v>
      </c>
      <c r="G30" s="1"/>
      <c r="H30" s="9">
        <v>15.75</v>
      </c>
      <c r="I30">
        <v>0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>
        <v>0</v>
      </c>
      <c r="C31">
        <v>2</v>
      </c>
      <c r="D31">
        <v>2</v>
      </c>
      <c r="E31" s="37"/>
      <c r="F31" s="11">
        <f t="shared" si="0"/>
        <v>4</v>
      </c>
      <c r="G31" s="1"/>
      <c r="H31" s="9">
        <v>16.25</v>
      </c>
      <c r="I31">
        <v>45735.090414594699</v>
      </c>
      <c r="J31" s="4"/>
      <c r="K31" s="9">
        <v>16.25</v>
      </c>
      <c r="L31" s="1">
        <f t="shared" si="1"/>
        <v>0</v>
      </c>
      <c r="M31" s="1">
        <f t="shared" si="2"/>
        <v>22.8675452072974</v>
      </c>
      <c r="N31" s="1">
        <f t="shared" si="3"/>
        <v>22.8675452072974</v>
      </c>
      <c r="O31" s="1">
        <f t="shared" si="4"/>
        <v>0</v>
      </c>
      <c r="P31" s="12">
        <f t="shared" si="5"/>
        <v>45.735090414594801</v>
      </c>
      <c r="Q31" s="3"/>
      <c r="R31" s="3"/>
    </row>
    <row r="32" spans="1:18">
      <c r="A32" s="9">
        <v>16.75</v>
      </c>
      <c r="B32">
        <v>0</v>
      </c>
      <c r="C32">
        <v>1</v>
      </c>
      <c r="D32">
        <v>0</v>
      </c>
      <c r="E32" s="37"/>
      <c r="F32" s="11">
        <f t="shared" si="0"/>
        <v>1</v>
      </c>
      <c r="G32" s="1"/>
      <c r="H32" s="9">
        <v>16.75</v>
      </c>
      <c r="I32">
        <v>0</v>
      </c>
      <c r="J32" s="14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41"/>
      <c r="D33" s="40"/>
      <c r="E33" s="37"/>
      <c r="F33" s="11">
        <f t="shared" si="0"/>
        <v>0</v>
      </c>
      <c r="G33" s="1"/>
      <c r="H33" s="9">
        <v>17.25</v>
      </c>
      <c r="J33" s="14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41"/>
      <c r="D34" s="40"/>
      <c r="E34" s="37"/>
      <c r="F34" s="11">
        <f t="shared" si="0"/>
        <v>0</v>
      </c>
      <c r="G34" s="1"/>
      <c r="H34" s="9">
        <v>17.75</v>
      </c>
      <c r="J34" s="14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40"/>
      <c r="D35" s="40"/>
      <c r="E35" s="33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40"/>
      <c r="D36" s="40"/>
      <c r="E36" s="33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3"/>
      <c r="C37" s="35"/>
      <c r="D37" s="35"/>
      <c r="E37" s="35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9">
        <v>19.75</v>
      </c>
      <c r="B38" s="33"/>
      <c r="C38" s="35"/>
      <c r="D38" s="35"/>
      <c r="E38" s="35"/>
      <c r="F38" s="11">
        <f t="shared" si="0"/>
        <v>0</v>
      </c>
      <c r="G38" s="1"/>
      <c r="H38" s="9">
        <v>19.75</v>
      </c>
      <c r="I38" s="1"/>
      <c r="J38" s="1"/>
      <c r="K38" s="9">
        <v>19.75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2">
        <f t="shared" si="5"/>
        <v>0</v>
      </c>
      <c r="Q38" s="3"/>
      <c r="R38" s="3"/>
    </row>
    <row r="39" spans="1:18">
      <c r="A39" s="9">
        <v>20.25</v>
      </c>
      <c r="B39" s="33"/>
      <c r="C39" s="35"/>
      <c r="D39" s="35"/>
      <c r="E39" s="35"/>
      <c r="F39" s="11">
        <f t="shared" si="0"/>
        <v>0</v>
      </c>
      <c r="G39" s="1"/>
      <c r="H39" s="9">
        <v>20.25</v>
      </c>
      <c r="I39" s="1"/>
      <c r="J39" s="1"/>
      <c r="K39" s="9">
        <v>20.25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2">
        <f t="shared" si="5"/>
        <v>0</v>
      </c>
      <c r="Q39" s="3"/>
      <c r="R39" s="3"/>
    </row>
    <row r="40" spans="1:18">
      <c r="A40" s="9">
        <v>20.75</v>
      </c>
      <c r="B40" s="33"/>
      <c r="C40" s="35"/>
      <c r="D40" s="35"/>
      <c r="E40" s="35"/>
      <c r="F40" s="1"/>
      <c r="G40" s="1"/>
      <c r="H40" s="9">
        <v>20.75</v>
      </c>
      <c r="I40" s="1"/>
      <c r="J40" s="1"/>
      <c r="K40" s="9">
        <v>20.75</v>
      </c>
      <c r="L40" s="1">
        <f t="shared" ref="L40:L42" si="6">IF($F40&gt;0,($I40/1000)*(B40/$F40),0)</f>
        <v>0</v>
      </c>
      <c r="M40" s="1">
        <f t="shared" ref="M40:M42" si="7">IF($F40&gt;0,($I40/1000)*(C40/$F40),0)</f>
        <v>0</v>
      </c>
      <c r="N40" s="1">
        <f t="shared" ref="N40:N42" si="8">IF($F40&gt;0,($I40/1000)*(D40/$F40),0)</f>
        <v>0</v>
      </c>
      <c r="O40" s="1">
        <f t="shared" ref="O40:O42" si="9">IF($F40&gt;0,($I40/1000)*(E40/$F40),0)</f>
        <v>0</v>
      </c>
      <c r="P40" s="12">
        <f t="shared" ref="P40:P42" si="10">SUM(L40:O40)</f>
        <v>0</v>
      </c>
      <c r="Q40" s="3"/>
      <c r="R40" s="3"/>
    </row>
    <row r="41" spans="1:18">
      <c r="A41" s="9">
        <v>21.25</v>
      </c>
      <c r="B41" s="33"/>
      <c r="C41" s="35"/>
      <c r="D41" s="35"/>
      <c r="E41" s="35"/>
      <c r="F41" s="1"/>
      <c r="G41" s="1"/>
      <c r="H41" s="9">
        <v>21.25</v>
      </c>
      <c r="I41" s="1"/>
      <c r="J41" s="1"/>
      <c r="K41" s="9">
        <v>21.25</v>
      </c>
      <c r="L41" s="1">
        <f t="shared" si="6"/>
        <v>0</v>
      </c>
      <c r="M41" s="1">
        <f t="shared" si="7"/>
        <v>0</v>
      </c>
      <c r="N41" s="1">
        <f t="shared" si="8"/>
        <v>0</v>
      </c>
      <c r="O41" s="1">
        <f t="shared" si="9"/>
        <v>0</v>
      </c>
      <c r="P41" s="12">
        <f t="shared" si="10"/>
        <v>0</v>
      </c>
      <c r="Q41" s="3"/>
      <c r="R41" s="3"/>
    </row>
    <row r="42" spans="1:18">
      <c r="A42" s="9">
        <v>21.75</v>
      </c>
      <c r="B42" s="33"/>
      <c r="C42" s="35"/>
      <c r="D42" s="35"/>
      <c r="E42" s="35"/>
      <c r="F42" s="1"/>
      <c r="G42" s="1"/>
      <c r="H42" s="9">
        <v>21.75</v>
      </c>
      <c r="I42" s="1"/>
      <c r="J42" s="1"/>
      <c r="K42" s="9">
        <v>21.75</v>
      </c>
      <c r="L42" s="1">
        <f t="shared" si="6"/>
        <v>0</v>
      </c>
      <c r="M42" s="1">
        <f t="shared" si="7"/>
        <v>0</v>
      </c>
      <c r="N42" s="1">
        <f t="shared" si="8"/>
        <v>0</v>
      </c>
      <c r="O42" s="1">
        <f t="shared" si="9"/>
        <v>0</v>
      </c>
      <c r="P42" s="12">
        <f t="shared" si="10"/>
        <v>0</v>
      </c>
      <c r="Q42" s="3"/>
      <c r="R42" s="3"/>
    </row>
    <row r="43" spans="1:18">
      <c r="A43" s="7" t="s">
        <v>7</v>
      </c>
      <c r="B43" s="15">
        <f>SUM(B6:B42)</f>
        <v>216</v>
      </c>
      <c r="C43" s="15">
        <f t="shared" ref="C43:F43" si="11">SUM(C6:C42)</f>
        <v>122</v>
      </c>
      <c r="D43" s="15">
        <f t="shared" si="11"/>
        <v>14</v>
      </c>
      <c r="E43" s="15">
        <f t="shared" si="11"/>
        <v>0</v>
      </c>
      <c r="F43" s="15">
        <f t="shared" si="11"/>
        <v>352</v>
      </c>
      <c r="G43" s="16"/>
      <c r="H43" s="7" t="s">
        <v>7</v>
      </c>
      <c r="I43" s="4">
        <f>SUM(I6:I39)</f>
        <v>31909118</v>
      </c>
      <c r="J43" s="1"/>
      <c r="K43" s="7" t="s">
        <v>7</v>
      </c>
      <c r="L43" s="15">
        <f>SUM(L6:L42)</f>
        <v>9531.7896439505603</v>
      </c>
      <c r="M43" s="15">
        <f t="shared" ref="M43:P43" si="12">SUM(M6:M42)</f>
        <v>21774.490051693199</v>
      </c>
      <c r="N43" s="15">
        <f t="shared" si="12"/>
        <v>602.83840993482897</v>
      </c>
      <c r="O43" s="15">
        <f t="shared" si="12"/>
        <v>0</v>
      </c>
      <c r="P43" s="15">
        <f t="shared" si="12"/>
        <v>31909.1181055786</v>
      </c>
      <c r="Q43" s="17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8"/>
      <c r="B46" s="1"/>
      <c r="C46" s="1"/>
      <c r="D46" s="1"/>
      <c r="E46" s="1"/>
      <c r="F46" s="18"/>
      <c r="G46" s="1"/>
      <c r="H46" s="1"/>
      <c r="I46" s="1"/>
      <c r="J46" s="18"/>
      <c r="K46" s="1"/>
      <c r="L46" s="1"/>
      <c r="M46" s="1"/>
      <c r="N46" s="18"/>
      <c r="O46" s="1"/>
      <c r="P46" s="3"/>
      <c r="Q46" s="3"/>
      <c r="R46" s="3"/>
    </row>
    <row r="47" spans="1:18">
      <c r="A47" s="1"/>
      <c r="B47" s="54" t="s">
        <v>9</v>
      </c>
      <c r="C47" s="54"/>
      <c r="D47" s="54"/>
      <c r="E47" s="1"/>
      <c r="F47" s="1"/>
      <c r="G47" s="4"/>
      <c r="H47" s="1"/>
      <c r="I47" s="54" t="s">
        <v>10</v>
      </c>
      <c r="J47" s="54"/>
      <c r="K47" s="54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4.7623610518600003E-3</v>
      </c>
      <c r="J49" s="21" t="s">
        <v>12</v>
      </c>
      <c r="K49">
        <v>3.08562047801593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5">
        <v>0</v>
      </c>
      <c r="C51" s="6">
        <v>1</v>
      </c>
      <c r="D51" s="6">
        <v>2</v>
      </c>
      <c r="E51" s="6">
        <v>3</v>
      </c>
      <c r="F51" s="7" t="s">
        <v>7</v>
      </c>
      <c r="G51" s="1"/>
      <c r="H51" s="2" t="s">
        <v>6</v>
      </c>
      <c r="I51" s="5">
        <v>0</v>
      </c>
      <c r="J51" s="6">
        <v>1</v>
      </c>
      <c r="K51" s="6">
        <v>2</v>
      </c>
      <c r="L51" s="6">
        <v>3</v>
      </c>
      <c r="M51" s="22" t="s">
        <v>7</v>
      </c>
      <c r="N51" s="3"/>
      <c r="O51" s="3"/>
      <c r="P51" s="3"/>
    </row>
    <row r="52" spans="1:18">
      <c r="A52" s="9">
        <v>3.75</v>
      </c>
      <c r="B52" s="1">
        <f t="shared" ref="B52:B88" si="13">L6*($A52)</f>
        <v>0</v>
      </c>
      <c r="C52" s="1">
        <f t="shared" ref="C52:C88" si="14">M6*($A52)</f>
        <v>0</v>
      </c>
      <c r="D52" s="1">
        <f t="shared" ref="D52:D88" si="15">N6*($A52)</f>
        <v>0</v>
      </c>
      <c r="E52" s="1">
        <f t="shared" ref="E52:E88" si="16">O6*($A52)</f>
        <v>0</v>
      </c>
      <c r="F52" s="11">
        <f t="shared" ref="F52:F85" si="17">SUM(B52:E52)</f>
        <v>0</v>
      </c>
      <c r="G52" s="1"/>
      <c r="H52" s="9">
        <f t="shared" ref="H52:H85" si="18">$I$49*((A52)^$K$49)</f>
        <v>0.281232140582509</v>
      </c>
      <c r="I52" s="1">
        <f t="shared" ref="I52:I85" si="19">L6*$H52</f>
        <v>0</v>
      </c>
      <c r="J52" s="1">
        <f t="shared" ref="J52:J85" si="20">M6*$H52</f>
        <v>0</v>
      </c>
      <c r="K52" s="1">
        <f t="shared" ref="K52:K85" si="21">N6*$H52</f>
        <v>0</v>
      </c>
      <c r="L52" s="1">
        <f t="shared" ref="L52:L85" si="22">O6*$H52</f>
        <v>0</v>
      </c>
      <c r="M52" s="23">
        <f t="shared" ref="M52:M85" si="23">SUM(I52:L52)</f>
        <v>0</v>
      </c>
      <c r="N52" s="3"/>
      <c r="O52" s="3"/>
      <c r="P52" s="3"/>
    </row>
    <row r="53" spans="1:18">
      <c r="A53" s="9">
        <v>4.25</v>
      </c>
      <c r="B53" s="1">
        <f t="shared" si="13"/>
        <v>0</v>
      </c>
      <c r="C53" s="1">
        <f t="shared" si="14"/>
        <v>0</v>
      </c>
      <c r="D53" s="1">
        <f t="shared" si="15"/>
        <v>0</v>
      </c>
      <c r="E53" s="1">
        <f t="shared" si="16"/>
        <v>0</v>
      </c>
      <c r="F53" s="11">
        <f t="shared" si="17"/>
        <v>0</v>
      </c>
      <c r="G53" s="1"/>
      <c r="H53" s="9">
        <f t="shared" si="18"/>
        <v>0.41380150748922401</v>
      </c>
      <c r="I53" s="1">
        <f t="shared" si="19"/>
        <v>0</v>
      </c>
      <c r="J53" s="1">
        <f t="shared" si="20"/>
        <v>0</v>
      </c>
      <c r="K53" s="1">
        <f t="shared" si="21"/>
        <v>0</v>
      </c>
      <c r="L53" s="1">
        <f t="shared" si="22"/>
        <v>0</v>
      </c>
      <c r="M53" s="23">
        <f t="shared" si="23"/>
        <v>0</v>
      </c>
      <c r="N53" s="3"/>
      <c r="O53" s="3"/>
      <c r="P53" s="3"/>
    </row>
    <row r="54" spans="1:18">
      <c r="A54" s="9">
        <v>4.75</v>
      </c>
      <c r="B54" s="1">
        <f t="shared" si="13"/>
        <v>0</v>
      </c>
      <c r="C54" s="1">
        <f t="shared" si="14"/>
        <v>0</v>
      </c>
      <c r="D54" s="1">
        <f t="shared" si="15"/>
        <v>0</v>
      </c>
      <c r="E54" s="1">
        <f t="shared" si="16"/>
        <v>0</v>
      </c>
      <c r="F54" s="11">
        <f t="shared" si="17"/>
        <v>0</v>
      </c>
      <c r="G54" s="1"/>
      <c r="H54" s="9">
        <f t="shared" si="18"/>
        <v>0.583232849679722</v>
      </c>
      <c r="I54" s="1">
        <f t="shared" si="19"/>
        <v>0</v>
      </c>
      <c r="J54" s="1">
        <f t="shared" si="20"/>
        <v>0</v>
      </c>
      <c r="K54" s="1">
        <f t="shared" si="21"/>
        <v>0</v>
      </c>
      <c r="L54" s="1">
        <f t="shared" si="22"/>
        <v>0</v>
      </c>
      <c r="M54" s="23">
        <f t="shared" si="23"/>
        <v>0</v>
      </c>
      <c r="N54" s="3"/>
      <c r="O54" s="3"/>
      <c r="P54" s="3"/>
    </row>
    <row r="55" spans="1:18">
      <c r="A55" s="9">
        <v>5.25</v>
      </c>
      <c r="B55" s="1">
        <f t="shared" si="13"/>
        <v>0</v>
      </c>
      <c r="C55" s="1">
        <f t="shared" si="14"/>
        <v>0</v>
      </c>
      <c r="D55" s="1">
        <f t="shared" si="15"/>
        <v>0</v>
      </c>
      <c r="E55" s="1">
        <f t="shared" si="16"/>
        <v>0</v>
      </c>
      <c r="F55" s="11">
        <f t="shared" si="17"/>
        <v>0</v>
      </c>
      <c r="G55" s="1"/>
      <c r="H55" s="9">
        <f t="shared" si="18"/>
        <v>0.79425619660695401</v>
      </c>
      <c r="I55" s="1">
        <f t="shared" si="19"/>
        <v>0</v>
      </c>
      <c r="J55" s="1">
        <f t="shared" si="20"/>
        <v>0</v>
      </c>
      <c r="K55" s="1">
        <f t="shared" si="21"/>
        <v>0</v>
      </c>
      <c r="L55" s="1">
        <f t="shared" si="22"/>
        <v>0</v>
      </c>
      <c r="M55" s="23">
        <f t="shared" si="23"/>
        <v>0</v>
      </c>
      <c r="N55" s="3"/>
      <c r="O55" s="3"/>
      <c r="P55" s="3"/>
    </row>
    <row r="56" spans="1:18">
      <c r="A56" s="9">
        <v>5.75</v>
      </c>
      <c r="B56" s="1">
        <f t="shared" si="13"/>
        <v>0</v>
      </c>
      <c r="C56" s="1">
        <f t="shared" si="14"/>
        <v>0</v>
      </c>
      <c r="D56" s="1">
        <f t="shared" si="15"/>
        <v>0</v>
      </c>
      <c r="E56" s="1">
        <f t="shared" si="16"/>
        <v>0</v>
      </c>
      <c r="F56" s="11">
        <f t="shared" si="17"/>
        <v>0</v>
      </c>
      <c r="G56" s="1"/>
      <c r="H56" s="9">
        <f t="shared" si="18"/>
        <v>1.0516445507693299</v>
      </c>
      <c r="I56" s="1">
        <f t="shared" si="19"/>
        <v>0</v>
      </c>
      <c r="J56" s="1">
        <f t="shared" si="20"/>
        <v>0</v>
      </c>
      <c r="K56" s="1">
        <f t="shared" si="21"/>
        <v>0</v>
      </c>
      <c r="L56" s="1">
        <f t="shared" si="22"/>
        <v>0</v>
      </c>
      <c r="M56" s="23">
        <f t="shared" si="23"/>
        <v>0</v>
      </c>
      <c r="N56" s="3"/>
      <c r="O56" s="3"/>
      <c r="P56" s="3"/>
    </row>
    <row r="57" spans="1:18">
      <c r="A57" s="9">
        <v>6.25</v>
      </c>
      <c r="B57" s="1">
        <f t="shared" si="13"/>
        <v>0</v>
      </c>
      <c r="C57" s="1">
        <f t="shared" si="14"/>
        <v>0</v>
      </c>
      <c r="D57" s="1">
        <f t="shared" si="15"/>
        <v>0</v>
      </c>
      <c r="E57" s="1">
        <f t="shared" si="16"/>
        <v>0</v>
      </c>
      <c r="F57" s="11">
        <f t="shared" si="17"/>
        <v>0</v>
      </c>
      <c r="G57" s="1"/>
      <c r="H57" s="9">
        <f t="shared" si="18"/>
        <v>1.3602101063200001</v>
      </c>
      <c r="I57" s="1">
        <f t="shared" si="19"/>
        <v>0</v>
      </c>
      <c r="J57" s="1">
        <f t="shared" si="20"/>
        <v>0</v>
      </c>
      <c r="K57" s="1">
        <f t="shared" si="21"/>
        <v>0</v>
      </c>
      <c r="L57" s="1">
        <f t="shared" si="22"/>
        <v>0</v>
      </c>
      <c r="M57" s="23">
        <f t="shared" si="23"/>
        <v>0</v>
      </c>
      <c r="N57" s="3"/>
      <c r="O57" s="3"/>
      <c r="P57" s="3"/>
    </row>
    <row r="58" spans="1:18">
      <c r="A58" s="9">
        <v>6.75</v>
      </c>
      <c r="B58" s="1">
        <f t="shared" si="13"/>
        <v>0</v>
      </c>
      <c r="C58" s="1">
        <f t="shared" si="14"/>
        <v>0</v>
      </c>
      <c r="D58" s="1">
        <f t="shared" si="15"/>
        <v>0</v>
      </c>
      <c r="E58" s="1">
        <f t="shared" si="16"/>
        <v>0</v>
      </c>
      <c r="F58" s="11">
        <f t="shared" si="17"/>
        <v>0</v>
      </c>
      <c r="G58" s="1"/>
      <c r="H58" s="9">
        <f t="shared" si="18"/>
        <v>1.72480110484397</v>
      </c>
      <c r="I58" s="1">
        <f t="shared" si="19"/>
        <v>0</v>
      </c>
      <c r="J58" s="1">
        <f t="shared" si="20"/>
        <v>0</v>
      </c>
      <c r="K58" s="1">
        <f t="shared" si="21"/>
        <v>0</v>
      </c>
      <c r="L58" s="1">
        <f t="shared" si="22"/>
        <v>0</v>
      </c>
      <c r="M58" s="23">
        <f t="shared" si="23"/>
        <v>0</v>
      </c>
      <c r="N58" s="3"/>
      <c r="O58" s="3"/>
      <c r="P58" s="3"/>
    </row>
    <row r="59" spans="1:18">
      <c r="A59" s="9">
        <v>7.25</v>
      </c>
      <c r="B59" s="1">
        <f t="shared" si="13"/>
        <v>0</v>
      </c>
      <c r="C59" s="1">
        <f t="shared" si="14"/>
        <v>0</v>
      </c>
      <c r="D59" s="1">
        <f t="shared" si="15"/>
        <v>0</v>
      </c>
      <c r="E59" s="1">
        <f t="shared" si="16"/>
        <v>0</v>
      </c>
      <c r="F59" s="11">
        <f t="shared" si="17"/>
        <v>0</v>
      </c>
      <c r="G59" s="1"/>
      <c r="H59" s="9">
        <f t="shared" si="18"/>
        <v>2.1502991777421299</v>
      </c>
      <c r="I59" s="1">
        <f t="shared" si="19"/>
        <v>0</v>
      </c>
      <c r="J59" s="1">
        <f t="shared" si="20"/>
        <v>0</v>
      </c>
      <c r="K59" s="1">
        <f t="shared" si="21"/>
        <v>0</v>
      </c>
      <c r="L59" s="1">
        <f t="shared" si="22"/>
        <v>0</v>
      </c>
      <c r="M59" s="23">
        <f t="shared" si="23"/>
        <v>0</v>
      </c>
      <c r="N59" s="3"/>
      <c r="O59" s="3"/>
      <c r="P59" s="3"/>
    </row>
    <row r="60" spans="1:18">
      <c r="A60" s="9">
        <v>7.75</v>
      </c>
      <c r="B60" s="1">
        <f t="shared" si="13"/>
        <v>0</v>
      </c>
      <c r="C60" s="1">
        <f t="shared" si="14"/>
        <v>0</v>
      </c>
      <c r="D60" s="1">
        <f t="shared" si="15"/>
        <v>0</v>
      </c>
      <c r="E60" s="1">
        <f t="shared" si="16"/>
        <v>0</v>
      </c>
      <c r="F60" s="11">
        <f t="shared" si="17"/>
        <v>0</v>
      </c>
      <c r="G60" s="1"/>
      <c r="H60" s="9">
        <f t="shared" si="18"/>
        <v>2.6416170689473701</v>
      </c>
      <c r="I60" s="1">
        <f t="shared" si="19"/>
        <v>0</v>
      </c>
      <c r="J60" s="1">
        <f t="shared" si="20"/>
        <v>0</v>
      </c>
      <c r="K60" s="1">
        <f t="shared" si="21"/>
        <v>0</v>
      </c>
      <c r="L60" s="1">
        <f t="shared" si="22"/>
        <v>0</v>
      </c>
      <c r="M60" s="23">
        <f t="shared" si="23"/>
        <v>0</v>
      </c>
      <c r="N60" s="3"/>
      <c r="O60" s="3"/>
      <c r="P60" s="3"/>
    </row>
    <row r="61" spans="1:18">
      <c r="A61" s="9">
        <v>8.25</v>
      </c>
      <c r="B61" s="1">
        <f t="shared" si="13"/>
        <v>0</v>
      </c>
      <c r="C61" s="1">
        <f t="shared" si="14"/>
        <v>0</v>
      </c>
      <c r="D61" s="1">
        <f t="shared" si="15"/>
        <v>0</v>
      </c>
      <c r="E61" s="1">
        <f t="shared" si="16"/>
        <v>0</v>
      </c>
      <c r="F61" s="11">
        <f t="shared" si="17"/>
        <v>0</v>
      </c>
      <c r="G61" s="1"/>
      <c r="H61" s="9">
        <f t="shared" si="18"/>
        <v>3.2036966607471098</v>
      </c>
      <c r="I61" s="1">
        <f t="shared" si="19"/>
        <v>0</v>
      </c>
      <c r="J61" s="1">
        <f t="shared" si="20"/>
        <v>0</v>
      </c>
      <c r="K61" s="1">
        <f t="shared" si="21"/>
        <v>0</v>
      </c>
      <c r="L61" s="1">
        <f t="shared" si="22"/>
        <v>0</v>
      </c>
      <c r="M61" s="23">
        <f t="shared" si="23"/>
        <v>0</v>
      </c>
      <c r="N61" s="3"/>
      <c r="O61" s="3"/>
      <c r="P61" s="3"/>
    </row>
    <row r="62" spans="1:18">
      <c r="A62" s="9">
        <v>8.75</v>
      </c>
      <c r="B62" s="1">
        <f t="shared" si="13"/>
        <v>0</v>
      </c>
      <c r="C62" s="1">
        <f t="shared" si="14"/>
        <v>0</v>
      </c>
      <c r="D62" s="1">
        <f t="shared" si="15"/>
        <v>0</v>
      </c>
      <c r="E62" s="1">
        <f t="shared" si="16"/>
        <v>0</v>
      </c>
      <c r="F62" s="11">
        <f t="shared" si="17"/>
        <v>0</v>
      </c>
      <c r="G62" s="1"/>
      <c r="H62" s="9">
        <f t="shared" si="18"/>
        <v>3.8415072452044501</v>
      </c>
      <c r="I62" s="1">
        <f t="shared" si="19"/>
        <v>0</v>
      </c>
      <c r="J62" s="1">
        <f t="shared" si="20"/>
        <v>0</v>
      </c>
      <c r="K62" s="1">
        <f t="shared" si="21"/>
        <v>0</v>
      </c>
      <c r="L62" s="1">
        <f t="shared" si="22"/>
        <v>0</v>
      </c>
      <c r="M62" s="23">
        <f t="shared" si="23"/>
        <v>0</v>
      </c>
      <c r="N62" s="3"/>
      <c r="O62" s="3"/>
      <c r="P62" s="3"/>
    </row>
    <row r="63" spans="1:18">
      <c r="A63" s="9">
        <v>9.25</v>
      </c>
      <c r="B63" s="1">
        <f t="shared" si="13"/>
        <v>0</v>
      </c>
      <c r="C63" s="1">
        <f t="shared" si="14"/>
        <v>0</v>
      </c>
      <c r="D63" s="1">
        <f t="shared" si="15"/>
        <v>0</v>
      </c>
      <c r="E63" s="1">
        <f t="shared" si="16"/>
        <v>0</v>
      </c>
      <c r="F63" s="11">
        <f t="shared" si="17"/>
        <v>0</v>
      </c>
      <c r="G63" s="1"/>
      <c r="H63" s="9">
        <f t="shared" si="18"/>
        <v>4.5600439974466704</v>
      </c>
      <c r="I63" s="1">
        <f t="shared" si="19"/>
        <v>0</v>
      </c>
      <c r="J63" s="1">
        <f t="shared" si="20"/>
        <v>0</v>
      </c>
      <c r="K63" s="1">
        <f t="shared" si="21"/>
        <v>0</v>
      </c>
      <c r="L63" s="1">
        <f t="shared" si="22"/>
        <v>0</v>
      </c>
      <c r="M63" s="23">
        <f t="shared" si="23"/>
        <v>0</v>
      </c>
      <c r="N63" s="3"/>
      <c r="O63" s="3"/>
      <c r="P63" s="3"/>
    </row>
    <row r="64" spans="1:18">
      <c r="A64" s="9">
        <v>9.75</v>
      </c>
      <c r="B64" s="1">
        <f t="shared" si="13"/>
        <v>0</v>
      </c>
      <c r="C64" s="1">
        <f t="shared" si="14"/>
        <v>0</v>
      </c>
      <c r="D64" s="1">
        <f t="shared" si="15"/>
        <v>0</v>
      </c>
      <c r="E64" s="1">
        <f t="shared" si="16"/>
        <v>0</v>
      </c>
      <c r="F64" s="11">
        <f t="shared" si="17"/>
        <v>0</v>
      </c>
      <c r="G64" s="1"/>
      <c r="H64" s="9">
        <f t="shared" si="18"/>
        <v>5.3643266169572303</v>
      </c>
      <c r="I64" s="1">
        <f t="shared" si="19"/>
        <v>0</v>
      </c>
      <c r="J64" s="1">
        <f t="shared" si="20"/>
        <v>0</v>
      </c>
      <c r="K64" s="1">
        <f t="shared" si="21"/>
        <v>0</v>
      </c>
      <c r="L64" s="1">
        <f t="shared" si="22"/>
        <v>0</v>
      </c>
      <c r="M64" s="23">
        <f t="shared" si="23"/>
        <v>0</v>
      </c>
      <c r="N64" s="3"/>
      <c r="O64" s="3"/>
      <c r="P64" s="3"/>
    </row>
    <row r="65" spans="1:16">
      <c r="A65" s="9">
        <v>10.25</v>
      </c>
      <c r="B65" s="1">
        <f t="shared" si="13"/>
        <v>623.56616804512203</v>
      </c>
      <c r="C65" s="1">
        <f t="shared" si="14"/>
        <v>14.8468135248838</v>
      </c>
      <c r="D65" s="1">
        <f t="shared" si="15"/>
        <v>0</v>
      </c>
      <c r="E65" s="1">
        <f t="shared" si="16"/>
        <v>0</v>
      </c>
      <c r="F65" s="11">
        <f t="shared" si="17"/>
        <v>638.41298157000597</v>
      </c>
      <c r="G65" s="1"/>
      <c r="H65" s="9">
        <f t="shared" si="18"/>
        <v>6.2593981102295402</v>
      </c>
      <c r="I65" s="1">
        <f t="shared" si="19"/>
        <v>380.79501403558203</v>
      </c>
      <c r="J65" s="1">
        <f t="shared" si="20"/>
        <v>9.0665479532281292</v>
      </c>
      <c r="K65" s="1">
        <f t="shared" si="21"/>
        <v>0</v>
      </c>
      <c r="L65" s="1">
        <f t="shared" si="22"/>
        <v>0</v>
      </c>
      <c r="M65" s="23">
        <f t="shared" si="23"/>
        <v>389.86156198881002</v>
      </c>
      <c r="N65" s="3"/>
      <c r="O65" s="3"/>
      <c r="P65" s="3"/>
    </row>
    <row r="66" spans="1:16">
      <c r="A66" s="9">
        <v>10.75</v>
      </c>
      <c r="B66" s="1">
        <f t="shared" si="13"/>
        <v>3580.8246411597902</v>
      </c>
      <c r="C66" s="1">
        <f t="shared" si="14"/>
        <v>0</v>
      </c>
      <c r="D66" s="1">
        <f t="shared" si="15"/>
        <v>0</v>
      </c>
      <c r="E66" s="1">
        <f t="shared" si="16"/>
        <v>0</v>
      </c>
      <c r="F66" s="11">
        <f t="shared" si="17"/>
        <v>3580.8246411597902</v>
      </c>
      <c r="G66" s="1"/>
      <c r="H66" s="9">
        <f t="shared" si="18"/>
        <v>7.2503236935273296</v>
      </c>
      <c r="I66" s="1">
        <f t="shared" si="19"/>
        <v>2415.0825802946301</v>
      </c>
      <c r="J66" s="1">
        <f t="shared" si="20"/>
        <v>0</v>
      </c>
      <c r="K66" s="1">
        <f t="shared" si="21"/>
        <v>0</v>
      </c>
      <c r="L66" s="1">
        <f t="shared" si="22"/>
        <v>0</v>
      </c>
      <c r="M66" s="23">
        <f t="shared" si="23"/>
        <v>2415.0825802946301</v>
      </c>
      <c r="N66" s="3"/>
      <c r="O66" s="3"/>
      <c r="P66" s="3"/>
    </row>
    <row r="67" spans="1:16">
      <c r="A67" s="9">
        <v>11.25</v>
      </c>
      <c r="B67" s="1">
        <f t="shared" si="13"/>
        <v>19962.202210612599</v>
      </c>
      <c r="C67" s="1">
        <f t="shared" si="14"/>
        <v>604.91521850341405</v>
      </c>
      <c r="D67" s="1">
        <f t="shared" si="15"/>
        <v>0</v>
      </c>
      <c r="E67" s="1">
        <f t="shared" si="16"/>
        <v>0</v>
      </c>
      <c r="F67" s="11">
        <f t="shared" si="17"/>
        <v>20567.117429115999</v>
      </c>
      <c r="G67" s="1"/>
      <c r="H67" s="9">
        <f t="shared" si="18"/>
        <v>8.3421897985815896</v>
      </c>
      <c r="I67" s="1">
        <f t="shared" si="19"/>
        <v>14802.5315234307</v>
      </c>
      <c r="J67" s="1">
        <f t="shared" si="20"/>
        <v>448.56156131608299</v>
      </c>
      <c r="K67" s="1">
        <f t="shared" si="21"/>
        <v>0</v>
      </c>
      <c r="L67" s="1">
        <f t="shared" si="22"/>
        <v>0</v>
      </c>
      <c r="M67" s="23">
        <f t="shared" si="23"/>
        <v>15251.093084746801</v>
      </c>
      <c r="N67" s="3"/>
      <c r="O67" s="3"/>
      <c r="P67" s="3"/>
    </row>
    <row r="68" spans="1:16">
      <c r="A68" s="9">
        <v>11.75</v>
      </c>
      <c r="B68" s="1">
        <f t="shared" si="13"/>
        <v>15821.2914829487</v>
      </c>
      <c r="C68" s="1">
        <f t="shared" si="14"/>
        <v>608.51121088264597</v>
      </c>
      <c r="D68" s="1">
        <f t="shared" si="15"/>
        <v>0</v>
      </c>
      <c r="E68" s="1">
        <f t="shared" si="16"/>
        <v>0</v>
      </c>
      <c r="F68" s="11">
        <f t="shared" si="17"/>
        <v>16429.802693831301</v>
      </c>
      <c r="G68" s="1"/>
      <c r="H68" s="9">
        <f t="shared" si="18"/>
        <v>9.5401031671990992</v>
      </c>
      <c r="I68" s="1">
        <f t="shared" si="19"/>
        <v>12845.681105162501</v>
      </c>
      <c r="J68" s="1">
        <f t="shared" si="20"/>
        <v>494.06465789086701</v>
      </c>
      <c r="K68" s="1">
        <f t="shared" si="21"/>
        <v>0</v>
      </c>
      <c r="L68" s="1">
        <f t="shared" si="22"/>
        <v>0</v>
      </c>
      <c r="M68" s="23">
        <f t="shared" si="23"/>
        <v>13339.745763053401</v>
      </c>
      <c r="N68" s="3"/>
      <c r="O68" s="3"/>
      <c r="P68" s="3"/>
    </row>
    <row r="69" spans="1:16">
      <c r="A69" s="9">
        <v>12.25</v>
      </c>
      <c r="B69" s="1">
        <f t="shared" si="13"/>
        <v>41502.860345858302</v>
      </c>
      <c r="C69" s="1">
        <f t="shared" si="14"/>
        <v>12450.8581037575</v>
      </c>
      <c r="D69" s="1">
        <f t="shared" si="15"/>
        <v>0</v>
      </c>
      <c r="E69" s="1">
        <f t="shared" si="16"/>
        <v>0</v>
      </c>
      <c r="F69" s="11">
        <f t="shared" si="17"/>
        <v>53953.718449615801</v>
      </c>
      <c r="G69" s="1"/>
      <c r="H69" s="9">
        <f t="shared" si="18"/>
        <v>10.849190023211399</v>
      </c>
      <c r="I69" s="1">
        <f t="shared" si="19"/>
        <v>36756.932114205803</v>
      </c>
      <c r="J69" s="1">
        <f t="shared" si="20"/>
        <v>11027.0796342618</v>
      </c>
      <c r="K69" s="1">
        <f t="shared" si="21"/>
        <v>0</v>
      </c>
      <c r="L69" s="1">
        <f t="shared" si="22"/>
        <v>0</v>
      </c>
      <c r="M69" s="23">
        <f t="shared" si="23"/>
        <v>47784.011748467601</v>
      </c>
      <c r="N69" s="3"/>
      <c r="O69" s="3"/>
      <c r="P69" s="3"/>
    </row>
    <row r="70" spans="1:16">
      <c r="A70" s="9">
        <v>12.75</v>
      </c>
      <c r="B70" s="1">
        <f t="shared" si="13"/>
        <v>29281.224123301599</v>
      </c>
      <c r="C70" s="1">
        <f t="shared" si="14"/>
        <v>35137.468947962101</v>
      </c>
      <c r="D70" s="1">
        <f t="shared" si="15"/>
        <v>0</v>
      </c>
      <c r="E70" s="1">
        <f t="shared" si="16"/>
        <v>0</v>
      </c>
      <c r="F70" s="11">
        <f t="shared" si="17"/>
        <v>64418.693071263697</v>
      </c>
      <c r="G70" s="1"/>
      <c r="H70" s="9">
        <f t="shared" si="18"/>
        <v>12.274595312129801</v>
      </c>
      <c r="I70" s="1">
        <f t="shared" si="19"/>
        <v>28189.425596650999</v>
      </c>
      <c r="J70" s="1">
        <f t="shared" si="20"/>
        <v>33827.310715981301</v>
      </c>
      <c r="K70" s="1">
        <f t="shared" si="21"/>
        <v>0</v>
      </c>
      <c r="L70" s="1">
        <f t="shared" si="22"/>
        <v>0</v>
      </c>
      <c r="M70" s="23">
        <f t="shared" si="23"/>
        <v>62016.736312632303</v>
      </c>
      <c r="N70" s="3"/>
      <c r="O70" s="3"/>
      <c r="P70" s="3"/>
    </row>
    <row r="71" spans="1:16">
      <c r="A71" s="9">
        <v>13.25</v>
      </c>
      <c r="B71" s="1">
        <f t="shared" si="13"/>
        <v>4404.1395373177102</v>
      </c>
      <c r="C71" s="1">
        <f t="shared" si="14"/>
        <v>101295.209358308</v>
      </c>
      <c r="D71" s="1">
        <f t="shared" si="15"/>
        <v>0</v>
      </c>
      <c r="E71" s="1">
        <f t="shared" si="16"/>
        <v>0</v>
      </c>
      <c r="F71" s="11">
        <f t="shared" si="17"/>
        <v>105699.348895626</v>
      </c>
      <c r="G71" s="1"/>
      <c r="H71" s="9">
        <f t="shared" si="18"/>
        <v>13.8214820004196</v>
      </c>
      <c r="I71" s="1">
        <f t="shared" si="19"/>
        <v>4594.0932333866504</v>
      </c>
      <c r="J71" s="1">
        <f t="shared" si="20"/>
        <v>105664.14436789299</v>
      </c>
      <c r="K71" s="1">
        <f t="shared" si="21"/>
        <v>0</v>
      </c>
      <c r="L71" s="1">
        <f t="shared" si="22"/>
        <v>0</v>
      </c>
      <c r="M71" s="23">
        <f t="shared" si="23"/>
        <v>110258.23760127999</v>
      </c>
      <c r="N71" s="3"/>
      <c r="O71" s="3"/>
      <c r="P71" s="3"/>
    </row>
    <row r="72" spans="1:16">
      <c r="A72" s="9">
        <v>13.75</v>
      </c>
      <c r="B72" s="1">
        <f t="shared" si="13"/>
        <v>0</v>
      </c>
      <c r="C72" s="1">
        <f t="shared" si="14"/>
        <v>63554.392733889501</v>
      </c>
      <c r="D72" s="1">
        <f t="shared" si="15"/>
        <v>0</v>
      </c>
      <c r="E72" s="1">
        <f t="shared" si="16"/>
        <v>0</v>
      </c>
      <c r="F72" s="11">
        <f t="shared" si="17"/>
        <v>63554.392733889501</v>
      </c>
      <c r="G72" s="1"/>
      <c r="H72" s="9">
        <f t="shared" si="18"/>
        <v>15.495030427553001</v>
      </c>
      <c r="I72" s="1">
        <f t="shared" si="19"/>
        <v>0</v>
      </c>
      <c r="J72" s="1">
        <f t="shared" si="20"/>
        <v>71620.163579365195</v>
      </c>
      <c r="K72" s="1">
        <f t="shared" si="21"/>
        <v>0</v>
      </c>
      <c r="L72" s="1">
        <f t="shared" si="22"/>
        <v>0</v>
      </c>
      <c r="M72" s="23">
        <f t="shared" si="23"/>
        <v>71620.163579365195</v>
      </c>
      <c r="N72" s="3"/>
      <c r="O72" s="3"/>
      <c r="P72" s="3"/>
    </row>
    <row r="73" spans="1:16">
      <c r="A73" s="9">
        <v>14.25</v>
      </c>
      <c r="B73" s="1">
        <f t="shared" si="13"/>
        <v>0</v>
      </c>
      <c r="C73" s="1">
        <f t="shared" si="14"/>
        <v>54024.984936900699</v>
      </c>
      <c r="D73" s="1">
        <f t="shared" si="15"/>
        <v>2000.92536803336</v>
      </c>
      <c r="E73" s="1">
        <f t="shared" si="16"/>
        <v>0</v>
      </c>
      <c r="F73" s="11">
        <f t="shared" si="17"/>
        <v>56025.910304934099</v>
      </c>
      <c r="G73" s="1"/>
      <c r="H73" s="9">
        <f t="shared" si="18"/>
        <v>17.300437705015401</v>
      </c>
      <c r="I73" s="1">
        <f t="shared" si="19"/>
        <v>0</v>
      </c>
      <c r="J73" s="1">
        <f t="shared" si="20"/>
        <v>65589.886765982199</v>
      </c>
      <c r="K73" s="1">
        <f t="shared" si="21"/>
        <v>2429.25506540675</v>
      </c>
      <c r="L73" s="1">
        <f t="shared" si="22"/>
        <v>0</v>
      </c>
      <c r="M73" s="23">
        <f t="shared" si="23"/>
        <v>68019.141831388901</v>
      </c>
      <c r="N73" s="3"/>
      <c r="O73" s="3"/>
      <c r="P73" s="3"/>
    </row>
    <row r="74" spans="1:16">
      <c r="A74" s="9">
        <v>14.75</v>
      </c>
      <c r="B74" s="1">
        <f t="shared" si="13"/>
        <v>0</v>
      </c>
      <c r="C74" s="1">
        <f t="shared" si="14"/>
        <v>19848.181720357101</v>
      </c>
      <c r="D74" s="1">
        <f t="shared" si="15"/>
        <v>4410.7070489682501</v>
      </c>
      <c r="E74" s="1">
        <f t="shared" si="16"/>
        <v>0</v>
      </c>
      <c r="F74" s="11">
        <f t="shared" si="17"/>
        <v>24258.888769325298</v>
      </c>
      <c r="G74" s="1"/>
      <c r="H74" s="9">
        <f t="shared" si="18"/>
        <v>19.242917157270998</v>
      </c>
      <c r="I74" s="1">
        <f t="shared" si="19"/>
        <v>0</v>
      </c>
      <c r="J74" s="1">
        <f t="shared" si="20"/>
        <v>25894.028241850399</v>
      </c>
      <c r="K74" s="1">
        <f t="shared" si="21"/>
        <v>5754.2284981889698</v>
      </c>
      <c r="L74" s="1">
        <f t="shared" si="22"/>
        <v>0</v>
      </c>
      <c r="M74" s="23">
        <f t="shared" si="23"/>
        <v>31648.2567400394</v>
      </c>
      <c r="N74" s="3"/>
      <c r="O74" s="3"/>
      <c r="P74" s="3"/>
    </row>
    <row r="75" spans="1:16">
      <c r="A75" s="9">
        <v>15.25</v>
      </c>
      <c r="B75" s="1">
        <f t="shared" si="13"/>
        <v>0</v>
      </c>
      <c r="C75" s="1">
        <f t="shared" si="14"/>
        <v>7143.3065386909502</v>
      </c>
      <c r="D75" s="1">
        <f t="shared" si="15"/>
        <v>2142.9919616072798</v>
      </c>
      <c r="E75" s="1">
        <f t="shared" si="16"/>
        <v>0</v>
      </c>
      <c r="F75" s="11">
        <f t="shared" si="17"/>
        <v>9286.2985002982296</v>
      </c>
      <c r="G75" s="1"/>
      <c r="H75" s="9">
        <f t="shared" si="18"/>
        <v>21.327697800384499</v>
      </c>
      <c r="I75" s="1">
        <f t="shared" si="19"/>
        <v>0</v>
      </c>
      <c r="J75" s="1">
        <f t="shared" si="20"/>
        <v>9990.1825018171294</v>
      </c>
      <c r="K75" s="1">
        <f t="shared" si="21"/>
        <v>2997.05475054513</v>
      </c>
      <c r="L75" s="1">
        <f t="shared" si="22"/>
        <v>0</v>
      </c>
      <c r="M75" s="23">
        <f t="shared" si="23"/>
        <v>12987.2372523623</v>
      </c>
      <c r="N75" s="3"/>
      <c r="O75" s="3"/>
      <c r="P75" s="3"/>
    </row>
    <row r="76" spans="1:16">
      <c r="A76" s="9">
        <v>15.75</v>
      </c>
      <c r="B76" s="1">
        <f t="shared" si="13"/>
        <v>0</v>
      </c>
      <c r="C76" s="1">
        <f t="shared" si="14"/>
        <v>0</v>
      </c>
      <c r="D76" s="1">
        <f t="shared" si="15"/>
        <v>0</v>
      </c>
      <c r="E76" s="1">
        <f t="shared" si="16"/>
        <v>0</v>
      </c>
      <c r="F76" s="11">
        <f t="shared" si="17"/>
        <v>0</v>
      </c>
      <c r="G76" s="1"/>
      <c r="H76" s="9">
        <f t="shared" si="18"/>
        <v>23.560023854566602</v>
      </c>
      <c r="I76" s="1">
        <f t="shared" si="19"/>
        <v>0</v>
      </c>
      <c r="J76" s="1">
        <f t="shared" si="20"/>
        <v>0</v>
      </c>
      <c r="K76" s="1">
        <f t="shared" si="21"/>
        <v>0</v>
      </c>
      <c r="L76" s="1">
        <f t="shared" si="22"/>
        <v>0</v>
      </c>
      <c r="M76" s="23">
        <f t="shared" si="23"/>
        <v>0</v>
      </c>
      <c r="N76" s="3"/>
      <c r="O76" s="3"/>
      <c r="P76" s="3"/>
    </row>
    <row r="77" spans="1:16">
      <c r="A77" s="9">
        <v>16.25</v>
      </c>
      <c r="B77" s="1">
        <f t="shared" si="13"/>
        <v>0</v>
      </c>
      <c r="C77" s="1">
        <f t="shared" si="14"/>
        <v>371.59760961858302</v>
      </c>
      <c r="D77" s="1">
        <f t="shared" si="15"/>
        <v>371.59760961858302</v>
      </c>
      <c r="E77" s="1">
        <f t="shared" si="16"/>
        <v>0</v>
      </c>
      <c r="F77" s="11">
        <f t="shared" si="17"/>
        <v>743.19521923716604</v>
      </c>
      <c r="G77" s="1"/>
      <c r="H77" s="9">
        <f t="shared" si="18"/>
        <v>25.945154287391599</v>
      </c>
      <c r="I77" s="1">
        <f t="shared" si="19"/>
        <v>0</v>
      </c>
      <c r="J77" s="1">
        <f t="shared" si="20"/>
        <v>593.30198857723303</v>
      </c>
      <c r="K77" s="1">
        <f t="shared" si="21"/>
        <v>593.30198857723303</v>
      </c>
      <c r="L77" s="1">
        <f t="shared" si="22"/>
        <v>0</v>
      </c>
      <c r="M77" s="23">
        <f t="shared" si="23"/>
        <v>1186.6039771544699</v>
      </c>
      <c r="N77" s="3"/>
      <c r="O77" s="3"/>
      <c r="P77" s="3"/>
    </row>
    <row r="78" spans="1:16">
      <c r="A78" s="9">
        <v>16.75</v>
      </c>
      <c r="B78" s="1">
        <f t="shared" si="13"/>
        <v>0</v>
      </c>
      <c r="C78" s="1">
        <f t="shared" si="14"/>
        <v>0</v>
      </c>
      <c r="D78" s="1">
        <f t="shared" si="15"/>
        <v>0</v>
      </c>
      <c r="E78" s="1">
        <f t="shared" si="16"/>
        <v>0</v>
      </c>
      <c r="F78" s="11">
        <f t="shared" si="17"/>
        <v>0</v>
      </c>
      <c r="G78" s="1"/>
      <c r="H78" s="9">
        <f t="shared" si="18"/>
        <v>28.488362384842901</v>
      </c>
      <c r="I78" s="1">
        <f t="shared" si="19"/>
        <v>0</v>
      </c>
      <c r="J78" s="1">
        <f t="shared" si="20"/>
        <v>0</v>
      </c>
      <c r="K78" s="1">
        <f t="shared" si="21"/>
        <v>0</v>
      </c>
      <c r="L78" s="1">
        <f t="shared" si="22"/>
        <v>0</v>
      </c>
      <c r="M78" s="23">
        <f t="shared" si="23"/>
        <v>0</v>
      </c>
      <c r="N78" s="3"/>
      <c r="O78" s="3"/>
      <c r="P78" s="3"/>
    </row>
    <row r="79" spans="1:16">
      <c r="A79" s="9">
        <v>17.25</v>
      </c>
      <c r="B79" s="1">
        <f t="shared" si="13"/>
        <v>0</v>
      </c>
      <c r="C79" s="1">
        <f t="shared" si="14"/>
        <v>0</v>
      </c>
      <c r="D79" s="1">
        <f t="shared" si="15"/>
        <v>0</v>
      </c>
      <c r="E79" s="1">
        <f t="shared" si="16"/>
        <v>0</v>
      </c>
      <c r="F79" s="11">
        <f t="shared" si="17"/>
        <v>0</v>
      </c>
      <c r="G79" s="1"/>
      <c r="H79" s="9">
        <f t="shared" si="18"/>
        <v>31.194935347682801</v>
      </c>
      <c r="I79" s="1">
        <f t="shared" si="19"/>
        <v>0</v>
      </c>
      <c r="J79" s="1">
        <f t="shared" si="20"/>
        <v>0</v>
      </c>
      <c r="K79" s="1">
        <f t="shared" si="21"/>
        <v>0</v>
      </c>
      <c r="L79" s="1">
        <f t="shared" si="22"/>
        <v>0</v>
      </c>
      <c r="M79" s="23">
        <f t="shared" si="23"/>
        <v>0</v>
      </c>
      <c r="N79" s="3"/>
      <c r="O79" s="3"/>
      <c r="P79" s="3"/>
    </row>
    <row r="80" spans="1:16">
      <c r="A80" s="9">
        <v>17.75</v>
      </c>
      <c r="B80" s="1">
        <f t="shared" si="13"/>
        <v>0</v>
      </c>
      <c r="C80" s="1">
        <f t="shared" si="14"/>
        <v>0</v>
      </c>
      <c r="D80" s="1">
        <f t="shared" si="15"/>
        <v>0</v>
      </c>
      <c r="E80" s="1">
        <f t="shared" si="16"/>
        <v>0</v>
      </c>
      <c r="F80" s="11">
        <f t="shared" si="17"/>
        <v>0</v>
      </c>
      <c r="G80" s="1"/>
      <c r="H80" s="9">
        <f t="shared" si="18"/>
        <v>34.070173910939097</v>
      </c>
      <c r="I80" s="1">
        <f t="shared" si="19"/>
        <v>0</v>
      </c>
      <c r="J80" s="1">
        <f t="shared" si="20"/>
        <v>0</v>
      </c>
      <c r="K80" s="1">
        <f t="shared" si="21"/>
        <v>0</v>
      </c>
      <c r="L80" s="1">
        <f t="shared" si="22"/>
        <v>0</v>
      </c>
      <c r="M80" s="23">
        <f t="shared" si="23"/>
        <v>0</v>
      </c>
      <c r="N80" s="3"/>
      <c r="O80" s="3"/>
      <c r="P80" s="3"/>
    </row>
    <row r="81" spans="1:16">
      <c r="A81" s="9">
        <v>18.25</v>
      </c>
      <c r="B81" s="1">
        <f t="shared" si="13"/>
        <v>0</v>
      </c>
      <c r="C81" s="1">
        <f t="shared" si="14"/>
        <v>0</v>
      </c>
      <c r="D81" s="1">
        <f t="shared" si="15"/>
        <v>0</v>
      </c>
      <c r="E81" s="1">
        <f t="shared" si="16"/>
        <v>0</v>
      </c>
      <c r="F81" s="11">
        <f t="shared" si="17"/>
        <v>0</v>
      </c>
      <c r="G81" s="1"/>
      <c r="H81" s="9">
        <f t="shared" si="18"/>
        <v>37.1193919845511</v>
      </c>
      <c r="I81" s="1">
        <f t="shared" si="19"/>
        <v>0</v>
      </c>
      <c r="J81" s="1">
        <f t="shared" si="20"/>
        <v>0</v>
      </c>
      <c r="K81" s="1">
        <f t="shared" si="21"/>
        <v>0</v>
      </c>
      <c r="L81" s="1">
        <f t="shared" si="22"/>
        <v>0</v>
      </c>
      <c r="M81" s="23">
        <f t="shared" si="23"/>
        <v>0</v>
      </c>
      <c r="N81" s="3"/>
      <c r="O81" s="3"/>
      <c r="P81" s="3"/>
    </row>
    <row r="82" spans="1:16">
      <c r="A82" s="9">
        <v>18.75</v>
      </c>
      <c r="B82" s="1">
        <f t="shared" si="13"/>
        <v>0</v>
      </c>
      <c r="C82" s="1">
        <f t="shared" si="14"/>
        <v>0</v>
      </c>
      <c r="D82" s="1">
        <f t="shared" si="15"/>
        <v>0</v>
      </c>
      <c r="E82" s="1">
        <f t="shared" si="16"/>
        <v>0</v>
      </c>
      <c r="F82" s="11">
        <f t="shared" si="17"/>
        <v>0</v>
      </c>
      <c r="G82" s="1"/>
      <c r="H82" s="9">
        <f t="shared" si="18"/>
        <v>40.347916313431497</v>
      </c>
      <c r="I82" s="1">
        <f t="shared" si="19"/>
        <v>0</v>
      </c>
      <c r="J82" s="1">
        <f t="shared" si="20"/>
        <v>0</v>
      </c>
      <c r="K82" s="1">
        <f t="shared" si="21"/>
        <v>0</v>
      </c>
      <c r="L82" s="1">
        <f t="shared" si="22"/>
        <v>0</v>
      </c>
      <c r="M82" s="23">
        <f t="shared" si="23"/>
        <v>0</v>
      </c>
      <c r="N82" s="3"/>
      <c r="O82" s="3"/>
      <c r="P82" s="3"/>
    </row>
    <row r="83" spans="1:16">
      <c r="A83" s="9">
        <v>19.25</v>
      </c>
      <c r="B83" s="1">
        <f t="shared" si="13"/>
        <v>0</v>
      </c>
      <c r="C83" s="1">
        <f t="shared" si="14"/>
        <v>0</v>
      </c>
      <c r="D83" s="1">
        <f t="shared" si="15"/>
        <v>0</v>
      </c>
      <c r="E83" s="1">
        <f t="shared" si="16"/>
        <v>0</v>
      </c>
      <c r="F83" s="11">
        <f t="shared" si="17"/>
        <v>0</v>
      </c>
      <c r="G83" s="1"/>
      <c r="H83" s="9">
        <f t="shared" si="18"/>
        <v>43.761086155394899</v>
      </c>
      <c r="I83" s="1">
        <f t="shared" si="19"/>
        <v>0</v>
      </c>
      <c r="J83" s="1">
        <f t="shared" si="20"/>
        <v>0</v>
      </c>
      <c r="K83" s="1">
        <f t="shared" si="21"/>
        <v>0</v>
      </c>
      <c r="L83" s="1">
        <f t="shared" si="22"/>
        <v>0</v>
      </c>
      <c r="M83" s="23">
        <f t="shared" si="23"/>
        <v>0</v>
      </c>
      <c r="N83" s="3"/>
      <c r="O83" s="3"/>
      <c r="P83" s="3"/>
    </row>
    <row r="84" spans="1:16">
      <c r="A84" s="9">
        <v>19.75</v>
      </c>
      <c r="B84" s="1">
        <f t="shared" si="13"/>
        <v>0</v>
      </c>
      <c r="C84" s="1">
        <f t="shared" si="14"/>
        <v>0</v>
      </c>
      <c r="D84" s="1">
        <f t="shared" si="15"/>
        <v>0</v>
      </c>
      <c r="E84" s="1">
        <f t="shared" si="16"/>
        <v>0</v>
      </c>
      <c r="F84" s="11">
        <f t="shared" si="17"/>
        <v>0</v>
      </c>
      <c r="G84" s="1"/>
      <c r="H84" s="9">
        <f t="shared" si="18"/>
        <v>47.364252975556298</v>
      </c>
      <c r="I84" s="1">
        <f t="shared" si="19"/>
        <v>0</v>
      </c>
      <c r="J84" s="1">
        <f t="shared" si="20"/>
        <v>0</v>
      </c>
      <c r="K84" s="1">
        <f t="shared" si="21"/>
        <v>0</v>
      </c>
      <c r="L84" s="1">
        <f t="shared" si="22"/>
        <v>0</v>
      </c>
      <c r="M84" s="23">
        <f t="shared" si="23"/>
        <v>0</v>
      </c>
      <c r="N84" s="3"/>
      <c r="O84" s="3"/>
      <c r="P84" s="3"/>
    </row>
    <row r="85" spans="1:16">
      <c r="A85" s="9">
        <v>20.25</v>
      </c>
      <c r="B85" s="1">
        <f t="shared" si="13"/>
        <v>0</v>
      </c>
      <c r="C85" s="1">
        <f t="shared" si="14"/>
        <v>0</v>
      </c>
      <c r="D85" s="1">
        <f t="shared" si="15"/>
        <v>0</v>
      </c>
      <c r="E85" s="1">
        <f t="shared" si="16"/>
        <v>0</v>
      </c>
      <c r="F85" s="11">
        <f t="shared" si="17"/>
        <v>0</v>
      </c>
      <c r="G85" s="1"/>
      <c r="H85" s="9">
        <f t="shared" si="18"/>
        <v>51.162780155955097</v>
      </c>
      <c r="I85" s="1">
        <f t="shared" si="19"/>
        <v>0</v>
      </c>
      <c r="J85" s="1">
        <f t="shared" si="20"/>
        <v>0</v>
      </c>
      <c r="K85" s="1">
        <f t="shared" si="21"/>
        <v>0</v>
      </c>
      <c r="L85" s="1">
        <f t="shared" si="22"/>
        <v>0</v>
      </c>
      <c r="M85" s="23">
        <f t="shared" si="23"/>
        <v>0</v>
      </c>
      <c r="N85" s="3"/>
      <c r="O85" s="3"/>
      <c r="P85" s="3"/>
    </row>
    <row r="86" spans="1:16">
      <c r="A86" s="9">
        <v>20.75</v>
      </c>
      <c r="B86" s="1">
        <f t="shared" si="13"/>
        <v>0</v>
      </c>
      <c r="C86" s="1">
        <f t="shared" si="14"/>
        <v>0</v>
      </c>
      <c r="D86" s="1">
        <f t="shared" si="15"/>
        <v>0</v>
      </c>
      <c r="E86" s="1">
        <f t="shared" si="16"/>
        <v>0</v>
      </c>
      <c r="F86" s="11">
        <f t="shared" ref="F86:F88" si="24">SUM(B86:E86)</f>
        <v>0</v>
      </c>
      <c r="G86" s="1"/>
      <c r="H86" s="9">
        <f t="shared" ref="H86:H88" si="25">$I$49*((A86)^$K$49)</f>
        <v>55.162042719274503</v>
      </c>
      <c r="I86" s="1">
        <f t="shared" ref="I86:L86" si="26">L40*$H86</f>
        <v>0</v>
      </c>
      <c r="J86" s="1">
        <f t="shared" si="26"/>
        <v>0</v>
      </c>
      <c r="K86" s="1">
        <f t="shared" si="26"/>
        <v>0</v>
      </c>
      <c r="L86" s="1">
        <f t="shared" si="26"/>
        <v>0</v>
      </c>
      <c r="M86" s="23">
        <f t="shared" ref="M86:M88" si="27">SUM(I86:L86)</f>
        <v>0</v>
      </c>
      <c r="N86" s="3"/>
      <c r="O86" s="3"/>
      <c r="P86" s="3"/>
    </row>
    <row r="87" spans="1:16">
      <c r="A87" s="9">
        <v>21.25</v>
      </c>
      <c r="B87" s="1">
        <f t="shared" si="13"/>
        <v>0</v>
      </c>
      <c r="C87" s="1">
        <f t="shared" si="14"/>
        <v>0</v>
      </c>
      <c r="D87" s="1">
        <f t="shared" si="15"/>
        <v>0</v>
      </c>
      <c r="E87" s="1">
        <f t="shared" si="16"/>
        <v>0</v>
      </c>
      <c r="F87" s="11">
        <f t="shared" si="24"/>
        <v>0</v>
      </c>
      <c r="G87" s="1"/>
      <c r="H87" s="9">
        <f t="shared" si="25"/>
        <v>59.367427065643803</v>
      </c>
      <c r="I87" s="1">
        <f t="shared" ref="I87:L87" si="28">L41*$H87</f>
        <v>0</v>
      </c>
      <c r="J87" s="1">
        <f t="shared" si="28"/>
        <v>0</v>
      </c>
      <c r="K87" s="1">
        <f t="shared" si="28"/>
        <v>0</v>
      </c>
      <c r="L87" s="1">
        <f t="shared" si="28"/>
        <v>0</v>
      </c>
      <c r="M87" s="23">
        <f t="shared" si="27"/>
        <v>0</v>
      </c>
      <c r="N87" s="3"/>
      <c r="O87" s="3"/>
      <c r="P87" s="3"/>
    </row>
    <row r="88" spans="1:16">
      <c r="A88" s="9">
        <v>21.75</v>
      </c>
      <c r="B88" s="1">
        <f t="shared" si="13"/>
        <v>0</v>
      </c>
      <c r="C88" s="1">
        <f t="shared" si="14"/>
        <v>0</v>
      </c>
      <c r="D88" s="1">
        <f t="shared" si="15"/>
        <v>0</v>
      </c>
      <c r="E88" s="1">
        <f t="shared" si="16"/>
        <v>0</v>
      </c>
      <c r="F88" s="11">
        <f t="shared" si="24"/>
        <v>0</v>
      </c>
      <c r="G88" s="1"/>
      <c r="H88" s="9">
        <f t="shared" si="25"/>
        <v>63.784330721601698</v>
      </c>
      <c r="I88" s="1">
        <f t="shared" ref="I88:L88" si="29">L42*$H88</f>
        <v>0</v>
      </c>
      <c r="J88" s="1">
        <f t="shared" si="29"/>
        <v>0</v>
      </c>
      <c r="K88" s="1">
        <f t="shared" si="29"/>
        <v>0</v>
      </c>
      <c r="L88" s="1">
        <f t="shared" si="29"/>
        <v>0</v>
      </c>
      <c r="M88" s="23">
        <f t="shared" si="27"/>
        <v>0</v>
      </c>
      <c r="N88" s="3"/>
      <c r="O88" s="3"/>
      <c r="P88" s="3"/>
    </row>
    <row r="89" spans="1:16">
      <c r="A89" s="7" t="s">
        <v>7</v>
      </c>
      <c r="B89" s="15">
        <f>SUM(B52:B88)</f>
        <v>115176.108509244</v>
      </c>
      <c r="C89" s="15">
        <f t="shared" ref="C89:F89" si="30">SUM(C52:C88)</f>
        <v>295054.27319239499</v>
      </c>
      <c r="D89" s="15">
        <f t="shared" si="30"/>
        <v>8926.2219882274694</v>
      </c>
      <c r="E89" s="15">
        <f t="shared" si="30"/>
        <v>0</v>
      </c>
      <c r="F89" s="15">
        <f t="shared" si="30"/>
        <v>419156.60368986701</v>
      </c>
      <c r="G89" s="11"/>
      <c r="H89" s="7" t="s">
        <v>7</v>
      </c>
      <c r="I89" s="15">
        <f>SUM(I52:I88)</f>
        <v>99984.541167166899</v>
      </c>
      <c r="J89" s="15">
        <f t="shared" ref="J89:M89" si="31">SUM(J52:J88)</f>
        <v>325157.79056288803</v>
      </c>
      <c r="K89" s="15">
        <f t="shared" si="31"/>
        <v>11773.840302718099</v>
      </c>
      <c r="L89" s="15">
        <f t="shared" si="31"/>
        <v>0</v>
      </c>
      <c r="M89" s="15">
        <f t="shared" si="31"/>
        <v>436916.17203277402</v>
      </c>
      <c r="N89" s="3"/>
      <c r="O89" s="3"/>
      <c r="P89" s="3"/>
    </row>
    <row r="90" spans="1:16">
      <c r="A90" s="5" t="s">
        <v>13</v>
      </c>
      <c r="B90" s="24">
        <f>IF(L43&gt;0,B89/L43,0)</f>
        <v>12.083366588177</v>
      </c>
      <c r="C90" s="24">
        <f>IF(M43&gt;0,C89/M43,0)</f>
        <v>13.5504561756408</v>
      </c>
      <c r="D90" s="24">
        <f>IF(N43&gt;0,D89/N43,0)</f>
        <v>14.806989470349899</v>
      </c>
      <c r="E90" s="24">
        <f>IF(O43&gt;0,E89/O43,0)</f>
        <v>0</v>
      </c>
      <c r="F90" s="24">
        <f>IF(P43&gt;0,F89/P43,0)</f>
        <v>13.1359507430757</v>
      </c>
      <c r="G90" s="11"/>
      <c r="H90" s="5" t="s">
        <v>13</v>
      </c>
      <c r="I90" s="24">
        <f>IF(L43&gt;0,I89/L43,0)</f>
        <v>10.489587464891599</v>
      </c>
      <c r="J90" s="24">
        <f>IF(M43&gt;0,J89/M43,0)</f>
        <v>14.9329692585661</v>
      </c>
      <c r="K90" s="24">
        <f>IF(N43&gt;0,K89/N43,0)</f>
        <v>19.530673740565</v>
      </c>
      <c r="L90" s="24">
        <f>IF(O43&gt;0,L89/O43,0)</f>
        <v>0</v>
      </c>
      <c r="M90" s="24">
        <f>IF(P43&gt;0,M89/P43,0)</f>
        <v>13.692517937573101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50" t="s">
        <v>14</v>
      </c>
      <c r="B95" s="50"/>
      <c r="C95" s="50"/>
      <c r="D95" s="50"/>
      <c r="E95" s="50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50"/>
      <c r="B96" s="50"/>
      <c r="C96" s="50"/>
      <c r="D96" s="50"/>
      <c r="E96" s="50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1" t="s">
        <v>15</v>
      </c>
      <c r="B99" s="52" t="s">
        <v>16</v>
      </c>
      <c r="C99" s="52" t="s">
        <v>17</v>
      </c>
      <c r="D99" s="52" t="s">
        <v>18</v>
      </c>
      <c r="E99" s="52" t="s">
        <v>19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51"/>
      <c r="B100" s="51"/>
      <c r="C100" s="51"/>
      <c r="D100" s="51"/>
      <c r="E100" s="52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6">
        <v>0</v>
      </c>
      <c r="B102" s="27">
        <f>L$43</f>
        <v>9531.7896400000009</v>
      </c>
      <c r="C102" s="28">
        <f>$B$90</f>
        <v>12.1</v>
      </c>
      <c r="D102" s="28">
        <f>$I$90</f>
        <v>10.5</v>
      </c>
      <c r="E102" s="27">
        <f t="shared" ref="E102:E105" si="32">B102*D102</f>
        <v>100083.79122</v>
      </c>
      <c r="F102" s="1"/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26">
        <v>1</v>
      </c>
      <c r="B103" s="27">
        <f>M$43</f>
        <v>21774.49005</v>
      </c>
      <c r="C103" s="28">
        <f>$C$90</f>
        <v>13.6</v>
      </c>
      <c r="D103" s="28">
        <f>$J$90</f>
        <v>14.9</v>
      </c>
      <c r="E103" s="27">
        <f t="shared" si="32"/>
        <v>324439.90175000002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602.83840999999995</v>
      </c>
      <c r="C104" s="28">
        <f>$D$90</f>
        <v>14.8</v>
      </c>
      <c r="D104" s="28">
        <f>$K$90</f>
        <v>19.5</v>
      </c>
      <c r="E104" s="27">
        <f t="shared" si="32"/>
        <v>11755.349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8">
        <f>$E$90</f>
        <v>0</v>
      </c>
      <c r="D105" s="28">
        <f>$L$90</f>
        <v>0</v>
      </c>
      <c r="E105" s="27">
        <f t="shared" si="32"/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31909.1181</v>
      </c>
      <c r="C106" s="28">
        <f>$F$90</f>
        <v>13.1</v>
      </c>
      <c r="D106" s="28">
        <f>$M$90</f>
        <v>13.7</v>
      </c>
      <c r="E106" s="27">
        <f>SUM(E102:E105)</f>
        <v>436279.04197000002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9">
        <f>$I$2</f>
        <v>437089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0" t="s">
        <v>20</v>
      </c>
      <c r="B108" s="27">
        <f>IF(E106&gt;0,$I$2/E106,"")</f>
        <v>1.00186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8"/>
  <sheetViews>
    <sheetView topLeftCell="A31" zoomScale="80" zoomScaleNormal="80" workbookViewId="0">
      <selection activeCell="G88" sqref="G88"/>
    </sheetView>
  </sheetViews>
  <sheetFormatPr baseColWidth="10" defaultColWidth="11.5" defaultRowHeight="13"/>
  <cols>
    <col min="1" max="1" width="9" customWidth="1"/>
    <col min="2" max="2" width="12.1640625" customWidth="1"/>
    <col min="4" max="4" width="9.6640625" customWidth="1"/>
    <col min="5" max="5" width="12.1640625" customWidth="1"/>
    <col min="8" max="8" width="8.5" customWidth="1"/>
    <col min="9" max="9" width="10.5" customWidth="1"/>
    <col min="11" max="12" width="9.6640625" customWidth="1"/>
    <col min="13" max="13" width="10.5" customWidth="1"/>
    <col min="14" max="14" width="8.83203125" customWidth="1"/>
    <col min="16" max="16" width="11" customWidth="1"/>
  </cols>
  <sheetData>
    <row r="1" spans="1:18" ht="21">
      <c r="A1" s="53" t="s">
        <v>24</v>
      </c>
      <c r="B1" s="53"/>
      <c r="C1" s="53"/>
      <c r="D1" s="53"/>
      <c r="E1" s="53"/>
      <c r="F1" s="53"/>
      <c r="G1" s="1"/>
      <c r="H1" s="54" t="s">
        <v>1</v>
      </c>
      <c r="I1" s="54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/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5" t="s">
        <v>4</v>
      </c>
      <c r="C4" s="55"/>
      <c r="D4" s="55"/>
      <c r="E4" s="55"/>
      <c r="F4" s="55"/>
      <c r="G4" s="1"/>
      <c r="H4" s="2" t="s">
        <v>3</v>
      </c>
      <c r="I4" s="1"/>
      <c r="J4" s="1"/>
      <c r="K4" s="2" t="s">
        <v>3</v>
      </c>
      <c r="L4" s="54" t="s">
        <v>5</v>
      </c>
      <c r="M4" s="54"/>
      <c r="N4" s="54"/>
      <c r="O4" s="54"/>
      <c r="P4" s="54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43">
        <f>IF(SUM('1Q'!B6+'2Q'!B6+'3Q'!B6+'4Q'!B6)&gt;0,SUM('1Q'!B6+'2Q'!B6+'3Q'!B6+'4Q'!B6),0)</f>
        <v>0</v>
      </c>
      <c r="C6" s="43">
        <f>IF(SUM('1Q'!C6+'2Q'!C6+'3Q'!C6+'4Q'!C6)&gt;0,SUM('1Q'!C6+'2Q'!C6+'3Q'!C6+'4Q'!C6),0)</f>
        <v>0</v>
      </c>
      <c r="D6" s="43">
        <f>IF(SUM('1Q'!D6+'2Q'!D6+'3Q'!D6+'4Q'!D6)&gt;0,SUM('1Q'!D6+'2Q'!D6+'3Q'!D6+'4Q'!D6),0)</f>
        <v>0</v>
      </c>
      <c r="E6" s="43">
        <f>IF(SUM('1Q'!E6+'2Q'!E6+'3Q'!E6+'4Q'!E6)&gt;0,SUM('1Q'!E6+'2Q'!E6+'3Q'!E6+'4Q'!E6),0)</f>
        <v>0</v>
      </c>
      <c r="F6" s="11">
        <f t="shared" ref="F6:F37" si="0">SUM(B6:E6)</f>
        <v>0</v>
      </c>
      <c r="G6" s="1"/>
      <c r="H6" s="9">
        <v>3.75</v>
      </c>
      <c r="I6" s="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43">
        <f>IF(SUM('1Q'!B7+'2Q'!B7+'3Q'!B7+'4Q'!B7)&gt;0,SUM('1Q'!B7+'2Q'!B7+'3Q'!B7+'4Q'!B7),0)</f>
        <v>0</v>
      </c>
      <c r="C7" s="43">
        <f>IF(SUM('1Q'!C7+'2Q'!C7+'3Q'!C7+'4Q'!C7)&gt;0,SUM('1Q'!C7+'2Q'!C7+'3Q'!C7+'4Q'!C7),0)</f>
        <v>0</v>
      </c>
      <c r="D7" s="43">
        <f>IF(SUM('1Q'!D7+'2Q'!D7+'3Q'!D7+'4Q'!D7)&gt;0,SUM('1Q'!D7+'2Q'!D7+'3Q'!D7+'4Q'!D7),0)</f>
        <v>0</v>
      </c>
      <c r="E7" s="43">
        <f>IF(SUM('1Q'!E7+'2Q'!E7+'3Q'!E7+'4Q'!E7)&gt;0,SUM('1Q'!E7+'2Q'!E7+'3Q'!E7+'4Q'!E7),0)</f>
        <v>0</v>
      </c>
      <c r="F7" s="11">
        <f t="shared" si="0"/>
        <v>0</v>
      </c>
      <c r="G7" s="1"/>
      <c r="H7" s="9">
        <v>4.25</v>
      </c>
      <c r="I7" s="4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43">
        <f>IF(SUM('1Q'!B8+'2Q'!B8+'3Q'!B8+'4Q'!B8)&gt;0,SUM('1Q'!B8+'2Q'!B8+'3Q'!B8+'4Q'!B8),0)</f>
        <v>0</v>
      </c>
      <c r="C8" s="43">
        <f>IF(SUM('1Q'!C8+'2Q'!C8+'3Q'!C8+'4Q'!C8)&gt;0,SUM('1Q'!C8+'2Q'!C8+'3Q'!C8+'4Q'!C8),0)</f>
        <v>0</v>
      </c>
      <c r="D8" s="43">
        <f>IF(SUM('1Q'!D8+'2Q'!D8+'3Q'!D8+'4Q'!D8)&gt;0,SUM('1Q'!D8+'2Q'!D8+'3Q'!D8+'4Q'!D8),0)</f>
        <v>0</v>
      </c>
      <c r="E8" s="43">
        <f>IF(SUM('1Q'!E8+'2Q'!E8+'3Q'!E8+'4Q'!E8)&gt;0,SUM('1Q'!E8+'2Q'!E8+'3Q'!E8+'4Q'!E8),0)</f>
        <v>0</v>
      </c>
      <c r="F8" s="11">
        <f t="shared" si="0"/>
        <v>0</v>
      </c>
      <c r="G8" s="1"/>
      <c r="H8" s="9">
        <v>4.75</v>
      </c>
      <c r="I8" s="4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43">
        <f>IF(SUM('1Q'!B9+'2Q'!B9+'3Q'!B9+'4Q'!B9)&gt;0,SUM('1Q'!B9+'2Q'!B9+'3Q'!B9+'4Q'!B9),0)</f>
        <v>0</v>
      </c>
      <c r="C9" s="43">
        <f>IF(SUM('1Q'!C9+'2Q'!C9+'3Q'!C9+'4Q'!C9)&gt;0,SUM('1Q'!C9+'2Q'!C9+'3Q'!C9+'4Q'!C9),0)</f>
        <v>0</v>
      </c>
      <c r="D9" s="43">
        <f>IF(SUM('1Q'!D9+'2Q'!D9+'3Q'!D9+'4Q'!D9)&gt;0,SUM('1Q'!D9+'2Q'!D9+'3Q'!D9+'4Q'!D9),0)</f>
        <v>0</v>
      </c>
      <c r="E9" s="43">
        <f>IF(SUM('1Q'!E9+'2Q'!E9+'3Q'!E9+'4Q'!E9)&gt;0,SUM('1Q'!E9+'2Q'!E9+'3Q'!E9+'4Q'!E9),0)</f>
        <v>0</v>
      </c>
      <c r="F9" s="11">
        <f t="shared" si="0"/>
        <v>0</v>
      </c>
      <c r="G9" s="1"/>
      <c r="H9" s="9">
        <v>5.25</v>
      </c>
      <c r="I9" s="4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43">
        <f>IF(SUM('1Q'!B10+'2Q'!B10+'3Q'!B10+'4Q'!B10)&gt;0,SUM('1Q'!B10+'2Q'!B10+'3Q'!B10+'4Q'!B10),0)</f>
        <v>0</v>
      </c>
      <c r="C10" s="43">
        <f>IF(SUM('1Q'!C10+'2Q'!C10+'3Q'!C10+'4Q'!C10)&gt;0,SUM('1Q'!C10+'2Q'!C10+'3Q'!C10+'4Q'!C10),0)</f>
        <v>0</v>
      </c>
      <c r="D10" s="43">
        <f>IF(SUM('1Q'!D10+'2Q'!D10+'3Q'!D10+'4Q'!D10)&gt;0,SUM('1Q'!D10+'2Q'!D10+'3Q'!D10+'4Q'!D10),0)</f>
        <v>0</v>
      </c>
      <c r="E10" s="43">
        <f>IF(SUM('1Q'!E10+'2Q'!E10+'3Q'!E10+'4Q'!E10)&gt;0,SUM('1Q'!E10+'2Q'!E10+'3Q'!E10+'4Q'!E10),0)</f>
        <v>0</v>
      </c>
      <c r="F10" s="11">
        <f t="shared" si="0"/>
        <v>0</v>
      </c>
      <c r="G10" s="1"/>
      <c r="H10" s="9">
        <v>5.75</v>
      </c>
      <c r="I10" s="4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43">
        <f>IF(SUM('1Q'!B11+'2Q'!B11+'3Q'!B11+'4Q'!B11)&gt;0,SUM('1Q'!B11+'2Q'!B11+'3Q'!B11+'4Q'!B11),0)</f>
        <v>0</v>
      </c>
      <c r="C11" s="43">
        <f>IF(SUM('1Q'!C11+'2Q'!C11+'3Q'!C11+'4Q'!C11)&gt;0,SUM('1Q'!C11+'2Q'!C11+'3Q'!C11+'4Q'!C11),0)</f>
        <v>1</v>
      </c>
      <c r="D11" s="43">
        <f>IF(SUM('1Q'!D11+'2Q'!D11+'3Q'!D11+'4Q'!D11)&gt;0,SUM('1Q'!D11+'2Q'!D11+'3Q'!D11+'4Q'!D11),0)</f>
        <v>0</v>
      </c>
      <c r="E11" s="43">
        <f>IF(SUM('1Q'!E11+'2Q'!E11+'3Q'!E11+'4Q'!E11)&gt;0,SUM('1Q'!E11+'2Q'!E11+'3Q'!E11+'4Q'!E11),0)</f>
        <v>0</v>
      </c>
      <c r="F11" s="11">
        <f t="shared" si="0"/>
        <v>1</v>
      </c>
      <c r="G11" s="1"/>
      <c r="H11" s="9">
        <v>6.25</v>
      </c>
      <c r="I11" s="4"/>
      <c r="J11" s="1"/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B12" s="43">
        <f>IF(SUM('1Q'!B12+'2Q'!B12+'3Q'!B12+'4Q'!B12)&gt;0,SUM('1Q'!B12+'2Q'!B12+'3Q'!B12+'4Q'!B12),0)</f>
        <v>0</v>
      </c>
      <c r="C12" s="43">
        <f>IF(SUM('1Q'!C12+'2Q'!C12+'3Q'!C12+'4Q'!C12)&gt;0,SUM('1Q'!C12+'2Q'!C12+'3Q'!C12+'4Q'!C12),0)</f>
        <v>2</v>
      </c>
      <c r="D12" s="43">
        <f>IF(SUM('1Q'!D12+'2Q'!D12+'3Q'!D12+'4Q'!D12)&gt;0,SUM('1Q'!D12+'2Q'!D12+'3Q'!D12+'4Q'!D12),0)</f>
        <v>0</v>
      </c>
      <c r="E12" s="43">
        <f>IF(SUM('1Q'!E12+'2Q'!E12+'3Q'!E12+'4Q'!E12)&gt;0,SUM('1Q'!E12+'2Q'!E12+'3Q'!E12+'4Q'!E12),0)</f>
        <v>0</v>
      </c>
      <c r="F12" s="11">
        <f t="shared" si="0"/>
        <v>2</v>
      </c>
      <c r="G12" s="1"/>
      <c r="H12" s="9">
        <v>6.75</v>
      </c>
      <c r="I12" s="4"/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 s="43">
        <f>IF(SUM('1Q'!B13+'2Q'!B13+'3Q'!B13+'4Q'!B13)&gt;0,SUM('1Q'!B13+'2Q'!B13+'3Q'!B13+'4Q'!B13),0)</f>
        <v>1</v>
      </c>
      <c r="C13" s="43">
        <f>IF(SUM('1Q'!C13+'2Q'!C13+'3Q'!C13+'4Q'!C13)&gt;0,SUM('1Q'!C13+'2Q'!C13+'3Q'!C13+'4Q'!C13),0)</f>
        <v>6</v>
      </c>
      <c r="D13" s="43">
        <f>IF(SUM('1Q'!D13+'2Q'!D13+'3Q'!D13+'4Q'!D13)&gt;0,SUM('1Q'!D13+'2Q'!D13+'3Q'!D13+'4Q'!D13),0)</f>
        <v>0</v>
      </c>
      <c r="E13" s="43">
        <f>IF(SUM('1Q'!E13+'2Q'!E13+'3Q'!E13+'4Q'!E13)&gt;0,SUM('1Q'!E13+'2Q'!E13+'3Q'!E13+'4Q'!E13),0)</f>
        <v>0</v>
      </c>
      <c r="F13" s="11">
        <f t="shared" si="0"/>
        <v>7</v>
      </c>
      <c r="G13" s="1"/>
      <c r="H13" s="9">
        <v>7.25</v>
      </c>
      <c r="J13" s="1"/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B14" s="43">
        <f>IF(SUM('1Q'!B14+'2Q'!B14+'3Q'!B14+'4Q'!B14)&gt;0,SUM('1Q'!B14+'2Q'!B14+'3Q'!B14+'4Q'!B14),0)</f>
        <v>1</v>
      </c>
      <c r="C14" s="43">
        <f>IF(SUM('1Q'!C14+'2Q'!C14+'3Q'!C14+'4Q'!C14)&gt;0,SUM('1Q'!C14+'2Q'!C14+'3Q'!C14+'4Q'!C14),0)</f>
        <v>9</v>
      </c>
      <c r="D14" s="43">
        <f>IF(SUM('1Q'!D14+'2Q'!D14+'3Q'!D14+'4Q'!D14)&gt;0,SUM('1Q'!D14+'2Q'!D14+'3Q'!D14+'4Q'!D14),0)</f>
        <v>0</v>
      </c>
      <c r="E14" s="43">
        <f>IF(SUM('1Q'!E14+'2Q'!E14+'3Q'!E14+'4Q'!E14)&gt;0,SUM('1Q'!E14+'2Q'!E14+'3Q'!E14+'4Q'!E14),0)</f>
        <v>0</v>
      </c>
      <c r="F14" s="11">
        <f t="shared" si="0"/>
        <v>10</v>
      </c>
      <c r="G14" s="1"/>
      <c r="H14" s="9">
        <v>7.75</v>
      </c>
      <c r="J14" s="4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 s="43">
        <f>IF(SUM('1Q'!B15+'2Q'!B15+'3Q'!B15+'4Q'!B15)&gt;0,SUM('1Q'!B15+'2Q'!B15+'3Q'!B15+'4Q'!B15),0)</f>
        <v>2</v>
      </c>
      <c r="C15" s="43">
        <f>IF(SUM('1Q'!C15+'2Q'!C15+'3Q'!C15+'4Q'!C15)&gt;0,SUM('1Q'!C15+'2Q'!C15+'3Q'!C15+'4Q'!C15),0)</f>
        <v>12</v>
      </c>
      <c r="D15" s="43">
        <f>IF(SUM('1Q'!D15+'2Q'!D15+'3Q'!D15+'4Q'!D15)&gt;0,SUM('1Q'!D15+'2Q'!D15+'3Q'!D15+'4Q'!D15),0)</f>
        <v>0</v>
      </c>
      <c r="E15" s="43">
        <f>IF(SUM('1Q'!E15+'2Q'!E15+'3Q'!E15+'4Q'!E15)&gt;0,SUM('1Q'!E15+'2Q'!E15+'3Q'!E15+'4Q'!E15),0)</f>
        <v>0</v>
      </c>
      <c r="F15" s="11">
        <f t="shared" si="0"/>
        <v>14</v>
      </c>
      <c r="G15" s="1"/>
      <c r="H15" s="9">
        <v>8.25</v>
      </c>
      <c r="J15" s="4"/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9">
        <v>8.75</v>
      </c>
      <c r="B16" s="43">
        <f>IF(SUM('1Q'!B16+'2Q'!B16+'3Q'!B16+'4Q'!B16)&gt;0,SUM('1Q'!B16+'2Q'!B16+'3Q'!B16+'4Q'!B16),0)</f>
        <v>2</v>
      </c>
      <c r="C16" s="43">
        <f>IF(SUM('1Q'!C16+'2Q'!C16+'3Q'!C16+'4Q'!C16)&gt;0,SUM('1Q'!C16+'2Q'!C16+'3Q'!C16+'4Q'!C16),0)</f>
        <v>11</v>
      </c>
      <c r="D16" s="43">
        <f>IF(SUM('1Q'!D16+'2Q'!D16+'3Q'!D16+'4Q'!D16)&gt;0,SUM('1Q'!D16+'2Q'!D16+'3Q'!D16+'4Q'!D16),0)</f>
        <v>0</v>
      </c>
      <c r="E16" s="43">
        <f>IF(SUM('1Q'!E16+'2Q'!E16+'3Q'!E16+'4Q'!E16)&gt;0,SUM('1Q'!E16+'2Q'!E16+'3Q'!E16+'4Q'!E16),0)</f>
        <v>0</v>
      </c>
      <c r="F16" s="11">
        <f t="shared" si="0"/>
        <v>13</v>
      </c>
      <c r="G16" s="1"/>
      <c r="H16" s="9">
        <v>8.75</v>
      </c>
      <c r="J16" s="4"/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B17" s="43">
        <f>IF(SUM('1Q'!B17+'2Q'!B17+'3Q'!B17+'4Q'!B17)&gt;0,SUM('1Q'!B17+'2Q'!B17+'3Q'!B17+'4Q'!B17),0)</f>
        <v>26</v>
      </c>
      <c r="C17" s="43">
        <f>IF(SUM('1Q'!C17+'2Q'!C17+'3Q'!C17+'4Q'!C17)&gt;0,SUM('1Q'!C17+'2Q'!C17+'3Q'!C17+'4Q'!C17),0)</f>
        <v>13</v>
      </c>
      <c r="D17" s="43">
        <f>IF(SUM('1Q'!D17+'2Q'!D17+'3Q'!D17+'4Q'!D17)&gt;0,SUM('1Q'!D17+'2Q'!D17+'3Q'!D17+'4Q'!D17),0)</f>
        <v>0</v>
      </c>
      <c r="E17" s="43">
        <f>IF(SUM('1Q'!E17+'2Q'!E17+'3Q'!E17+'4Q'!E17)&gt;0,SUM('1Q'!E17+'2Q'!E17+'3Q'!E17+'4Q'!E17),0)</f>
        <v>0</v>
      </c>
      <c r="F17" s="11">
        <f t="shared" si="0"/>
        <v>39</v>
      </c>
      <c r="G17" s="1"/>
      <c r="H17" s="9">
        <v>9.25</v>
      </c>
      <c r="J17" s="4"/>
      <c r="K17" s="9">
        <v>9.25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0</v>
      </c>
      <c r="Q17" s="3"/>
      <c r="R17" s="3"/>
    </row>
    <row r="18" spans="1:18">
      <c r="A18" s="9">
        <v>9.75</v>
      </c>
      <c r="B18" s="43">
        <f>IF(SUM('1Q'!B18+'2Q'!B18+'3Q'!B18+'4Q'!B18)&gt;0,SUM('1Q'!B18+'2Q'!B18+'3Q'!B18+'4Q'!B18),0)</f>
        <v>52</v>
      </c>
      <c r="C18" s="43">
        <f>IF(SUM('1Q'!C18+'2Q'!C18+'3Q'!C18+'4Q'!C18)&gt;0,SUM('1Q'!C18+'2Q'!C18+'3Q'!C18+'4Q'!C18),0)</f>
        <v>15</v>
      </c>
      <c r="D18" s="43">
        <f>IF(SUM('1Q'!D18+'2Q'!D18+'3Q'!D18+'4Q'!D18)&gt;0,SUM('1Q'!D18+'2Q'!D18+'3Q'!D18+'4Q'!D18),0)</f>
        <v>0</v>
      </c>
      <c r="E18" s="43">
        <f>IF(SUM('1Q'!E18+'2Q'!E18+'3Q'!E18+'4Q'!E18)&gt;0,SUM('1Q'!E18+'2Q'!E18+'3Q'!E18+'4Q'!E18),0)</f>
        <v>0</v>
      </c>
      <c r="F18" s="11">
        <f t="shared" si="0"/>
        <v>67</v>
      </c>
      <c r="G18" s="1"/>
      <c r="H18" s="9">
        <v>9.75</v>
      </c>
      <c r="J18" s="4"/>
      <c r="K18" s="9">
        <v>9.75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0</v>
      </c>
      <c r="Q18" s="3"/>
      <c r="R18" s="3"/>
    </row>
    <row r="19" spans="1:18">
      <c r="A19" s="9">
        <v>10.25</v>
      </c>
      <c r="B19" s="43">
        <f>IF(SUM('1Q'!B19+'2Q'!B19+'3Q'!B19+'4Q'!B19)&gt;0,SUM('1Q'!B19+'2Q'!B19+'3Q'!B19+'4Q'!B19),0)</f>
        <v>66</v>
      </c>
      <c r="C19" s="43">
        <f>IF(SUM('1Q'!C19+'2Q'!C19+'3Q'!C19+'4Q'!C19)&gt;0,SUM('1Q'!C19+'2Q'!C19+'3Q'!C19+'4Q'!C19),0)</f>
        <v>31</v>
      </c>
      <c r="D19" s="43">
        <f>IF(SUM('1Q'!D19+'2Q'!D19+'3Q'!D19+'4Q'!D19)&gt;0,SUM('1Q'!D19+'2Q'!D19+'3Q'!D19+'4Q'!D19),0)</f>
        <v>0</v>
      </c>
      <c r="E19" s="43">
        <f>IF(SUM('1Q'!E19+'2Q'!E19+'3Q'!E19+'4Q'!E19)&gt;0,SUM('1Q'!E19+'2Q'!E19+'3Q'!E19+'4Q'!E19),0)</f>
        <v>0</v>
      </c>
      <c r="F19" s="11">
        <f t="shared" si="0"/>
        <v>97</v>
      </c>
      <c r="G19" s="1"/>
      <c r="H19" s="9">
        <v>10.25</v>
      </c>
      <c r="J19" s="4"/>
      <c r="K19" s="9">
        <v>10.25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0</v>
      </c>
      <c r="Q19" s="3"/>
      <c r="R19" s="3"/>
    </row>
    <row r="20" spans="1:18">
      <c r="A20" s="9">
        <v>10.75</v>
      </c>
      <c r="B20" s="43">
        <f>IF(SUM('1Q'!B20+'2Q'!B20+'3Q'!B20+'4Q'!B20)&gt;0,SUM('1Q'!B20+'2Q'!B20+'3Q'!B20+'4Q'!B20),0)</f>
        <v>67</v>
      </c>
      <c r="C20" s="43">
        <f>IF(SUM('1Q'!C20+'2Q'!C20+'3Q'!C20+'4Q'!C20)&gt;0,SUM('1Q'!C20+'2Q'!C20+'3Q'!C20+'4Q'!C20),0)</f>
        <v>76</v>
      </c>
      <c r="D20" s="43">
        <f>IF(SUM('1Q'!D20+'2Q'!D20+'3Q'!D20+'4Q'!D20)&gt;0,SUM('1Q'!D20+'2Q'!D20+'3Q'!D20+'4Q'!D20),0)</f>
        <v>0</v>
      </c>
      <c r="E20" s="43">
        <f>IF(SUM('1Q'!E20+'2Q'!E20+'3Q'!E20+'4Q'!E20)&gt;0,SUM('1Q'!E20+'2Q'!E20+'3Q'!E20+'4Q'!E20),0)</f>
        <v>0</v>
      </c>
      <c r="F20" s="11">
        <f t="shared" si="0"/>
        <v>143</v>
      </c>
      <c r="G20" s="1"/>
      <c r="H20" s="9">
        <v>10.75</v>
      </c>
      <c r="J20" s="4"/>
      <c r="K20" s="9">
        <v>10.75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0</v>
      </c>
      <c r="Q20" s="3"/>
      <c r="R20" s="3"/>
    </row>
    <row r="21" spans="1:18">
      <c r="A21" s="9">
        <v>11.25</v>
      </c>
      <c r="B21" s="43">
        <f>IF(SUM('1Q'!B21+'2Q'!B21+'3Q'!B21+'4Q'!B21)&gt;0,SUM('1Q'!B21+'2Q'!B21+'3Q'!B21+'4Q'!B21),0)</f>
        <v>40</v>
      </c>
      <c r="C21" s="43">
        <f>IF(SUM('1Q'!C21+'2Q'!C21+'3Q'!C21+'4Q'!C21)&gt;0,SUM('1Q'!C21+'2Q'!C21+'3Q'!C21+'4Q'!C21),0)</f>
        <v>211</v>
      </c>
      <c r="D21" s="43">
        <f>IF(SUM('1Q'!D21+'2Q'!D21+'3Q'!D21+'4Q'!D21)&gt;0,SUM('1Q'!D21+'2Q'!D21+'3Q'!D21+'4Q'!D21),0)</f>
        <v>0</v>
      </c>
      <c r="E21" s="43">
        <f>IF(SUM('1Q'!E21+'2Q'!E21+'3Q'!E21+'4Q'!E21)&gt;0,SUM('1Q'!E21+'2Q'!E21+'3Q'!E21+'4Q'!E21),0)</f>
        <v>0</v>
      </c>
      <c r="F21" s="11">
        <f t="shared" si="0"/>
        <v>251</v>
      </c>
      <c r="G21" s="1"/>
      <c r="H21" s="9">
        <v>11.25</v>
      </c>
      <c r="J21" s="4"/>
      <c r="K21" s="9">
        <v>11.25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0</v>
      </c>
      <c r="Q21" s="3"/>
      <c r="R21" s="3"/>
    </row>
    <row r="22" spans="1:18">
      <c r="A22" s="9">
        <v>11.75</v>
      </c>
      <c r="B22" s="43">
        <f>IF(SUM('1Q'!B22+'2Q'!B22+'3Q'!B22+'4Q'!B22)&gt;0,SUM('1Q'!B22+'2Q'!B22+'3Q'!B22+'4Q'!B22),0)</f>
        <v>35</v>
      </c>
      <c r="C22" s="43">
        <f>IF(SUM('1Q'!C22+'2Q'!C22+'3Q'!C22+'4Q'!C22)&gt;0,SUM('1Q'!C22+'2Q'!C22+'3Q'!C22+'4Q'!C22),0)</f>
        <v>260</v>
      </c>
      <c r="D22" s="43">
        <f>IF(SUM('1Q'!D22+'2Q'!D22+'3Q'!D22+'4Q'!D22)&gt;0,SUM('1Q'!D22+'2Q'!D22+'3Q'!D22+'4Q'!D22),0)</f>
        <v>1</v>
      </c>
      <c r="E22" s="43">
        <f>IF(SUM('1Q'!E22+'2Q'!E22+'3Q'!E22+'4Q'!E22)&gt;0,SUM('1Q'!E22+'2Q'!E22+'3Q'!E22+'4Q'!E22),0)</f>
        <v>0</v>
      </c>
      <c r="F22" s="11">
        <f t="shared" si="0"/>
        <v>296</v>
      </c>
      <c r="G22" s="4"/>
      <c r="H22" s="9">
        <v>11.75</v>
      </c>
      <c r="J22" s="4"/>
      <c r="K22" s="9">
        <v>11.75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2">
        <f t="shared" si="5"/>
        <v>0</v>
      </c>
      <c r="Q22" s="3"/>
      <c r="R22" s="3"/>
    </row>
    <row r="23" spans="1:18">
      <c r="A23" s="9">
        <v>12.25</v>
      </c>
      <c r="B23" s="43">
        <f>IF(SUM('1Q'!B23+'2Q'!B23+'3Q'!B23+'4Q'!B23)&gt;0,SUM('1Q'!B23+'2Q'!B23+'3Q'!B23+'4Q'!B23),0)</f>
        <v>27</v>
      </c>
      <c r="C23" s="43">
        <f>IF(SUM('1Q'!C23+'2Q'!C23+'3Q'!C23+'4Q'!C23)&gt;0,SUM('1Q'!C23+'2Q'!C23+'3Q'!C23+'4Q'!C23),0)</f>
        <v>316</v>
      </c>
      <c r="D23" s="43">
        <f>IF(SUM('1Q'!D23+'2Q'!D23+'3Q'!D23+'4Q'!D23)&gt;0,SUM('1Q'!D23+'2Q'!D23+'3Q'!D23+'4Q'!D23),0)</f>
        <v>1</v>
      </c>
      <c r="E23" s="43">
        <f>IF(SUM('1Q'!E23+'2Q'!E23+'3Q'!E23+'4Q'!E23)&gt;0,SUM('1Q'!E23+'2Q'!E23+'3Q'!E23+'4Q'!E23),0)</f>
        <v>0</v>
      </c>
      <c r="F23" s="11">
        <f t="shared" si="0"/>
        <v>344</v>
      </c>
      <c r="G23" s="4"/>
      <c r="H23" s="9">
        <v>12.25</v>
      </c>
      <c r="J23" s="4"/>
      <c r="K23" s="9">
        <v>12.25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2">
        <f t="shared" si="5"/>
        <v>0</v>
      </c>
      <c r="Q23" s="3"/>
      <c r="R23" s="3"/>
    </row>
    <row r="24" spans="1:18">
      <c r="A24" s="9">
        <v>12.75</v>
      </c>
      <c r="B24" s="43">
        <f>IF(SUM('1Q'!B24+'2Q'!B24+'3Q'!B24+'4Q'!B24)&gt;0,SUM('1Q'!B24+'2Q'!B24+'3Q'!B24+'4Q'!B24),0)</f>
        <v>14</v>
      </c>
      <c r="C24" s="43">
        <f>IF(SUM('1Q'!C24+'2Q'!C24+'3Q'!C24+'4Q'!C24)&gt;0,SUM('1Q'!C24+'2Q'!C24+'3Q'!C24+'4Q'!C24),0)</f>
        <v>319</v>
      </c>
      <c r="D24" s="43">
        <f>IF(SUM('1Q'!D24+'2Q'!D24+'3Q'!D24+'4Q'!D24)&gt;0,SUM('1Q'!D24+'2Q'!D24+'3Q'!D24+'4Q'!D24),0)</f>
        <v>1</v>
      </c>
      <c r="E24" s="43">
        <f>IF(SUM('1Q'!E24+'2Q'!E24+'3Q'!E24+'4Q'!E24)&gt;0,SUM('1Q'!E24+'2Q'!E24+'3Q'!E24+'4Q'!E24),0)</f>
        <v>0</v>
      </c>
      <c r="F24" s="11">
        <f t="shared" si="0"/>
        <v>334</v>
      </c>
      <c r="G24" s="4"/>
      <c r="H24" s="9">
        <v>12.75</v>
      </c>
      <c r="J24" s="4"/>
      <c r="K24" s="9">
        <v>12.75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2">
        <f t="shared" si="5"/>
        <v>0</v>
      </c>
      <c r="Q24" s="3"/>
      <c r="R24" s="3"/>
    </row>
    <row r="25" spans="1:18">
      <c r="A25" s="9">
        <v>13.25</v>
      </c>
      <c r="B25" s="43">
        <f>IF(SUM('1Q'!B25+'2Q'!B25+'3Q'!B25+'4Q'!B25)&gt;0,SUM('1Q'!B25+'2Q'!B25+'3Q'!B25+'4Q'!B25),0)</f>
        <v>2</v>
      </c>
      <c r="C25" s="43">
        <f>IF(SUM('1Q'!C25+'2Q'!C25+'3Q'!C25+'4Q'!C25)&gt;0,SUM('1Q'!C25+'2Q'!C25+'3Q'!C25+'4Q'!C25),0)</f>
        <v>313</v>
      </c>
      <c r="D25" s="43">
        <f>IF(SUM('1Q'!D25+'2Q'!D25+'3Q'!D25+'4Q'!D25)&gt;0,SUM('1Q'!D25+'2Q'!D25+'3Q'!D25+'4Q'!D25),0)</f>
        <v>2</v>
      </c>
      <c r="E25" s="43">
        <f>IF(SUM('1Q'!E25+'2Q'!E25+'3Q'!E25+'4Q'!E25)&gt;0,SUM('1Q'!E25+'2Q'!E25+'3Q'!E25+'4Q'!E25),0)</f>
        <v>0</v>
      </c>
      <c r="F25" s="11">
        <f t="shared" si="0"/>
        <v>317</v>
      </c>
      <c r="G25" s="4"/>
      <c r="H25" s="9">
        <v>13.25</v>
      </c>
      <c r="J25" s="4"/>
      <c r="K25" s="9">
        <v>13.25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2">
        <f t="shared" si="5"/>
        <v>0</v>
      </c>
      <c r="Q25" s="3"/>
      <c r="R25" s="3"/>
    </row>
    <row r="26" spans="1:18">
      <c r="A26" s="9">
        <v>13.75</v>
      </c>
      <c r="B26" s="43">
        <f>IF(SUM('1Q'!B26+'2Q'!B26+'3Q'!B26+'4Q'!B26)&gt;0,SUM('1Q'!B26+'2Q'!B26+'3Q'!B26+'4Q'!B26),0)</f>
        <v>3</v>
      </c>
      <c r="C26" s="43">
        <f>IF(SUM('1Q'!C26+'2Q'!C26+'3Q'!C26+'4Q'!C26)&gt;0,SUM('1Q'!C26+'2Q'!C26+'3Q'!C26+'4Q'!C26),0)</f>
        <v>286</v>
      </c>
      <c r="D26" s="43">
        <f>IF(SUM('1Q'!D26+'2Q'!D26+'3Q'!D26+'4Q'!D26)&gt;0,SUM('1Q'!D26+'2Q'!D26+'3Q'!D26+'4Q'!D26),0)</f>
        <v>2</v>
      </c>
      <c r="E26" s="43">
        <f>IF(SUM('1Q'!E26+'2Q'!E26+'3Q'!E26+'4Q'!E26)&gt;0,SUM('1Q'!E26+'2Q'!E26+'3Q'!E26+'4Q'!E26),0)</f>
        <v>0</v>
      </c>
      <c r="F26" s="11">
        <f t="shared" si="0"/>
        <v>291</v>
      </c>
      <c r="G26" s="4"/>
      <c r="H26" s="9">
        <v>13.75</v>
      </c>
      <c r="J26" s="4"/>
      <c r="K26" s="9">
        <v>13.75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2">
        <f t="shared" si="5"/>
        <v>0</v>
      </c>
      <c r="Q26" s="3"/>
      <c r="R26" s="3"/>
    </row>
    <row r="27" spans="1:18">
      <c r="A27" s="9">
        <v>14.25</v>
      </c>
      <c r="B27" s="43">
        <f>IF(SUM('1Q'!B27+'2Q'!B27+'3Q'!B27+'4Q'!B27)&gt;0,SUM('1Q'!B27+'2Q'!B27+'3Q'!B27+'4Q'!B27),0)</f>
        <v>1</v>
      </c>
      <c r="C27" s="43">
        <f>IF(SUM('1Q'!C27+'2Q'!C27+'3Q'!C27+'4Q'!C27)&gt;0,SUM('1Q'!C27+'2Q'!C27+'3Q'!C27+'4Q'!C27),0)</f>
        <v>243</v>
      </c>
      <c r="D27" s="43">
        <f>IF(SUM('1Q'!D27+'2Q'!D27+'3Q'!D27+'4Q'!D27)&gt;0,SUM('1Q'!D27+'2Q'!D27+'3Q'!D27+'4Q'!D27),0)</f>
        <v>7</v>
      </c>
      <c r="E27" s="43">
        <f>IF(SUM('1Q'!E27+'2Q'!E27+'3Q'!E27+'4Q'!E27)&gt;0,SUM('1Q'!E27+'2Q'!E27+'3Q'!E27+'4Q'!E27),0)</f>
        <v>0</v>
      </c>
      <c r="F27" s="11">
        <f t="shared" si="0"/>
        <v>251</v>
      </c>
      <c r="G27" s="4"/>
      <c r="H27" s="9">
        <v>14.25</v>
      </c>
      <c r="J27" s="4"/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B28" s="43">
        <f>IF(SUM('1Q'!B28+'2Q'!B28+'3Q'!B28+'4Q'!B28)&gt;0,SUM('1Q'!B28+'2Q'!B28+'3Q'!B28+'4Q'!B28),0)</f>
        <v>0</v>
      </c>
      <c r="C28" s="43">
        <f>IF(SUM('1Q'!C28+'2Q'!C28+'3Q'!C28+'4Q'!C28)&gt;0,SUM('1Q'!C28+'2Q'!C28+'3Q'!C28+'4Q'!C28),0)</f>
        <v>188</v>
      </c>
      <c r="D28" s="43">
        <f>IF(SUM('1Q'!D28+'2Q'!D28+'3Q'!D28+'4Q'!D28)&gt;0,SUM('1Q'!D28+'2Q'!D28+'3Q'!D28+'4Q'!D28),0)</f>
        <v>12</v>
      </c>
      <c r="E28" s="43">
        <f>IF(SUM('1Q'!E28+'2Q'!E28+'3Q'!E28+'4Q'!E28)&gt;0,SUM('1Q'!E28+'2Q'!E28+'3Q'!E28+'4Q'!E28),0)</f>
        <v>0</v>
      </c>
      <c r="F28" s="11">
        <f t="shared" si="0"/>
        <v>200</v>
      </c>
      <c r="G28" s="1"/>
      <c r="H28" s="9">
        <v>14.75</v>
      </c>
      <c r="J28" s="4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B29" s="43">
        <f>IF(SUM('1Q'!B29+'2Q'!B29+'3Q'!B29+'4Q'!B29)&gt;0,SUM('1Q'!B29+'2Q'!B29+'3Q'!B29+'4Q'!B29),0)</f>
        <v>0</v>
      </c>
      <c r="C29" s="43">
        <f>IF(SUM('1Q'!C29+'2Q'!C29+'3Q'!C29+'4Q'!C29)&gt;0,SUM('1Q'!C29+'2Q'!C29+'3Q'!C29+'4Q'!C29),0)</f>
        <v>103</v>
      </c>
      <c r="D29" s="43">
        <f>IF(SUM('1Q'!D29+'2Q'!D29+'3Q'!D29+'4Q'!D29)&gt;0,SUM('1Q'!D29+'2Q'!D29+'3Q'!D29+'4Q'!D29),0)</f>
        <v>12</v>
      </c>
      <c r="E29" s="43">
        <f>IF(SUM('1Q'!E29+'2Q'!E29+'3Q'!E29+'4Q'!E29)&gt;0,SUM('1Q'!E29+'2Q'!E29+'3Q'!E29+'4Q'!E29),0)</f>
        <v>0</v>
      </c>
      <c r="F29" s="11">
        <f t="shared" si="0"/>
        <v>115</v>
      </c>
      <c r="G29" s="1"/>
      <c r="H29" s="9">
        <v>15.25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2">
        <f t="shared" si="5"/>
        <v>0</v>
      </c>
      <c r="Q29" s="3"/>
      <c r="R29" s="3"/>
    </row>
    <row r="30" spans="1:18">
      <c r="A30" s="9">
        <v>15.75</v>
      </c>
      <c r="B30" s="43">
        <f>IF(SUM('1Q'!B30+'2Q'!B30+'3Q'!B30+'4Q'!B30)&gt;0,SUM('1Q'!B30+'2Q'!B30+'3Q'!B30+'4Q'!B30),0)</f>
        <v>0</v>
      </c>
      <c r="C30" s="43">
        <f>IF(SUM('1Q'!C30+'2Q'!C30+'3Q'!C30+'4Q'!C30)&gt;0,SUM('1Q'!C30+'2Q'!C30+'3Q'!C30+'4Q'!C30),0)</f>
        <v>50</v>
      </c>
      <c r="D30" s="43">
        <f>IF(SUM('1Q'!D30+'2Q'!D30+'3Q'!D30+'4Q'!D30)&gt;0,SUM('1Q'!D30+'2Q'!D30+'3Q'!D30+'4Q'!D30),0)</f>
        <v>23</v>
      </c>
      <c r="E30" s="43">
        <f>IF(SUM('1Q'!E30+'2Q'!E30+'3Q'!E30+'4Q'!E30)&gt;0,SUM('1Q'!E30+'2Q'!E30+'3Q'!E30+'4Q'!E30),0)</f>
        <v>0</v>
      </c>
      <c r="F30" s="11">
        <f t="shared" si="0"/>
        <v>73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43">
        <f>IF(SUM('1Q'!B31+'2Q'!B31+'3Q'!B31+'4Q'!B31)&gt;0,SUM('1Q'!B31+'2Q'!B31+'3Q'!B31+'4Q'!B31),0)</f>
        <v>1</v>
      </c>
      <c r="C31" s="43">
        <f>IF(SUM('1Q'!C31+'2Q'!C31+'3Q'!C31+'4Q'!C31)&gt;0,SUM('1Q'!C31+'2Q'!C31+'3Q'!C31+'4Q'!C31),0)</f>
        <v>33</v>
      </c>
      <c r="D31" s="43">
        <f>IF(SUM('1Q'!D31+'2Q'!D31+'3Q'!D31+'4Q'!D31)&gt;0,SUM('1Q'!D31+'2Q'!D31+'3Q'!D31+'4Q'!D31),0)</f>
        <v>22</v>
      </c>
      <c r="E31" s="43">
        <f>IF(SUM('1Q'!E31+'2Q'!E31+'3Q'!E31+'4Q'!E31)&gt;0,SUM('1Q'!E31+'2Q'!E31+'3Q'!E31+'4Q'!E31),0)</f>
        <v>0</v>
      </c>
      <c r="F31" s="11">
        <f t="shared" si="0"/>
        <v>56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43">
        <f>IF(SUM('1Q'!B32+'2Q'!B32+'3Q'!B32+'4Q'!B32)&gt;0,SUM('1Q'!B32+'2Q'!B32+'3Q'!B32+'4Q'!B32),0)</f>
        <v>0</v>
      </c>
      <c r="C32" s="43">
        <f>IF(SUM('1Q'!C32+'2Q'!C32+'3Q'!C32+'4Q'!C32)&gt;0,SUM('1Q'!C32+'2Q'!C32+'3Q'!C32+'4Q'!C32),0)</f>
        <v>10</v>
      </c>
      <c r="D32" s="43">
        <f>IF(SUM('1Q'!D32+'2Q'!D32+'3Q'!D32+'4Q'!D32)&gt;0,SUM('1Q'!D32+'2Q'!D32+'3Q'!D32+'4Q'!D32),0)</f>
        <v>14</v>
      </c>
      <c r="E32" s="43">
        <f>IF(SUM('1Q'!E32+'2Q'!E32+'3Q'!E32+'4Q'!E32)&gt;0,SUM('1Q'!E32+'2Q'!E32+'3Q'!E32+'4Q'!E32),0)</f>
        <v>0</v>
      </c>
      <c r="F32" s="11">
        <f t="shared" si="0"/>
        <v>24</v>
      </c>
      <c r="G32" s="1"/>
      <c r="H32" s="9">
        <v>16.75</v>
      </c>
      <c r="J32" s="14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43">
        <f>IF(SUM('1Q'!B33+'2Q'!B33+'3Q'!B33+'4Q'!B33)&gt;0,SUM('1Q'!B33+'2Q'!B33+'3Q'!B33+'4Q'!B33),0)</f>
        <v>0</v>
      </c>
      <c r="C33" s="43">
        <f>IF(SUM('1Q'!C33+'2Q'!C33+'3Q'!C33+'4Q'!C33)&gt;0,SUM('1Q'!C33+'2Q'!C33+'3Q'!C33+'4Q'!C33),0)</f>
        <v>6</v>
      </c>
      <c r="D33" s="43">
        <f>IF(SUM('1Q'!D33+'2Q'!D33+'3Q'!D33+'4Q'!D33)&gt;0,SUM('1Q'!D33+'2Q'!D33+'3Q'!D33+'4Q'!D33),0)</f>
        <v>12</v>
      </c>
      <c r="E33" s="43">
        <f>IF(SUM('1Q'!E33+'2Q'!E33+'3Q'!E33+'4Q'!E33)&gt;0,SUM('1Q'!E33+'2Q'!E33+'3Q'!E33+'4Q'!E33),0)</f>
        <v>0</v>
      </c>
      <c r="F33" s="11">
        <f t="shared" si="0"/>
        <v>18</v>
      </c>
      <c r="G33" s="1"/>
      <c r="H33" s="9">
        <v>17.25</v>
      </c>
      <c r="J33" s="14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43">
        <f>IF(SUM('1Q'!B34+'2Q'!B34+'3Q'!B34+'4Q'!B34)&gt;0,SUM('1Q'!B34+'2Q'!B34+'3Q'!B34+'4Q'!B34),0)</f>
        <v>0</v>
      </c>
      <c r="C34" s="43">
        <f>IF(SUM('1Q'!C34+'2Q'!C34+'3Q'!C34+'4Q'!C34)&gt;0,SUM('1Q'!C34+'2Q'!C34+'3Q'!C34+'4Q'!C34),0)</f>
        <v>0</v>
      </c>
      <c r="D34" s="43">
        <f>IF(SUM('1Q'!D34+'2Q'!D34+'3Q'!D34+'4Q'!D34)&gt;0,SUM('1Q'!D34+'2Q'!D34+'3Q'!D34+'4Q'!D34),0)</f>
        <v>5</v>
      </c>
      <c r="E34" s="43">
        <f>IF(SUM('1Q'!E34+'2Q'!E34+'3Q'!E34+'4Q'!E34)&gt;0,SUM('1Q'!E34+'2Q'!E34+'3Q'!E34+'4Q'!E34),0)</f>
        <v>0</v>
      </c>
      <c r="F34" s="11">
        <f t="shared" si="0"/>
        <v>5</v>
      </c>
      <c r="G34" s="1"/>
      <c r="H34" s="9">
        <v>17.75</v>
      </c>
      <c r="J34" s="14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43">
        <f>IF(SUM('1Q'!B35+'2Q'!B35+'3Q'!B35+'4Q'!B35)&gt;0,SUM('1Q'!B35+'2Q'!B35+'3Q'!B35+'4Q'!B35),0)</f>
        <v>0</v>
      </c>
      <c r="C35" s="43">
        <f>IF(SUM('1Q'!C35+'2Q'!C35+'3Q'!C35+'4Q'!C35)&gt;0,SUM('1Q'!C35+'2Q'!C35+'3Q'!C35+'4Q'!C35),0)</f>
        <v>1</v>
      </c>
      <c r="D35" s="43">
        <f>IF(SUM('1Q'!D35+'2Q'!D35+'3Q'!D35+'4Q'!D35)&gt;0,SUM('1Q'!D35+'2Q'!D35+'3Q'!D35+'4Q'!D35),0)</f>
        <v>2</v>
      </c>
      <c r="E35" s="43">
        <f>IF(SUM('1Q'!E35+'2Q'!E35+'3Q'!E35+'4Q'!E35)&gt;0,SUM('1Q'!E35+'2Q'!E35+'3Q'!E35+'4Q'!E35),0)</f>
        <v>0</v>
      </c>
      <c r="F35" s="11">
        <f t="shared" si="0"/>
        <v>3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43">
        <f>IF(SUM('1Q'!B36+'2Q'!B36+'3Q'!B36+'4Q'!B36)&gt;0,SUM('1Q'!B36+'2Q'!B36+'3Q'!B36+'4Q'!B36),0)</f>
        <v>0</v>
      </c>
      <c r="C36" s="43">
        <f>IF(SUM('1Q'!C36+'2Q'!C36+'3Q'!C36+'4Q'!C36)&gt;0,SUM('1Q'!C36+'2Q'!C36+'3Q'!C36+'4Q'!C36),0)</f>
        <v>0</v>
      </c>
      <c r="D36" s="43">
        <f>IF(SUM('1Q'!D36+'2Q'!D36+'3Q'!D36+'4Q'!D36)&gt;0,SUM('1Q'!D36+'2Q'!D36+'3Q'!D36+'4Q'!D36),0)</f>
        <v>0</v>
      </c>
      <c r="E36" s="43">
        <f>IF(SUM('1Q'!E36+'2Q'!E36+'3Q'!E36+'4Q'!E36)&gt;0,SUM('1Q'!E36+'2Q'!E36+'3Q'!E36+'4Q'!E36),0)</f>
        <v>0</v>
      </c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43">
        <f>IF(SUM('1Q'!B37+'2Q'!B37+'3Q'!B37+'4Q'!B37)&gt;0,SUM('1Q'!B37+'2Q'!B37+'3Q'!B37+'4Q'!B37),0)</f>
        <v>0</v>
      </c>
      <c r="C37" s="43">
        <f>IF(SUM('1Q'!C37+'2Q'!C37+'3Q'!C37+'4Q'!C37)&gt;0,SUM('1Q'!C37+'2Q'!C37+'3Q'!C37+'4Q'!C37),0)</f>
        <v>0</v>
      </c>
      <c r="D37" s="43">
        <f>IF(SUM('1Q'!D37+'2Q'!D37+'3Q'!D37+'4Q'!D37)&gt;0,SUM('1Q'!D37+'2Q'!D37+'3Q'!D37+'4Q'!D37),0)</f>
        <v>0</v>
      </c>
      <c r="E37" s="43">
        <f>IF(SUM('1Q'!E37+'2Q'!E37+'3Q'!E37+'4Q'!E37)&gt;0,SUM('1Q'!E37+'2Q'!E37+'3Q'!E37+'4Q'!E37),0)</f>
        <v>0</v>
      </c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5">
        <f>SUM(B6:B37)</f>
        <v>340</v>
      </c>
      <c r="C38" s="15">
        <f>SUM(C6:C37)</f>
        <v>2515</v>
      </c>
      <c r="D38" s="15">
        <f>SUM(D6:D37)</f>
        <v>116</v>
      </c>
      <c r="E38" s="15">
        <f>SUM(E6:E37)</f>
        <v>0</v>
      </c>
      <c r="F38" s="24">
        <f>SUM(F6:F37)</f>
        <v>2971</v>
      </c>
      <c r="G38" s="16"/>
      <c r="H38" s="7" t="s">
        <v>7</v>
      </c>
      <c r="I38" s="4">
        <f>SUM(I6:I37)</f>
        <v>0</v>
      </c>
      <c r="J38" s="1"/>
      <c r="K38" s="7" t="s">
        <v>7</v>
      </c>
      <c r="L38" s="15">
        <f>SUM(L6:L37)</f>
        <v>0</v>
      </c>
      <c r="M38" s="15">
        <f>SUM(M6:M37)</f>
        <v>0</v>
      </c>
      <c r="N38" s="15">
        <f>SUM(N6:N37)</f>
        <v>0</v>
      </c>
      <c r="O38" s="15">
        <f>SUM(O6:O37)</f>
        <v>0</v>
      </c>
      <c r="P38" s="44">
        <f>SUM(P6:P37)</f>
        <v>0</v>
      </c>
      <c r="Q38" s="17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18"/>
      <c r="B41" s="1"/>
      <c r="C41" s="1"/>
      <c r="D41" s="1"/>
      <c r="E41" s="1"/>
      <c r="F41" s="18"/>
      <c r="G41" s="1"/>
      <c r="H41" s="1"/>
      <c r="I41" s="1"/>
      <c r="J41" s="18"/>
      <c r="K41" s="1"/>
      <c r="L41" s="1"/>
      <c r="M41" s="1"/>
      <c r="N41" s="18"/>
      <c r="O41" s="1"/>
      <c r="P41" s="3"/>
      <c r="Q41" s="3"/>
      <c r="R41" s="3"/>
    </row>
    <row r="42" spans="1:18">
      <c r="A42" s="1"/>
      <c r="B42" s="54" t="s">
        <v>9</v>
      </c>
      <c r="C42" s="54"/>
      <c r="D42" s="54"/>
      <c r="E42" s="1"/>
      <c r="F42" s="1"/>
      <c r="G42" s="4"/>
      <c r="H42" s="1"/>
      <c r="I42" s="54" t="s">
        <v>10</v>
      </c>
      <c r="J42" s="54"/>
      <c r="K42" s="54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1" t="s">
        <v>11</v>
      </c>
      <c r="J44" s="21" t="s">
        <v>12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0</v>
      </c>
      <c r="G52" s="1"/>
      <c r="H52" s="9">
        <f t="shared" si="11"/>
        <v>0</v>
      </c>
      <c r="I52" s="1">
        <f t="shared" si="12"/>
        <v>0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0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0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0</v>
      </c>
      <c r="G54" s="1"/>
      <c r="H54" s="9">
        <f t="shared" si="11"/>
        <v>0</v>
      </c>
      <c r="I54" s="1">
        <f t="shared" si="12"/>
        <v>0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0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0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3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0</v>
      </c>
      <c r="G56" s="1"/>
      <c r="H56" s="9">
        <f t="shared" si="11"/>
        <v>0</v>
      </c>
      <c r="I56" s="1">
        <f t="shared" si="12"/>
        <v>0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3">
        <f t="shared" si="16"/>
        <v>0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0</v>
      </c>
      <c r="G57" s="1"/>
      <c r="H57" s="9">
        <f t="shared" si="11"/>
        <v>0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3">
        <f t="shared" si="16"/>
        <v>0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0</v>
      </c>
      <c r="G58" s="1"/>
      <c r="H58" s="9">
        <f t="shared" si="11"/>
        <v>0</v>
      </c>
      <c r="I58" s="1">
        <f t="shared" si="12"/>
        <v>0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3">
        <f t="shared" si="16"/>
        <v>0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0</v>
      </c>
      <c r="G59" s="1"/>
      <c r="H59" s="9">
        <f t="shared" si="11"/>
        <v>0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3">
        <f t="shared" si="16"/>
        <v>0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0</v>
      </c>
      <c r="G60" s="1"/>
      <c r="H60" s="9">
        <f t="shared" si="11"/>
        <v>0</v>
      </c>
      <c r="I60" s="1">
        <f t="shared" si="12"/>
        <v>0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3">
        <f t="shared" si="16"/>
        <v>0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0</v>
      </c>
      <c r="G61" s="1"/>
      <c r="H61" s="9">
        <f t="shared" si="11"/>
        <v>0</v>
      </c>
      <c r="I61" s="1">
        <f t="shared" si="12"/>
        <v>0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3">
        <f t="shared" si="16"/>
        <v>0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0</v>
      </c>
      <c r="G62" s="1"/>
      <c r="H62" s="9">
        <f t="shared" si="11"/>
        <v>0</v>
      </c>
      <c r="I62" s="1">
        <f t="shared" si="12"/>
        <v>0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3">
        <f t="shared" si="16"/>
        <v>0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1">
        <f t="shared" si="10"/>
        <v>0</v>
      </c>
      <c r="G63" s="1"/>
      <c r="H63" s="9">
        <f t="shared" si="11"/>
        <v>0</v>
      </c>
      <c r="I63" s="1">
        <f t="shared" si="12"/>
        <v>0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3">
        <f t="shared" si="16"/>
        <v>0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0</v>
      </c>
      <c r="D64" s="1">
        <f t="shared" si="8"/>
        <v>0</v>
      </c>
      <c r="E64" s="1">
        <f t="shared" si="9"/>
        <v>0</v>
      </c>
      <c r="F64" s="11">
        <f t="shared" si="10"/>
        <v>0</v>
      </c>
      <c r="G64" s="1"/>
      <c r="H64" s="9">
        <f t="shared" si="11"/>
        <v>0</v>
      </c>
      <c r="I64" s="1">
        <f t="shared" si="12"/>
        <v>0</v>
      </c>
      <c r="J64" s="1">
        <f t="shared" si="13"/>
        <v>0</v>
      </c>
      <c r="K64" s="1">
        <f t="shared" si="14"/>
        <v>0</v>
      </c>
      <c r="L64" s="1">
        <f t="shared" si="15"/>
        <v>0</v>
      </c>
      <c r="M64" s="23">
        <f t="shared" si="16"/>
        <v>0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0</v>
      </c>
      <c r="D65" s="1">
        <f t="shared" si="8"/>
        <v>0</v>
      </c>
      <c r="E65" s="1">
        <f t="shared" si="9"/>
        <v>0</v>
      </c>
      <c r="F65" s="11">
        <f t="shared" si="10"/>
        <v>0</v>
      </c>
      <c r="G65" s="1"/>
      <c r="H65" s="9">
        <f t="shared" si="11"/>
        <v>0</v>
      </c>
      <c r="I65" s="1">
        <f t="shared" si="12"/>
        <v>0</v>
      </c>
      <c r="J65" s="1">
        <f t="shared" si="13"/>
        <v>0</v>
      </c>
      <c r="K65" s="1">
        <f t="shared" si="14"/>
        <v>0</v>
      </c>
      <c r="L65" s="1">
        <f t="shared" si="15"/>
        <v>0</v>
      </c>
      <c r="M65" s="23">
        <f t="shared" si="16"/>
        <v>0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0</v>
      </c>
      <c r="D66" s="1">
        <f t="shared" si="8"/>
        <v>0</v>
      </c>
      <c r="E66" s="1">
        <f t="shared" si="9"/>
        <v>0</v>
      </c>
      <c r="F66" s="11">
        <f t="shared" si="10"/>
        <v>0</v>
      </c>
      <c r="G66" s="1"/>
      <c r="H66" s="9">
        <f t="shared" si="11"/>
        <v>0</v>
      </c>
      <c r="I66" s="1">
        <f t="shared" si="12"/>
        <v>0</v>
      </c>
      <c r="J66" s="1">
        <f t="shared" si="13"/>
        <v>0</v>
      </c>
      <c r="K66" s="1">
        <f t="shared" si="14"/>
        <v>0</v>
      </c>
      <c r="L66" s="1">
        <f t="shared" si="15"/>
        <v>0</v>
      </c>
      <c r="M66" s="23">
        <f t="shared" si="16"/>
        <v>0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0</v>
      </c>
      <c r="D67" s="1">
        <f t="shared" si="8"/>
        <v>0</v>
      </c>
      <c r="E67" s="1">
        <f t="shared" si="9"/>
        <v>0</v>
      </c>
      <c r="F67" s="11">
        <f t="shared" si="10"/>
        <v>0</v>
      </c>
      <c r="G67" s="1"/>
      <c r="H67" s="9">
        <f t="shared" si="11"/>
        <v>0</v>
      </c>
      <c r="I67" s="1">
        <f t="shared" si="12"/>
        <v>0</v>
      </c>
      <c r="J67" s="1">
        <f t="shared" si="13"/>
        <v>0</v>
      </c>
      <c r="K67" s="1">
        <f t="shared" si="14"/>
        <v>0</v>
      </c>
      <c r="L67" s="1">
        <f t="shared" si="15"/>
        <v>0</v>
      </c>
      <c r="M67" s="23">
        <f t="shared" si="16"/>
        <v>0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1">
        <f t="shared" si="10"/>
        <v>0</v>
      </c>
      <c r="G68" s="1"/>
      <c r="H68" s="9">
        <f t="shared" si="11"/>
        <v>0</v>
      </c>
      <c r="I68" s="1">
        <f t="shared" si="12"/>
        <v>0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23">
        <f t="shared" si="16"/>
        <v>0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0</v>
      </c>
      <c r="G69" s="1"/>
      <c r="H69" s="9">
        <f t="shared" si="11"/>
        <v>0</v>
      </c>
      <c r="I69" s="1">
        <f t="shared" si="12"/>
        <v>0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23">
        <f t="shared" si="16"/>
        <v>0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0</v>
      </c>
      <c r="E70" s="1">
        <f t="shared" si="9"/>
        <v>0</v>
      </c>
      <c r="F70" s="11">
        <f t="shared" si="10"/>
        <v>0</v>
      </c>
      <c r="G70" s="1"/>
      <c r="H70" s="9">
        <f t="shared" si="11"/>
        <v>0</v>
      </c>
      <c r="I70" s="1">
        <f t="shared" si="12"/>
        <v>0</v>
      </c>
      <c r="J70" s="1">
        <f t="shared" si="13"/>
        <v>0</v>
      </c>
      <c r="K70" s="1">
        <f t="shared" si="14"/>
        <v>0</v>
      </c>
      <c r="L70" s="1">
        <f t="shared" si="15"/>
        <v>0</v>
      </c>
      <c r="M70" s="23">
        <f t="shared" si="16"/>
        <v>0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0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3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0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3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0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0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0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0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0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0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5">
        <f>SUM(B47:B78)</f>
        <v>0</v>
      </c>
      <c r="C79" s="15">
        <f>SUM(C47:C78)</f>
        <v>0</v>
      </c>
      <c r="D79" s="15">
        <f>SUM(D47:D78)</f>
        <v>0</v>
      </c>
      <c r="E79" s="15">
        <f>SUM(E47:E78)</f>
        <v>0</v>
      </c>
      <c r="F79" s="15">
        <f>SUM(F47:F78)</f>
        <v>0</v>
      </c>
      <c r="G79" s="11"/>
      <c r="H79" s="7" t="s">
        <v>7</v>
      </c>
      <c r="I79" s="15">
        <f>SUM(I47:I78)</f>
        <v>0</v>
      </c>
      <c r="J79" s="15">
        <f>SUM(J47:J78)</f>
        <v>0</v>
      </c>
      <c r="K79" s="15">
        <f>SUM(K47:K78)</f>
        <v>0</v>
      </c>
      <c r="L79" s="15">
        <f>SUM(L47:L78)</f>
        <v>0</v>
      </c>
      <c r="M79" s="15">
        <f>SUM(M47:M78)</f>
        <v>0</v>
      </c>
      <c r="N79" s="3"/>
      <c r="O79" s="3"/>
      <c r="P79" s="3"/>
    </row>
    <row r="80" spans="1:16">
      <c r="A80" s="5" t="s">
        <v>13</v>
      </c>
      <c r="B80" s="24">
        <f>IF(L38&gt;0,B79/L38,0)</f>
        <v>0</v>
      </c>
      <c r="C80" s="24">
        <f>IF(M38&gt;0,C79/M38,0)</f>
        <v>0</v>
      </c>
      <c r="D80" s="24">
        <f>IF(N38&gt;0,D79/N38,0)</f>
        <v>0</v>
      </c>
      <c r="E80" s="24">
        <f>IF(O38&gt;0,E79/O38,0)</f>
        <v>0</v>
      </c>
      <c r="F80" s="24">
        <f>IF(P38&gt;0,F79/P38,0)</f>
        <v>0</v>
      </c>
      <c r="G80" s="11"/>
      <c r="H80" s="5" t="s">
        <v>13</v>
      </c>
      <c r="I80" s="24">
        <f>IF(L38&gt;0,I79/L38,0)</f>
        <v>0</v>
      </c>
      <c r="J80" s="24">
        <f>IF(M38&gt;0,J79/M38,0)</f>
        <v>0</v>
      </c>
      <c r="K80" s="24">
        <f>IF(N38&gt;0,K79/N38,0)</f>
        <v>0</v>
      </c>
      <c r="L80" s="24">
        <f>IF(O38&gt;0,L79/O38,0)</f>
        <v>0</v>
      </c>
      <c r="M80" s="24">
        <f>IF(P38&gt;0,M79/P38,0)</f>
        <v>0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50" t="s">
        <v>25</v>
      </c>
      <c r="B85" s="50"/>
      <c r="C85" s="50"/>
      <c r="D85" s="50"/>
      <c r="E85" s="50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50"/>
      <c r="B86" s="50"/>
      <c r="C86" s="50"/>
      <c r="D86" s="50"/>
      <c r="E86" s="50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51" t="s">
        <v>15</v>
      </c>
      <c r="B89" s="52" t="s">
        <v>16</v>
      </c>
      <c r="C89" s="52" t="s">
        <v>17</v>
      </c>
      <c r="D89" s="52" t="s">
        <v>18</v>
      </c>
      <c r="E89" s="52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51"/>
      <c r="B90" s="51"/>
      <c r="C90" s="51"/>
      <c r="D90" s="51"/>
      <c r="E90" s="52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6">
        <v>0</v>
      </c>
      <c r="B92" s="27">
        <f>L$38</f>
        <v>0</v>
      </c>
      <c r="C92" s="28">
        <f>$B$80</f>
        <v>0</v>
      </c>
      <c r="D92" s="28">
        <f>$I$80</f>
        <v>0</v>
      </c>
      <c r="E92" s="27">
        <f t="shared" ref="E92:E95" si="17">B92*D92</f>
        <v>0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6">
        <v>1</v>
      </c>
      <c r="B93" s="27">
        <f>M$38</f>
        <v>0</v>
      </c>
      <c r="C93" s="28">
        <f>$C$80</f>
        <v>0</v>
      </c>
      <c r="D93" s="28">
        <f>$J$80</f>
        <v>0</v>
      </c>
      <c r="E93" s="27">
        <f t="shared" si="17"/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0</v>
      </c>
      <c r="C94" s="28">
        <f>$D$80</f>
        <v>0</v>
      </c>
      <c r="D94" s="28">
        <f>$K$80</f>
        <v>0</v>
      </c>
      <c r="E94" s="27">
        <f t="shared" si="17"/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0</v>
      </c>
      <c r="C95" s="28">
        <f>$E$80</f>
        <v>0</v>
      </c>
      <c r="D95" s="28">
        <f>$L$80</f>
        <v>0</v>
      </c>
      <c r="E95" s="27">
        <f t="shared" si="17"/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0</v>
      </c>
      <c r="C96" s="28">
        <f>$F$80</f>
        <v>0</v>
      </c>
      <c r="D96" s="28">
        <f>$M$80</f>
        <v>0</v>
      </c>
      <c r="E96" s="27">
        <f>SUM(E92:E95)</f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 t="str">
        <f>IF(E96&gt;0,$I$2/E96,"")</f>
        <v/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SheetLayoutView="10" workbookViewId="0"/>
  </sheetViews>
  <sheetFormatPr baseColWidth="10" defaultColWidth="11.5" defaultRowHeight="13"/>
  <cols>
    <col min="2" max="2" width="11.5" style="10"/>
    <col min="3" max="5" width="17.33203125" style="45" customWidth="1"/>
    <col min="6" max="6" width="27" customWidth="1"/>
    <col min="7" max="7" width="55.33203125" customWidth="1"/>
  </cols>
  <sheetData>
    <row r="1" spans="1:7" ht="18">
      <c r="A1" s="57" t="s">
        <v>26</v>
      </c>
      <c r="B1" s="57"/>
      <c r="C1" s="57"/>
      <c r="D1" s="57"/>
      <c r="E1" s="57"/>
      <c r="F1" s="57"/>
    </row>
    <row r="3" spans="1:7" ht="28">
      <c r="A3" s="46" t="s">
        <v>27</v>
      </c>
      <c r="B3" s="47" t="s">
        <v>28</v>
      </c>
      <c r="C3" s="48" t="s">
        <v>29</v>
      </c>
      <c r="D3" s="48" t="s">
        <v>30</v>
      </c>
      <c r="E3" s="48" t="s">
        <v>31</v>
      </c>
      <c r="F3" s="46" t="s">
        <v>32</v>
      </c>
      <c r="G3" s="49" t="s">
        <v>33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1Q</vt:lpstr>
      <vt:lpstr>2Q</vt:lpstr>
      <vt:lpstr>3Q</vt:lpstr>
      <vt:lpstr>4Q</vt:lpstr>
      <vt:lpstr>ANUAL</vt:lpstr>
      <vt:lpstr>RELACIONES TALLA-PESO</vt:lpstr>
      <vt:lpstr>'RELACIONES TALLA-PESO'!Área_de_impresión</vt:lpstr>
      <vt:lpstr>'RELACIONES TALLA-PESO'!Excel_BuiltIn_Print_Area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2024-02-13T14:08:48Z</dcterms:modified>
</cp:coreProperties>
</file>