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4"/>
  <workbookPr/>
  <mc:AlternateContent xmlns:mc="http://schemas.openxmlformats.org/markup-compatibility/2006">
    <mc:Choice Requires="x15">
      <x15ac:absPath xmlns:x15ac="http://schemas.microsoft.com/office/spreadsheetml/2010/11/ac" url="/Users/mariajosezunigabasualto/MJZ/BOQUERON/BENCHMARK_2024/Surveys_consistency/DATOS/Taledas_allfleets_1988_2016/"/>
    </mc:Choice>
  </mc:AlternateContent>
  <xr:revisionPtr revIDLastSave="0" documentId="13_ncr:1_{CAA759B3-3125-3E4A-A0D4-E85CE4731F9C}" xr6:coauthVersionLast="47" xr6:coauthVersionMax="47" xr10:uidLastSave="{00000000-0000-0000-0000-000000000000}"/>
  <bookViews>
    <workbookView xWindow="0" yWindow="740" windowWidth="29400" windowHeight="18380" tabRatio="618" activeTab="3" xr2:uid="{00000000-000D-0000-FFFF-FFFF00000000}"/>
  </bookViews>
  <sheets>
    <sheet name="1Q" sheetId="1" r:id="rId1"/>
    <sheet name="2Q" sheetId="2" r:id="rId2"/>
    <sheet name="3Q" sheetId="3" r:id="rId3"/>
    <sheet name="4Q" sheetId="4" r:id="rId4"/>
    <sheet name="RELACIONES TALLA-PESO" sheetId="5" r:id="rId5"/>
    <sheet name="Hoja6" sheetId="6" r:id="rId6"/>
  </sheets>
  <definedNames>
    <definedName name="_xlnm.Print_Area" localSheetId="4">'RELACIONES TALLA-PESO'!$A$1:$G$8</definedName>
    <definedName name="Excel_BuiltIn_Print_Area" localSheetId="4">#REF!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9" i="4" l="1"/>
  <c r="C89" i="4"/>
  <c r="D89" i="4"/>
  <c r="E89" i="4"/>
  <c r="B89" i="4"/>
  <c r="I89" i="3"/>
  <c r="C89" i="3"/>
  <c r="D89" i="3"/>
  <c r="E89" i="3"/>
  <c r="B89" i="3"/>
  <c r="I89" i="2"/>
  <c r="C89" i="2"/>
  <c r="D89" i="2"/>
  <c r="E89" i="2"/>
  <c r="B89" i="2"/>
  <c r="I89" i="1"/>
  <c r="C89" i="1"/>
  <c r="D89" i="1"/>
  <c r="E89" i="1"/>
  <c r="B89" i="1"/>
  <c r="I43" i="1"/>
  <c r="D43" i="1"/>
  <c r="F6" i="4" l="1"/>
  <c r="L6" i="4"/>
  <c r="M6" i="4"/>
  <c r="N6" i="4"/>
  <c r="O6" i="4"/>
  <c r="F7" i="4"/>
  <c r="L7" i="4"/>
  <c r="O7" i="4"/>
  <c r="F8" i="4"/>
  <c r="L8" i="4"/>
  <c r="M8" i="4"/>
  <c r="O8" i="4"/>
  <c r="F9" i="4"/>
  <c r="L9" i="4"/>
  <c r="O9" i="4"/>
  <c r="F10" i="4"/>
  <c r="L10" i="4"/>
  <c r="M10" i="4"/>
  <c r="P10" i="4" s="1"/>
  <c r="N10" i="4"/>
  <c r="O10" i="4"/>
  <c r="F11" i="4"/>
  <c r="L11" i="4"/>
  <c r="O11" i="4"/>
  <c r="F12" i="4"/>
  <c r="M12" i="4" s="1"/>
  <c r="F13" i="4"/>
  <c r="O13" i="4" s="1"/>
  <c r="E59" i="4" s="1"/>
  <c r="L13" i="4"/>
  <c r="F14" i="4"/>
  <c r="L14" i="4"/>
  <c r="M14" i="4"/>
  <c r="N14" i="4"/>
  <c r="D60" i="4" s="1"/>
  <c r="O14" i="4"/>
  <c r="F15" i="4"/>
  <c r="L15" i="4"/>
  <c r="O15" i="4"/>
  <c r="F16" i="4"/>
  <c r="N16" i="4" s="1"/>
  <c r="L16" i="4"/>
  <c r="M16" i="4"/>
  <c r="C62" i="4" s="1"/>
  <c r="F17" i="4"/>
  <c r="L17" i="4" s="1"/>
  <c r="O17" i="4"/>
  <c r="E63" i="4" s="1"/>
  <c r="F18" i="4"/>
  <c r="F19" i="4"/>
  <c r="O19" i="4" s="1"/>
  <c r="L19" i="4"/>
  <c r="F20" i="4"/>
  <c r="L20" i="4"/>
  <c r="M20" i="4"/>
  <c r="C66" i="4" s="1"/>
  <c r="N20" i="4"/>
  <c r="O20" i="4"/>
  <c r="F21" i="4"/>
  <c r="L21" i="4"/>
  <c r="B67" i="4" s="1"/>
  <c r="O21" i="4"/>
  <c r="F22" i="4"/>
  <c r="N22" i="4" s="1"/>
  <c r="D68" i="4" s="1"/>
  <c r="L22" i="4"/>
  <c r="M22" i="4"/>
  <c r="C68" i="4" s="1"/>
  <c r="F23" i="4"/>
  <c r="L23" i="4" s="1"/>
  <c r="I69" i="4" s="1"/>
  <c r="O23" i="4"/>
  <c r="L69" i="4" s="1"/>
  <c r="F24" i="4"/>
  <c r="F25" i="4"/>
  <c r="O25" i="4" s="1"/>
  <c r="E71" i="4" s="1"/>
  <c r="F26" i="4"/>
  <c r="L26" i="4"/>
  <c r="M26" i="4"/>
  <c r="N26" i="4"/>
  <c r="O26" i="4"/>
  <c r="E72" i="4" s="1"/>
  <c r="F27" i="4"/>
  <c r="L27" i="4"/>
  <c r="O27" i="4"/>
  <c r="E73" i="4" s="1"/>
  <c r="F28" i="4"/>
  <c r="N28" i="4" s="1"/>
  <c r="L28" i="4"/>
  <c r="M28" i="4"/>
  <c r="F29" i="4"/>
  <c r="L29" i="4" s="1"/>
  <c r="O29" i="4"/>
  <c r="E75" i="4" s="1"/>
  <c r="F30" i="4"/>
  <c r="F31" i="4"/>
  <c r="O31" i="4" s="1"/>
  <c r="E77" i="4" s="1"/>
  <c r="L31" i="4"/>
  <c r="F32" i="4"/>
  <c r="L32" i="4"/>
  <c r="M32" i="4"/>
  <c r="J78" i="4" s="1"/>
  <c r="N32" i="4"/>
  <c r="D78" i="4" s="1"/>
  <c r="O32" i="4"/>
  <c r="L78" i="4" s="1"/>
  <c r="F33" i="4"/>
  <c r="L33" i="4"/>
  <c r="O33" i="4"/>
  <c r="F34" i="4"/>
  <c r="N34" i="4" s="1"/>
  <c r="D80" i="4" s="1"/>
  <c r="L34" i="4"/>
  <c r="M34" i="4"/>
  <c r="C80" i="4" s="1"/>
  <c r="F35" i="4"/>
  <c r="L35" i="4" s="1"/>
  <c r="O35" i="4"/>
  <c r="L81" i="4" s="1"/>
  <c r="F36" i="4"/>
  <c r="O36" i="4"/>
  <c r="F37" i="4"/>
  <c r="F38" i="4"/>
  <c r="M38" i="4"/>
  <c r="F39" i="4"/>
  <c r="L39" i="4" s="1"/>
  <c r="O39" i="4"/>
  <c r="L85" i="4" s="1"/>
  <c r="F40" i="4"/>
  <c r="O40" i="4"/>
  <c r="L86" i="4" s="1"/>
  <c r="F41" i="4"/>
  <c r="F42" i="4"/>
  <c r="M42" i="4"/>
  <c r="C88" i="4" s="1"/>
  <c r="B43" i="4"/>
  <c r="C43" i="4"/>
  <c r="D43" i="4"/>
  <c r="E43" i="4"/>
  <c r="I43" i="4"/>
  <c r="B52" i="4"/>
  <c r="C52" i="4"/>
  <c r="D52" i="4"/>
  <c r="H52" i="4"/>
  <c r="I52" i="4"/>
  <c r="E53" i="4"/>
  <c r="H53" i="4"/>
  <c r="E54" i="4"/>
  <c r="H54" i="4"/>
  <c r="L54" i="4" s="1"/>
  <c r="I54" i="4"/>
  <c r="E55" i="4"/>
  <c r="H55" i="4"/>
  <c r="B56" i="4"/>
  <c r="C56" i="4"/>
  <c r="F56" i="4" s="1"/>
  <c r="D56" i="4"/>
  <c r="E56" i="4"/>
  <c r="H56" i="4"/>
  <c r="I56" i="4"/>
  <c r="L56" i="4"/>
  <c r="E57" i="4"/>
  <c r="H57" i="4"/>
  <c r="L57" i="4"/>
  <c r="H58" i="4"/>
  <c r="H59" i="4"/>
  <c r="L59" i="4"/>
  <c r="B60" i="4"/>
  <c r="C60" i="4"/>
  <c r="H60" i="4"/>
  <c r="I60" i="4" s="1"/>
  <c r="E61" i="4"/>
  <c r="H61" i="4"/>
  <c r="H62" i="4"/>
  <c r="J62" i="4" s="1"/>
  <c r="H63" i="4"/>
  <c r="I63" i="4" s="1"/>
  <c r="H64" i="4"/>
  <c r="H65" i="4"/>
  <c r="B66" i="4"/>
  <c r="H66" i="4"/>
  <c r="I66" i="4" s="1"/>
  <c r="J66" i="4"/>
  <c r="E67" i="4"/>
  <c r="H67" i="4"/>
  <c r="L67" i="4"/>
  <c r="B68" i="4"/>
  <c r="H68" i="4"/>
  <c r="I68" i="4"/>
  <c r="E69" i="4"/>
  <c r="H69" i="4"/>
  <c r="H70" i="4"/>
  <c r="H71" i="4"/>
  <c r="B72" i="4"/>
  <c r="C72" i="4"/>
  <c r="H72" i="4"/>
  <c r="I72" i="4"/>
  <c r="H73" i="4"/>
  <c r="D74" i="4"/>
  <c r="H74" i="4"/>
  <c r="I74" i="4" s="1"/>
  <c r="H75" i="4"/>
  <c r="L75" i="4" s="1"/>
  <c r="H76" i="4"/>
  <c r="H77" i="4"/>
  <c r="L77" i="4"/>
  <c r="C78" i="4"/>
  <c r="E78" i="4"/>
  <c r="H78" i="4"/>
  <c r="K78" i="4"/>
  <c r="E79" i="4"/>
  <c r="H79" i="4"/>
  <c r="L79" i="4"/>
  <c r="H80" i="4"/>
  <c r="I80" i="4"/>
  <c r="H81" i="4"/>
  <c r="H82" i="4"/>
  <c r="H83" i="4"/>
  <c r="C84" i="4"/>
  <c r="H84" i="4"/>
  <c r="H85" i="4"/>
  <c r="E86" i="4"/>
  <c r="H86" i="4"/>
  <c r="H87" i="4"/>
  <c r="H88" i="4"/>
  <c r="B106" i="4"/>
  <c r="F6" i="1"/>
  <c r="L6" i="1"/>
  <c r="O6" i="1"/>
  <c r="F7" i="1"/>
  <c r="F8" i="1"/>
  <c r="L8" i="1"/>
  <c r="O8" i="1"/>
  <c r="L54" i="1" s="1"/>
  <c r="E54" i="1"/>
  <c r="F9" i="1"/>
  <c r="M9" i="1" s="1"/>
  <c r="L9" i="1"/>
  <c r="N9" i="1"/>
  <c r="D55" i="1" s="1"/>
  <c r="O9" i="1"/>
  <c r="E55" i="1" s="1"/>
  <c r="F10" i="1"/>
  <c r="F11" i="1"/>
  <c r="N11" i="1" s="1"/>
  <c r="L11" i="1"/>
  <c r="B57" i="1" s="1"/>
  <c r="M11" i="1"/>
  <c r="O11" i="1"/>
  <c r="L57" i="1" s="1"/>
  <c r="F12" i="1"/>
  <c r="F13" i="1"/>
  <c r="M13" i="1" s="1"/>
  <c r="N13" i="1"/>
  <c r="F14" i="1"/>
  <c r="O14" i="1" s="1"/>
  <c r="L14" i="1"/>
  <c r="B60" i="1" s="1"/>
  <c r="F15" i="1"/>
  <c r="F16" i="1"/>
  <c r="M16" i="1" s="1"/>
  <c r="L16" i="1"/>
  <c r="O16" i="1"/>
  <c r="F17" i="1"/>
  <c r="N17" i="1"/>
  <c r="K63" i="1" s="1"/>
  <c r="F18" i="1"/>
  <c r="O18" i="1" s="1"/>
  <c r="L64" i="1" s="1"/>
  <c r="L18" i="1"/>
  <c r="B64" i="1" s="1"/>
  <c r="F19" i="1"/>
  <c r="L19" i="1"/>
  <c r="M19" i="1"/>
  <c r="C65" i="1" s="1"/>
  <c r="N19" i="1"/>
  <c r="D65" i="1" s="1"/>
  <c r="O19" i="1"/>
  <c r="L65" i="1" s="1"/>
  <c r="F20" i="1"/>
  <c r="L20" i="1"/>
  <c r="O20" i="1"/>
  <c r="E66" i="1" s="1"/>
  <c r="F21" i="1"/>
  <c r="F22" i="1"/>
  <c r="N22" i="1" s="1"/>
  <c r="K68" i="1" s="1"/>
  <c r="O22" i="1"/>
  <c r="L68" i="1" s="1"/>
  <c r="F23" i="1"/>
  <c r="F24" i="1"/>
  <c r="O24" i="1" s="1"/>
  <c r="L24" i="1"/>
  <c r="I70" i="1" s="1"/>
  <c r="F25" i="1"/>
  <c r="L25" i="1"/>
  <c r="B71" i="1" s="1"/>
  <c r="M25" i="1"/>
  <c r="N25" i="1"/>
  <c r="O25" i="1"/>
  <c r="F26" i="1"/>
  <c r="N26" i="1"/>
  <c r="D72" i="1" s="1"/>
  <c r="L26" i="1"/>
  <c r="O26" i="1"/>
  <c r="F27" i="1"/>
  <c r="F28" i="1"/>
  <c r="F29" i="1"/>
  <c r="O29" i="1" s="1"/>
  <c r="E75" i="1" s="1"/>
  <c r="L29" i="1"/>
  <c r="I75" i="1" s="1"/>
  <c r="M29" i="1"/>
  <c r="N29" i="1"/>
  <c r="K75" i="1" s="1"/>
  <c r="F30" i="1"/>
  <c r="N30" i="1"/>
  <c r="L30" i="1"/>
  <c r="I76" i="1" s="1"/>
  <c r="O30" i="1"/>
  <c r="L76" i="1" s="1"/>
  <c r="F31" i="1"/>
  <c r="F32" i="1"/>
  <c r="N32" i="1"/>
  <c r="D78" i="1" s="1"/>
  <c r="F33" i="1"/>
  <c r="O33" i="1" s="1"/>
  <c r="L33" i="1"/>
  <c r="F34" i="1"/>
  <c r="N34" i="1"/>
  <c r="D80" i="1" s="1"/>
  <c r="L34" i="1"/>
  <c r="B80" i="1" s="1"/>
  <c r="O34" i="1"/>
  <c r="F35" i="1"/>
  <c r="N35" i="1"/>
  <c r="D81" i="1" s="1"/>
  <c r="F36" i="1"/>
  <c r="N36" i="1"/>
  <c r="D82" i="1" s="1"/>
  <c r="F37" i="1"/>
  <c r="L37" i="1"/>
  <c r="F38" i="1"/>
  <c r="N38" i="1"/>
  <c r="D84" i="1" s="1"/>
  <c r="L38" i="1"/>
  <c r="B84" i="1" s="1"/>
  <c r="O38" i="1"/>
  <c r="F39" i="1"/>
  <c r="N39" i="1" s="1"/>
  <c r="F40" i="1"/>
  <c r="N40" i="1"/>
  <c r="L40" i="1"/>
  <c r="I86" i="1" s="1"/>
  <c r="B86" i="1"/>
  <c r="O40" i="1"/>
  <c r="L86" i="1" s="1"/>
  <c r="E86" i="1"/>
  <c r="F41" i="1"/>
  <c r="L41" i="1"/>
  <c r="M41" i="1"/>
  <c r="C87" i="1"/>
  <c r="N41" i="1"/>
  <c r="D87" i="1" s="1"/>
  <c r="K87" i="1"/>
  <c r="O41" i="1"/>
  <c r="F42" i="1"/>
  <c r="L42" i="1"/>
  <c r="B88" i="1" s="1"/>
  <c r="I88" i="1"/>
  <c r="O42" i="1"/>
  <c r="E88" i="1" s="1"/>
  <c r="L88" i="1"/>
  <c r="B43" i="1"/>
  <c r="C43" i="1"/>
  <c r="E43" i="1"/>
  <c r="B52" i="1"/>
  <c r="E52" i="1"/>
  <c r="H52" i="1"/>
  <c r="I52" i="1" s="1"/>
  <c r="H53" i="1"/>
  <c r="H54" i="1"/>
  <c r="B55" i="1"/>
  <c r="H55" i="1"/>
  <c r="L55" i="1"/>
  <c r="H56" i="1"/>
  <c r="C57" i="1"/>
  <c r="E57" i="1"/>
  <c r="H57" i="1"/>
  <c r="H58" i="1"/>
  <c r="H59" i="1"/>
  <c r="H60" i="1"/>
  <c r="H61" i="1"/>
  <c r="H62" i="1"/>
  <c r="H63" i="1"/>
  <c r="E64" i="1"/>
  <c r="H64" i="1"/>
  <c r="E65" i="1"/>
  <c r="H65" i="1"/>
  <c r="K65" i="1"/>
  <c r="H66" i="1"/>
  <c r="I66" i="1"/>
  <c r="H67" i="1"/>
  <c r="H68" i="1"/>
  <c r="H69" i="1"/>
  <c r="H70" i="1"/>
  <c r="E71" i="1"/>
  <c r="H71" i="1"/>
  <c r="E72" i="1"/>
  <c r="H72" i="1"/>
  <c r="H73" i="1"/>
  <c r="H74" i="1"/>
  <c r="H75" i="1"/>
  <c r="L75" i="1"/>
  <c r="B76" i="1"/>
  <c r="H76" i="1"/>
  <c r="H77" i="1"/>
  <c r="H78" i="1"/>
  <c r="H79" i="1"/>
  <c r="H80" i="1"/>
  <c r="K80" i="1"/>
  <c r="H81" i="1"/>
  <c r="H82" i="1"/>
  <c r="H83" i="1"/>
  <c r="H84" i="1"/>
  <c r="K84" i="1"/>
  <c r="H85" i="1"/>
  <c r="D86" i="1"/>
  <c r="H86" i="1"/>
  <c r="E87" i="1"/>
  <c r="H87" i="1"/>
  <c r="I87" i="1" s="1"/>
  <c r="L87" i="1"/>
  <c r="H88" i="1"/>
  <c r="B106" i="1"/>
  <c r="F6" i="2"/>
  <c r="L6" i="2"/>
  <c r="F7" i="2"/>
  <c r="F8" i="2"/>
  <c r="O8" i="2"/>
  <c r="F9" i="2"/>
  <c r="O9" i="2" s="1"/>
  <c r="F10" i="2"/>
  <c r="L10" i="2"/>
  <c r="M10" i="2"/>
  <c r="N10" i="2"/>
  <c r="D56" i="2" s="1"/>
  <c r="O10" i="2"/>
  <c r="E56" i="2" s="1"/>
  <c r="F11" i="2"/>
  <c r="O11" i="2" s="1"/>
  <c r="L57" i="2" s="1"/>
  <c r="F12" i="2"/>
  <c r="F13" i="2"/>
  <c r="L13" i="2"/>
  <c r="O13" i="2"/>
  <c r="F14" i="2"/>
  <c r="O14" i="2"/>
  <c r="L60" i="2" s="1"/>
  <c r="F15" i="2"/>
  <c r="L15" i="2" s="1"/>
  <c r="O15" i="2"/>
  <c r="F16" i="2"/>
  <c r="L16" i="2"/>
  <c r="M16" i="2"/>
  <c r="C62" i="2" s="1"/>
  <c r="N16" i="2"/>
  <c r="K62" i="2" s="1"/>
  <c r="O16" i="2"/>
  <c r="F17" i="2"/>
  <c r="O17" i="2"/>
  <c r="F18" i="2"/>
  <c r="O18" i="2" s="1"/>
  <c r="L18" i="2"/>
  <c r="M18" i="2"/>
  <c r="C64" i="2" s="1"/>
  <c r="N18" i="2"/>
  <c r="F19" i="2"/>
  <c r="O19" i="2"/>
  <c r="F20" i="2"/>
  <c r="L20" i="2"/>
  <c r="I66" i="2" s="1"/>
  <c r="M20" i="2"/>
  <c r="J66" i="2" s="1"/>
  <c r="F21" i="2"/>
  <c r="M21" i="2"/>
  <c r="L21" i="2"/>
  <c r="F22" i="2"/>
  <c r="L22" i="2"/>
  <c r="B68" i="2" s="1"/>
  <c r="M22" i="2"/>
  <c r="C68" i="2" s="1"/>
  <c r="N22" i="2"/>
  <c r="O22" i="2"/>
  <c r="F23" i="2"/>
  <c r="M23" i="2"/>
  <c r="N23" i="2"/>
  <c r="O23" i="2"/>
  <c r="E69" i="2" s="1"/>
  <c r="F24" i="2"/>
  <c r="L24" i="2"/>
  <c r="F25" i="2"/>
  <c r="M25" i="2"/>
  <c r="F26" i="2"/>
  <c r="N26" i="2"/>
  <c r="F27" i="2"/>
  <c r="N27" i="2"/>
  <c r="F28" i="2"/>
  <c r="O28" i="2" s="1"/>
  <c r="L28" i="2"/>
  <c r="B74" i="2" s="1"/>
  <c r="M28" i="2"/>
  <c r="F29" i="2"/>
  <c r="N29" i="2"/>
  <c r="L29" i="2"/>
  <c r="O29" i="2"/>
  <c r="F30" i="2"/>
  <c r="F31" i="2"/>
  <c r="N31" i="2"/>
  <c r="K77" i="2" s="1"/>
  <c r="F32" i="2"/>
  <c r="O32" i="2" s="1"/>
  <c r="L78" i="2" s="1"/>
  <c r="L32" i="2"/>
  <c r="I78" i="2" s="1"/>
  <c r="F33" i="2"/>
  <c r="N33" i="2"/>
  <c r="L33" i="2"/>
  <c r="O33" i="2"/>
  <c r="F34" i="2"/>
  <c r="N34" i="2"/>
  <c r="O34" i="2"/>
  <c r="L80" i="2" s="1"/>
  <c r="F35" i="2"/>
  <c r="N35" i="2"/>
  <c r="F36" i="2"/>
  <c r="F37" i="2"/>
  <c r="N37" i="2"/>
  <c r="K83" i="2" s="1"/>
  <c r="L37" i="2"/>
  <c r="O37" i="2"/>
  <c r="F38" i="2"/>
  <c r="N38" i="2"/>
  <c r="D84" i="2" s="1"/>
  <c r="O38" i="2"/>
  <c r="F39" i="2"/>
  <c r="N39" i="2"/>
  <c r="F40" i="2"/>
  <c r="O40" i="2" s="1"/>
  <c r="E86" i="2" s="1"/>
  <c r="L40" i="2"/>
  <c r="M40" i="2"/>
  <c r="C86" i="2" s="1"/>
  <c r="F86" i="2" s="1"/>
  <c r="N40" i="2"/>
  <c r="D86" i="2" s="1"/>
  <c r="F41" i="2"/>
  <c r="N41" i="2"/>
  <c r="L41" i="2"/>
  <c r="O41" i="2"/>
  <c r="E87" i="2" s="1"/>
  <c r="F42" i="2"/>
  <c r="N42" i="2"/>
  <c r="K88" i="2" s="1"/>
  <c r="O42" i="2"/>
  <c r="E88" i="2" s="1"/>
  <c r="B43" i="2"/>
  <c r="C43" i="2"/>
  <c r="D43" i="2"/>
  <c r="E43" i="2"/>
  <c r="I43" i="2"/>
  <c r="B52" i="2"/>
  <c r="H52" i="2"/>
  <c r="I52" i="2"/>
  <c r="H53" i="2"/>
  <c r="H54" i="2"/>
  <c r="H55" i="2"/>
  <c r="B56" i="2"/>
  <c r="C56" i="2"/>
  <c r="F56" i="2"/>
  <c r="H56" i="2"/>
  <c r="I56" i="2"/>
  <c r="L56" i="2"/>
  <c r="E57" i="2"/>
  <c r="H57" i="2"/>
  <c r="H58" i="2"/>
  <c r="B59" i="2"/>
  <c r="E59" i="2"/>
  <c r="H59" i="2"/>
  <c r="I59" i="2"/>
  <c r="H60" i="2"/>
  <c r="B61" i="2"/>
  <c r="H61" i="2"/>
  <c r="I61" i="2"/>
  <c r="B62" i="2"/>
  <c r="E62" i="2"/>
  <c r="H62" i="2"/>
  <c r="I62" i="2"/>
  <c r="J62" i="2"/>
  <c r="L62" i="2"/>
  <c r="H63" i="2"/>
  <c r="L63" i="2" s="1"/>
  <c r="B64" i="2"/>
  <c r="D64" i="2"/>
  <c r="E64" i="2"/>
  <c r="H64" i="2"/>
  <c r="L64" i="2" s="1"/>
  <c r="I64" i="2"/>
  <c r="H65" i="2"/>
  <c r="B66" i="2"/>
  <c r="H66" i="2"/>
  <c r="B67" i="2"/>
  <c r="H67" i="2"/>
  <c r="J67" i="2"/>
  <c r="D68" i="2"/>
  <c r="E68" i="2"/>
  <c r="H68" i="2"/>
  <c r="K68" i="2" s="1"/>
  <c r="I68" i="2"/>
  <c r="C69" i="2"/>
  <c r="H69" i="2"/>
  <c r="J69" i="2"/>
  <c r="B70" i="2"/>
  <c r="H70" i="2"/>
  <c r="I70" i="2"/>
  <c r="C71" i="2"/>
  <c r="H71" i="2"/>
  <c r="J71" i="2"/>
  <c r="H72" i="2"/>
  <c r="H73" i="2"/>
  <c r="E74" i="2"/>
  <c r="H74" i="2"/>
  <c r="I74" i="2" s="1"/>
  <c r="B75" i="2"/>
  <c r="E75" i="2"/>
  <c r="H75" i="2"/>
  <c r="K75" i="2" s="1"/>
  <c r="H76" i="2"/>
  <c r="H77" i="2"/>
  <c r="E78" i="2"/>
  <c r="H78" i="2"/>
  <c r="B79" i="2"/>
  <c r="H79" i="2"/>
  <c r="D80" i="2"/>
  <c r="E80" i="2"/>
  <c r="H80" i="2"/>
  <c r="K80" i="2"/>
  <c r="H81" i="2"/>
  <c r="H82" i="2"/>
  <c r="E83" i="2"/>
  <c r="H83" i="2"/>
  <c r="L83" i="2"/>
  <c r="E84" i="2"/>
  <c r="H84" i="2"/>
  <c r="H85" i="2"/>
  <c r="H86" i="2"/>
  <c r="J86" i="2"/>
  <c r="K86" i="2"/>
  <c r="L86" i="2"/>
  <c r="B87" i="2"/>
  <c r="H87" i="2"/>
  <c r="I87" i="2"/>
  <c r="L87" i="2"/>
  <c r="D88" i="2"/>
  <c r="H88" i="2"/>
  <c r="L88" i="2"/>
  <c r="B106" i="2"/>
  <c r="F6" i="3"/>
  <c r="L6" i="3" s="1"/>
  <c r="I52" i="3" s="1"/>
  <c r="F7" i="3"/>
  <c r="N7" i="3" s="1"/>
  <c r="L7" i="3"/>
  <c r="M7" i="3"/>
  <c r="O7" i="3"/>
  <c r="F8" i="3"/>
  <c r="F9" i="3"/>
  <c r="M9" i="3"/>
  <c r="C55" i="3"/>
  <c r="N9" i="3"/>
  <c r="D55" i="3" s="1"/>
  <c r="F10" i="3"/>
  <c r="O10" i="3" s="1"/>
  <c r="F11" i="3"/>
  <c r="M11" i="3" s="1"/>
  <c r="L11" i="3"/>
  <c r="N11" i="3"/>
  <c r="D57" i="3" s="1"/>
  <c r="O11" i="3"/>
  <c r="E57" i="3" s="1"/>
  <c r="F12" i="3"/>
  <c r="L12" i="3" s="1"/>
  <c r="O12" i="3"/>
  <c r="F13" i="3"/>
  <c r="M13" i="3" s="1"/>
  <c r="N13" i="3"/>
  <c r="D59" i="3" s="1"/>
  <c r="F14" i="3"/>
  <c r="O14" i="3" s="1"/>
  <c r="L14" i="3"/>
  <c r="F15" i="3"/>
  <c r="L15" i="3" s="1"/>
  <c r="M15" i="3"/>
  <c r="C61" i="3" s="1"/>
  <c r="N15" i="3"/>
  <c r="D61" i="3" s="1"/>
  <c r="O15" i="3"/>
  <c r="L61" i="3" s="1"/>
  <c r="F16" i="3"/>
  <c r="O16" i="3"/>
  <c r="E62" i="3" s="1"/>
  <c r="F17" i="3"/>
  <c r="O17" i="3" s="1"/>
  <c r="L63" i="3" s="1"/>
  <c r="F18" i="3"/>
  <c r="L18" i="3"/>
  <c r="O18" i="3"/>
  <c r="E64" i="3" s="1"/>
  <c r="F19" i="3"/>
  <c r="L19" i="3"/>
  <c r="I65" i="3" s="1"/>
  <c r="N19" i="3"/>
  <c r="K65" i="3" s="1"/>
  <c r="F20" i="3"/>
  <c r="L20" i="3"/>
  <c r="I66" i="3" s="1"/>
  <c r="O20" i="3"/>
  <c r="E66" i="3" s="1"/>
  <c r="F21" i="3"/>
  <c r="L21" i="3"/>
  <c r="M21" i="3"/>
  <c r="N21" i="3"/>
  <c r="O21" i="3"/>
  <c r="E67" i="3" s="1"/>
  <c r="F22" i="3"/>
  <c r="L22" i="3" s="1"/>
  <c r="B68" i="3" s="1"/>
  <c r="F23" i="3"/>
  <c r="N23" i="3"/>
  <c r="D69" i="3" s="1"/>
  <c r="F24" i="3"/>
  <c r="M24" i="3" s="1"/>
  <c r="L24" i="3"/>
  <c r="O24" i="3"/>
  <c r="F25" i="3"/>
  <c r="M25" i="3" s="1"/>
  <c r="L25" i="3"/>
  <c r="B71" i="3" s="1"/>
  <c r="N25" i="3"/>
  <c r="K71" i="3" s="1"/>
  <c r="O25" i="3"/>
  <c r="F26" i="3"/>
  <c r="L26" i="3"/>
  <c r="I72" i="3" s="1"/>
  <c r="F27" i="3"/>
  <c r="L27" i="3"/>
  <c r="M27" i="3"/>
  <c r="N27" i="3"/>
  <c r="K73" i="3" s="1"/>
  <c r="O27" i="3"/>
  <c r="L73" i="3" s="1"/>
  <c r="F28" i="3"/>
  <c r="O28" i="3"/>
  <c r="E74" i="3" s="1"/>
  <c r="F29" i="3"/>
  <c r="L29" i="3"/>
  <c r="M29" i="3"/>
  <c r="J75" i="3" s="1"/>
  <c r="C75" i="3"/>
  <c r="F30" i="3"/>
  <c r="L30" i="3"/>
  <c r="O30" i="3"/>
  <c r="F31" i="3"/>
  <c r="M31" i="3"/>
  <c r="F32" i="3"/>
  <c r="O32" i="3" s="1"/>
  <c r="L32" i="3"/>
  <c r="B78" i="3" s="1"/>
  <c r="F33" i="3"/>
  <c r="L33" i="3"/>
  <c r="O33" i="3"/>
  <c r="F34" i="3"/>
  <c r="L34" i="3"/>
  <c r="B80" i="3" s="1"/>
  <c r="O34" i="3"/>
  <c r="E80" i="3" s="1"/>
  <c r="F35" i="3"/>
  <c r="N35" i="3" s="1"/>
  <c r="L35" i="3"/>
  <c r="I81" i="3" s="1"/>
  <c r="M35" i="3"/>
  <c r="O35" i="3"/>
  <c r="L81" i="3" s="1"/>
  <c r="F36" i="3"/>
  <c r="O36" i="3" s="1"/>
  <c r="E82" i="3" s="1"/>
  <c r="L36" i="3"/>
  <c r="I82" i="3" s="1"/>
  <c r="F37" i="3"/>
  <c r="L37" i="3" s="1"/>
  <c r="B83" i="3" s="1"/>
  <c r="M37" i="3"/>
  <c r="N37" i="3"/>
  <c r="D83" i="3" s="1"/>
  <c r="O37" i="3"/>
  <c r="E83" i="3" s="1"/>
  <c r="F38" i="3"/>
  <c r="F39" i="3"/>
  <c r="L39" i="3"/>
  <c r="M39" i="3"/>
  <c r="N39" i="3"/>
  <c r="O39" i="3"/>
  <c r="F40" i="3"/>
  <c r="L40" i="3"/>
  <c r="O40" i="3"/>
  <c r="E86" i="3" s="1"/>
  <c r="F41" i="3"/>
  <c r="L41" i="3"/>
  <c r="M41" i="3"/>
  <c r="J87" i="3" s="1"/>
  <c r="F42" i="3"/>
  <c r="L42" i="3"/>
  <c r="O42" i="3"/>
  <c r="L88" i="3" s="1"/>
  <c r="B43" i="3"/>
  <c r="C43" i="3"/>
  <c r="D43" i="3"/>
  <c r="E43" i="3"/>
  <c r="I43" i="3"/>
  <c r="H52" i="3"/>
  <c r="C53" i="3"/>
  <c r="D53" i="3"/>
  <c r="H53" i="3"/>
  <c r="J53" i="3" s="1"/>
  <c r="K53" i="3"/>
  <c r="H54" i="3"/>
  <c r="H55" i="3"/>
  <c r="J55" i="3"/>
  <c r="K55" i="3"/>
  <c r="H56" i="3"/>
  <c r="H57" i="3"/>
  <c r="K57" i="3"/>
  <c r="L57" i="3"/>
  <c r="H58" i="3"/>
  <c r="H59" i="3"/>
  <c r="K59" i="3"/>
  <c r="H60" i="3"/>
  <c r="E61" i="3"/>
  <c r="H61" i="3"/>
  <c r="I61" i="3" s="1"/>
  <c r="H62" i="3"/>
  <c r="L62" i="3"/>
  <c r="E63" i="3"/>
  <c r="H63" i="3"/>
  <c r="H64" i="3"/>
  <c r="D65" i="3"/>
  <c r="H65" i="3"/>
  <c r="H66" i="3"/>
  <c r="D67" i="3"/>
  <c r="H67" i="3"/>
  <c r="K67" i="3"/>
  <c r="H68" i="3"/>
  <c r="H69" i="3"/>
  <c r="H70" i="3"/>
  <c r="D71" i="3"/>
  <c r="E71" i="3"/>
  <c r="H71" i="3"/>
  <c r="H72" i="3"/>
  <c r="D73" i="3"/>
  <c r="E73" i="3"/>
  <c r="H73" i="3"/>
  <c r="H74" i="3"/>
  <c r="L74" i="3"/>
  <c r="H75" i="3"/>
  <c r="E76" i="3"/>
  <c r="H76" i="3"/>
  <c r="H77" i="3"/>
  <c r="H78" i="3"/>
  <c r="E79" i="3"/>
  <c r="H79" i="3"/>
  <c r="H80" i="3"/>
  <c r="D81" i="3"/>
  <c r="E81" i="3"/>
  <c r="H81" i="3"/>
  <c r="K81" i="3"/>
  <c r="H82" i="3"/>
  <c r="C83" i="3"/>
  <c r="H83" i="3"/>
  <c r="J83" i="3"/>
  <c r="K83" i="3"/>
  <c r="H84" i="3"/>
  <c r="C85" i="3"/>
  <c r="D85" i="3"/>
  <c r="E85" i="3"/>
  <c r="H85" i="3"/>
  <c r="J85" i="3" s="1"/>
  <c r="H86" i="3"/>
  <c r="L86" i="3"/>
  <c r="H87" i="3"/>
  <c r="E88" i="3"/>
  <c r="H88" i="3"/>
  <c r="B106" i="3"/>
  <c r="I88" i="3"/>
  <c r="B88" i="3"/>
  <c r="I83" i="3"/>
  <c r="B79" i="3"/>
  <c r="B64" i="3"/>
  <c r="I64" i="3"/>
  <c r="D77" i="2"/>
  <c r="B86" i="3"/>
  <c r="I86" i="3"/>
  <c r="P39" i="3"/>
  <c r="B81" i="3"/>
  <c r="P35" i="3"/>
  <c r="I78" i="3"/>
  <c r="B73" i="3"/>
  <c r="I73" i="3"/>
  <c r="B70" i="3"/>
  <c r="I70" i="3"/>
  <c r="B65" i="3"/>
  <c r="B61" i="3"/>
  <c r="F61" i="3"/>
  <c r="B53" i="3"/>
  <c r="I53" i="3"/>
  <c r="D83" i="2"/>
  <c r="D75" i="2"/>
  <c r="D81" i="2"/>
  <c r="K81" i="2"/>
  <c r="D73" i="2"/>
  <c r="K73" i="2"/>
  <c r="E63" i="2"/>
  <c r="L55" i="2"/>
  <c r="E55" i="2"/>
  <c r="I80" i="3"/>
  <c r="B76" i="3"/>
  <c r="I76" i="3"/>
  <c r="I67" i="3"/>
  <c r="B52" i="3"/>
  <c r="B86" i="2"/>
  <c r="P40" i="2"/>
  <c r="D79" i="2"/>
  <c r="B78" i="2"/>
  <c r="E61" i="2"/>
  <c r="L61" i="2"/>
  <c r="N19" i="2"/>
  <c r="K65" i="2" s="1"/>
  <c r="M19" i="2"/>
  <c r="N11" i="2"/>
  <c r="M11" i="2"/>
  <c r="N42" i="1"/>
  <c r="M42" i="1"/>
  <c r="P42" i="1" s="1"/>
  <c r="P41" i="1"/>
  <c r="B87" i="1"/>
  <c r="F87" i="1"/>
  <c r="P25" i="1"/>
  <c r="I64" i="1"/>
  <c r="I60" i="1"/>
  <c r="B79" i="4"/>
  <c r="I79" i="4"/>
  <c r="B63" i="4"/>
  <c r="B55" i="4"/>
  <c r="I55" i="4"/>
  <c r="F43" i="3"/>
  <c r="M42" i="3"/>
  <c r="P42" i="3"/>
  <c r="M40" i="3"/>
  <c r="M36" i="3"/>
  <c r="M34" i="3"/>
  <c r="C80" i="3" s="1"/>
  <c r="F80" i="3" s="1"/>
  <c r="M32" i="3"/>
  <c r="M30" i="3"/>
  <c r="C76" i="3" s="1"/>
  <c r="M20" i="3"/>
  <c r="M18" i="3"/>
  <c r="M14" i="3"/>
  <c r="J60" i="3" s="1"/>
  <c r="M12" i="3"/>
  <c r="M10" i="3"/>
  <c r="M8" i="3"/>
  <c r="M6" i="3"/>
  <c r="J56" i="2"/>
  <c r="M41" i="2"/>
  <c r="J87" i="2" s="1"/>
  <c r="M39" i="2"/>
  <c r="C85" i="2" s="1"/>
  <c r="M37" i="2"/>
  <c r="J83" i="2" s="1"/>
  <c r="M33" i="2"/>
  <c r="J79" i="2" s="1"/>
  <c r="M31" i="2"/>
  <c r="M29" i="2"/>
  <c r="C75" i="2" s="1"/>
  <c r="M27" i="2"/>
  <c r="L25" i="2"/>
  <c r="B71" i="2" s="1"/>
  <c r="L17" i="2"/>
  <c r="L9" i="2"/>
  <c r="L66" i="1"/>
  <c r="I54" i="1"/>
  <c r="M54" i="1" s="1"/>
  <c r="N13" i="2"/>
  <c r="M13" i="2"/>
  <c r="C59" i="2" s="1"/>
  <c r="F59" i="2" s="1"/>
  <c r="B54" i="1"/>
  <c r="F54" i="1" s="1"/>
  <c r="I85" i="4"/>
  <c r="M85" i="4" s="1"/>
  <c r="B85" i="4"/>
  <c r="I77" i="4"/>
  <c r="B77" i="4"/>
  <c r="B69" i="4"/>
  <c r="I61" i="4"/>
  <c r="B61" i="4"/>
  <c r="I53" i="4"/>
  <c r="B53" i="4"/>
  <c r="F53" i="4" s="1"/>
  <c r="N42" i="3"/>
  <c r="N40" i="3"/>
  <c r="N38" i="3"/>
  <c r="N36" i="3"/>
  <c r="D82" i="3" s="1"/>
  <c r="N34" i="3"/>
  <c r="D80" i="3" s="1"/>
  <c r="N30" i="3"/>
  <c r="N28" i="3"/>
  <c r="N26" i="3"/>
  <c r="D72" i="3" s="1"/>
  <c r="N24" i="3"/>
  <c r="K70" i="3" s="1"/>
  <c r="N20" i="3"/>
  <c r="D66" i="3" s="1"/>
  <c r="N18" i="3"/>
  <c r="D64" i="3" s="1"/>
  <c r="N16" i="3"/>
  <c r="N14" i="3"/>
  <c r="N12" i="3"/>
  <c r="K58" i="3" s="1"/>
  <c r="N10" i="3"/>
  <c r="K56" i="3" s="1"/>
  <c r="N8" i="3"/>
  <c r="N6" i="3"/>
  <c r="K64" i="2"/>
  <c r="K56" i="2"/>
  <c r="M56" i="2" s="1"/>
  <c r="N25" i="2"/>
  <c r="D71" i="2" s="1"/>
  <c r="L23" i="2"/>
  <c r="L19" i="2"/>
  <c r="P18" i="2"/>
  <c r="L11" i="2"/>
  <c r="P11" i="2" s="1"/>
  <c r="P10" i="2"/>
  <c r="K86" i="1"/>
  <c r="K78" i="1"/>
  <c r="N15" i="2"/>
  <c r="M15" i="2"/>
  <c r="C61" i="2" s="1"/>
  <c r="N7" i="2"/>
  <c r="B83" i="1"/>
  <c r="B75" i="1"/>
  <c r="B70" i="1"/>
  <c r="B66" i="1"/>
  <c r="P19" i="1"/>
  <c r="B62" i="1"/>
  <c r="P11" i="1"/>
  <c r="I57" i="1"/>
  <c r="I67" i="4"/>
  <c r="B59" i="4"/>
  <c r="I59" i="4"/>
  <c r="O25" i="2"/>
  <c r="N17" i="2"/>
  <c r="D63" i="2" s="1"/>
  <c r="M17" i="2"/>
  <c r="C63" i="2" s="1"/>
  <c r="F63" i="2" s="1"/>
  <c r="M9" i="2"/>
  <c r="I81" i="4"/>
  <c r="B81" i="4"/>
  <c r="I73" i="4"/>
  <c r="B73" i="4"/>
  <c r="I65" i="4"/>
  <c r="B65" i="4"/>
  <c r="I57" i="4"/>
  <c r="B57" i="4"/>
  <c r="K82" i="1"/>
  <c r="J65" i="1"/>
  <c r="J57" i="1"/>
  <c r="M40" i="1"/>
  <c r="J86" i="1" s="1"/>
  <c r="M86" i="1" s="1"/>
  <c r="M38" i="1"/>
  <c r="J84" i="1" s="1"/>
  <c r="M36" i="1"/>
  <c r="M34" i="1"/>
  <c r="M32" i="1"/>
  <c r="M30" i="1"/>
  <c r="M28" i="1"/>
  <c r="M26" i="1"/>
  <c r="M24" i="1"/>
  <c r="J70" i="1" s="1"/>
  <c r="M22" i="1"/>
  <c r="C68" i="1" s="1"/>
  <c r="M20" i="1"/>
  <c r="C66" i="1" s="1"/>
  <c r="M18" i="1"/>
  <c r="M14" i="1"/>
  <c r="C60" i="1" s="1"/>
  <c r="M12" i="1"/>
  <c r="M10" i="1"/>
  <c r="M8" i="1"/>
  <c r="M6" i="1"/>
  <c r="P6" i="1" s="1"/>
  <c r="J88" i="4"/>
  <c r="J84" i="4"/>
  <c r="J80" i="4"/>
  <c r="J72" i="4"/>
  <c r="J68" i="4"/>
  <c r="J60" i="4"/>
  <c r="J56" i="4"/>
  <c r="M56" i="4"/>
  <c r="C54" i="4"/>
  <c r="J52" i="4"/>
  <c r="M41" i="4"/>
  <c r="M39" i="4"/>
  <c r="C85" i="4" s="1"/>
  <c r="M37" i="4"/>
  <c r="C83" i="4" s="1"/>
  <c r="M35" i="4"/>
  <c r="M33" i="4"/>
  <c r="J79" i="4" s="1"/>
  <c r="M31" i="4"/>
  <c r="C77" i="4" s="1"/>
  <c r="M29" i="4"/>
  <c r="M27" i="4"/>
  <c r="C73" i="4" s="1"/>
  <c r="M25" i="4"/>
  <c r="J71" i="4" s="1"/>
  <c r="M23" i="4"/>
  <c r="M21" i="4"/>
  <c r="M19" i="4"/>
  <c r="M17" i="4"/>
  <c r="M15" i="4"/>
  <c r="C61" i="4" s="1"/>
  <c r="M13" i="4"/>
  <c r="M11" i="4"/>
  <c r="M9" i="4"/>
  <c r="C55" i="4" s="1"/>
  <c r="M7" i="4"/>
  <c r="C55" i="1"/>
  <c r="F55" i="1"/>
  <c r="N24" i="1"/>
  <c r="D70" i="1" s="1"/>
  <c r="N20" i="1"/>
  <c r="D66" i="1" s="1"/>
  <c r="N18" i="1"/>
  <c r="D64" i="1" s="1"/>
  <c r="N16" i="1"/>
  <c r="D62" i="1" s="1"/>
  <c r="N14" i="1"/>
  <c r="P14" i="1" s="1"/>
  <c r="N12" i="1"/>
  <c r="N8" i="1"/>
  <c r="N6" i="1"/>
  <c r="K52" i="1" s="1"/>
  <c r="K80" i="4"/>
  <c r="K68" i="4"/>
  <c r="K60" i="4"/>
  <c r="K56" i="4"/>
  <c r="K52" i="4"/>
  <c r="N41" i="4"/>
  <c r="K87" i="4" s="1"/>
  <c r="N39" i="4"/>
  <c r="N37" i="4"/>
  <c r="N35" i="4"/>
  <c r="D81" i="4" s="1"/>
  <c r="N33" i="4"/>
  <c r="K79" i="4" s="1"/>
  <c r="N31" i="4"/>
  <c r="K77" i="4" s="1"/>
  <c r="N29" i="4"/>
  <c r="N27" i="4"/>
  <c r="K73" i="4" s="1"/>
  <c r="N25" i="4"/>
  <c r="D71" i="4" s="1"/>
  <c r="N23" i="4"/>
  <c r="K69" i="4" s="1"/>
  <c r="N21" i="4"/>
  <c r="K67" i="4" s="1"/>
  <c r="N19" i="4"/>
  <c r="K65" i="4" s="1"/>
  <c r="N17" i="4"/>
  <c r="K63" i="4" s="1"/>
  <c r="N15" i="4"/>
  <c r="K61" i="4" s="1"/>
  <c r="N13" i="4"/>
  <c r="K59" i="4" s="1"/>
  <c r="N11" i="4"/>
  <c r="P11" i="4"/>
  <c r="N9" i="4"/>
  <c r="D55" i="4" s="1"/>
  <c r="F55" i="4" s="1"/>
  <c r="N7" i="4"/>
  <c r="D67" i="4"/>
  <c r="D52" i="1"/>
  <c r="J53" i="4"/>
  <c r="C53" i="4"/>
  <c r="J69" i="4"/>
  <c r="C69" i="4"/>
  <c r="J85" i="4"/>
  <c r="K55" i="4"/>
  <c r="D63" i="4"/>
  <c r="K71" i="4"/>
  <c r="D87" i="4"/>
  <c r="J57" i="4"/>
  <c r="C57" i="4"/>
  <c r="J65" i="4"/>
  <c r="C65" i="4"/>
  <c r="J73" i="4"/>
  <c r="J81" i="4"/>
  <c r="C81" i="4"/>
  <c r="J54" i="1"/>
  <c r="C54" i="1"/>
  <c r="J62" i="1"/>
  <c r="C62" i="1"/>
  <c r="C70" i="1"/>
  <c r="C78" i="1"/>
  <c r="C86" i="1"/>
  <c r="F86" i="1" s="1"/>
  <c r="D61" i="2"/>
  <c r="K61" i="2"/>
  <c r="K66" i="3"/>
  <c r="D74" i="3"/>
  <c r="J59" i="2"/>
  <c r="P33" i="2"/>
  <c r="P41" i="2"/>
  <c r="C87" i="2"/>
  <c r="J52" i="3"/>
  <c r="C52" i="3"/>
  <c r="C60" i="3"/>
  <c r="J76" i="3"/>
  <c r="D88" i="1"/>
  <c r="K88" i="1"/>
  <c r="D65" i="2"/>
  <c r="D53" i="4"/>
  <c r="K53" i="4"/>
  <c r="D85" i="4"/>
  <c r="K85" i="4"/>
  <c r="K70" i="1"/>
  <c r="J55" i="4"/>
  <c r="C63" i="4"/>
  <c r="J63" i="4"/>
  <c r="C79" i="4"/>
  <c r="C87" i="4"/>
  <c r="J87" i="4"/>
  <c r="C52" i="1"/>
  <c r="J52" i="1"/>
  <c r="J68" i="1"/>
  <c r="C76" i="1"/>
  <c r="J76" i="1"/>
  <c r="P38" i="1"/>
  <c r="C84" i="1"/>
  <c r="C55" i="2"/>
  <c r="J55" i="2"/>
  <c r="J61" i="2"/>
  <c r="M61" i="2"/>
  <c r="F61" i="2"/>
  <c r="B57" i="2"/>
  <c r="K71" i="2"/>
  <c r="D56" i="3"/>
  <c r="K64" i="3"/>
  <c r="K72" i="3"/>
  <c r="K80" i="3"/>
  <c r="D88" i="3"/>
  <c r="F88" i="3" s="1"/>
  <c r="K88" i="3"/>
  <c r="B63" i="2"/>
  <c r="I63" i="2"/>
  <c r="J77" i="2"/>
  <c r="C77" i="2"/>
  <c r="J85" i="2"/>
  <c r="C58" i="3"/>
  <c r="J58" i="3"/>
  <c r="C66" i="3"/>
  <c r="J66" i="3"/>
  <c r="C82" i="3"/>
  <c r="J82" i="3"/>
  <c r="C88" i="1"/>
  <c r="F88" i="1"/>
  <c r="J88" i="1"/>
  <c r="M88" i="1" s="1"/>
  <c r="J65" i="2"/>
  <c r="C65" i="2"/>
  <c r="P23" i="4"/>
  <c r="P33" i="4"/>
  <c r="P14" i="3"/>
  <c r="P20" i="3"/>
  <c r="P36" i="3"/>
  <c r="D77" i="4"/>
  <c r="K75" i="4"/>
  <c r="D75" i="4"/>
  <c r="J77" i="4"/>
  <c r="M77" i="4" s="1"/>
  <c r="J58" i="1"/>
  <c r="C58" i="1"/>
  <c r="J82" i="1"/>
  <c r="L71" i="2"/>
  <c r="E71" i="2"/>
  <c r="D53" i="2"/>
  <c r="K53" i="2"/>
  <c r="I69" i="2"/>
  <c r="P23" i="2"/>
  <c r="B69" i="2"/>
  <c r="D54" i="3"/>
  <c r="K54" i="3"/>
  <c r="D62" i="3"/>
  <c r="K62" i="3"/>
  <c r="D70" i="3"/>
  <c r="K86" i="3"/>
  <c r="M86" i="3" s="1"/>
  <c r="D86" i="3"/>
  <c r="B55" i="2"/>
  <c r="I55" i="2"/>
  <c r="P29" i="2"/>
  <c r="J75" i="2"/>
  <c r="P37" i="2"/>
  <c r="C83" i="2"/>
  <c r="J56" i="3"/>
  <c r="C56" i="3"/>
  <c r="J64" i="3"/>
  <c r="C64" i="3"/>
  <c r="F64" i="3" s="1"/>
  <c r="J80" i="3"/>
  <c r="C88" i="3"/>
  <c r="J88" i="3"/>
  <c r="M88" i="3"/>
  <c r="D57" i="2"/>
  <c r="K57" i="2"/>
  <c r="P9" i="4"/>
  <c r="P30" i="3"/>
  <c r="P18" i="3"/>
  <c r="D61" i="4"/>
  <c r="K54" i="1"/>
  <c r="D54" i="1"/>
  <c r="D59" i="4"/>
  <c r="K83" i="4"/>
  <c r="D83" i="4"/>
  <c r="J61" i="4"/>
  <c r="D57" i="4"/>
  <c r="F57" i="4"/>
  <c r="K57" i="4"/>
  <c r="D65" i="4"/>
  <c r="D73" i="4"/>
  <c r="K58" i="1"/>
  <c r="D58" i="1"/>
  <c r="K66" i="1"/>
  <c r="C67" i="4"/>
  <c r="J67" i="4"/>
  <c r="C75" i="4"/>
  <c r="J75" i="4"/>
  <c r="C56" i="1"/>
  <c r="J56" i="1"/>
  <c r="C64" i="1"/>
  <c r="J64" i="1"/>
  <c r="P26" i="1"/>
  <c r="C72" i="1"/>
  <c r="J72" i="1"/>
  <c r="P34" i="1"/>
  <c r="C80" i="1"/>
  <c r="J80" i="1"/>
  <c r="J63" i="2"/>
  <c r="P19" i="2"/>
  <c r="I65" i="2"/>
  <c r="B65" i="2"/>
  <c r="K52" i="3"/>
  <c r="D52" i="3"/>
  <c r="K60" i="3"/>
  <c r="D60" i="3"/>
  <c r="D76" i="3"/>
  <c r="K76" i="3"/>
  <c r="D84" i="3"/>
  <c r="K84" i="3"/>
  <c r="K59" i="2"/>
  <c r="D59" i="2"/>
  <c r="J73" i="2"/>
  <c r="C73" i="2"/>
  <c r="C54" i="3"/>
  <c r="J54" i="3"/>
  <c r="C78" i="3"/>
  <c r="J78" i="3"/>
  <c r="C86" i="3"/>
  <c r="F86" i="3" s="1"/>
  <c r="J86" i="3"/>
  <c r="J57" i="2"/>
  <c r="C57" i="2"/>
  <c r="M57" i="4"/>
  <c r="P7" i="4"/>
  <c r="P39" i="4"/>
  <c r="P8" i="1"/>
  <c r="P17" i="4"/>
  <c r="P34" i="3"/>
  <c r="P40" i="3"/>
  <c r="P13" i="2"/>
  <c r="F52" i="1"/>
  <c r="F57" i="2"/>
  <c r="C70" i="3" l="1"/>
  <c r="P24" i="3"/>
  <c r="J70" i="3"/>
  <c r="M61" i="3"/>
  <c r="P13" i="4"/>
  <c r="E70" i="3"/>
  <c r="L70" i="3"/>
  <c r="L53" i="3"/>
  <c r="M53" i="3" s="1"/>
  <c r="E53" i="3"/>
  <c r="F53" i="3" s="1"/>
  <c r="O36" i="2"/>
  <c r="L36" i="2"/>
  <c r="M36" i="2"/>
  <c r="N36" i="2"/>
  <c r="L79" i="2"/>
  <c r="K72" i="2"/>
  <c r="D72" i="2"/>
  <c r="I62" i="1"/>
  <c r="L10" i="1"/>
  <c r="O10" i="1"/>
  <c r="N10" i="1"/>
  <c r="O38" i="3"/>
  <c r="L38" i="3"/>
  <c r="E78" i="3"/>
  <c r="L78" i="3"/>
  <c r="O26" i="3"/>
  <c r="M26" i="3"/>
  <c r="I79" i="2"/>
  <c r="J74" i="2"/>
  <c r="C74" i="2"/>
  <c r="I83" i="1"/>
  <c r="L80" i="1"/>
  <c r="E80" i="1"/>
  <c r="L27" i="1"/>
  <c r="M27" i="1"/>
  <c r="N27" i="1"/>
  <c r="D73" i="1" s="1"/>
  <c r="O27" i="1"/>
  <c r="L23" i="1"/>
  <c r="M23" i="1"/>
  <c r="N23" i="1"/>
  <c r="O23" i="1"/>
  <c r="P16" i="1"/>
  <c r="D79" i="4"/>
  <c r="F79" i="4" s="1"/>
  <c r="P35" i="4"/>
  <c r="L66" i="3"/>
  <c r="M66" i="3" s="1"/>
  <c r="L64" i="3"/>
  <c r="M64" i="3" s="1"/>
  <c r="L85" i="3"/>
  <c r="J77" i="3"/>
  <c r="C77" i="3"/>
  <c r="L71" i="3"/>
  <c r="I60" i="3"/>
  <c r="E79" i="2"/>
  <c r="K79" i="2"/>
  <c r="L30" i="2"/>
  <c r="M30" i="2"/>
  <c r="N30" i="2"/>
  <c r="O30" i="2"/>
  <c r="L59" i="2"/>
  <c r="M59" i="2" s="1"/>
  <c r="F76" i="3"/>
  <c r="K62" i="1"/>
  <c r="I68" i="3"/>
  <c r="C87" i="3"/>
  <c r="I87" i="3"/>
  <c r="B87" i="3"/>
  <c r="K85" i="3"/>
  <c r="C81" i="3"/>
  <c r="F81" i="3" s="1"/>
  <c r="J81" i="3"/>
  <c r="M81" i="3" s="1"/>
  <c r="L79" i="3"/>
  <c r="L31" i="3"/>
  <c r="N31" i="3"/>
  <c r="O31" i="3"/>
  <c r="I75" i="3"/>
  <c r="J73" i="3"/>
  <c r="M73" i="3" s="1"/>
  <c r="C73" i="3"/>
  <c r="F73" i="3" s="1"/>
  <c r="N17" i="3"/>
  <c r="E60" i="3"/>
  <c r="L60" i="3"/>
  <c r="C66" i="2"/>
  <c r="K87" i="2"/>
  <c r="M87" i="2" s="1"/>
  <c r="D87" i="2"/>
  <c r="F87" i="2" s="1"/>
  <c r="D85" i="2"/>
  <c r="K85" i="2"/>
  <c r="B83" i="2"/>
  <c r="F83" i="2" s="1"/>
  <c r="I83" i="2"/>
  <c r="M83" i="2" s="1"/>
  <c r="L74" i="2"/>
  <c r="O7" i="2"/>
  <c r="L7" i="2"/>
  <c r="F43" i="2"/>
  <c r="L31" i="1"/>
  <c r="M31" i="1"/>
  <c r="N31" i="1"/>
  <c r="O31" i="1"/>
  <c r="C75" i="1"/>
  <c r="J75" i="1"/>
  <c r="L7" i="1"/>
  <c r="M7" i="1"/>
  <c r="O7" i="1"/>
  <c r="N7" i="1"/>
  <c r="M60" i="3"/>
  <c r="P31" i="4"/>
  <c r="I57" i="2"/>
  <c r="M57" i="2" s="1"/>
  <c r="D69" i="4"/>
  <c r="F69" i="4" s="1"/>
  <c r="P21" i="4"/>
  <c r="N32" i="3"/>
  <c r="J64" i="2"/>
  <c r="M22" i="3"/>
  <c r="M38" i="3"/>
  <c r="B60" i="3"/>
  <c r="B66" i="3"/>
  <c r="B82" i="3"/>
  <c r="F82" i="3" s="1"/>
  <c r="B72" i="3"/>
  <c r="P37" i="3"/>
  <c r="L82" i="3"/>
  <c r="L80" i="3"/>
  <c r="M80" i="3" s="1"/>
  <c r="K69" i="3"/>
  <c r="L67" i="3"/>
  <c r="N41" i="3"/>
  <c r="P41" i="3" s="1"/>
  <c r="O41" i="3"/>
  <c r="I79" i="3"/>
  <c r="L76" i="3"/>
  <c r="M76" i="3" s="1"/>
  <c r="N29" i="3"/>
  <c r="O29" i="3"/>
  <c r="P27" i="3"/>
  <c r="O23" i="3"/>
  <c r="L23" i="3"/>
  <c r="M23" i="3"/>
  <c r="P21" i="3"/>
  <c r="B67" i="3"/>
  <c r="M17" i="3"/>
  <c r="B57" i="3"/>
  <c r="I57" i="3"/>
  <c r="L9" i="3"/>
  <c r="O9" i="3"/>
  <c r="L52" i="1"/>
  <c r="M52" i="1" s="1"/>
  <c r="F72" i="4"/>
  <c r="M65" i="2"/>
  <c r="J83" i="4"/>
  <c r="J59" i="4"/>
  <c r="M59" i="4" s="1"/>
  <c r="K81" i="4"/>
  <c r="M81" i="4" s="1"/>
  <c r="P15" i="2"/>
  <c r="J74" i="1"/>
  <c r="J60" i="1"/>
  <c r="K82" i="3"/>
  <c r="M82" i="3" s="1"/>
  <c r="M7" i="2"/>
  <c r="N22" i="3"/>
  <c r="N43" i="3" s="1"/>
  <c r="F75" i="2"/>
  <c r="J68" i="2"/>
  <c r="P25" i="3"/>
  <c r="P15" i="3"/>
  <c r="B75" i="3"/>
  <c r="L83" i="3"/>
  <c r="M83" i="3" s="1"/>
  <c r="K61" i="3"/>
  <c r="I85" i="3"/>
  <c r="M85" i="3" s="1"/>
  <c r="B85" i="3"/>
  <c r="F85" i="3" s="1"/>
  <c r="F83" i="3"/>
  <c r="M33" i="3"/>
  <c r="N33" i="3"/>
  <c r="O22" i="3"/>
  <c r="M19" i="3"/>
  <c r="O19" i="3"/>
  <c r="L17" i="3"/>
  <c r="J61" i="3"/>
  <c r="L8" i="3"/>
  <c r="O8" i="3"/>
  <c r="O6" i="3"/>
  <c r="I75" i="2"/>
  <c r="L69" i="2"/>
  <c r="M69" i="2" s="1"/>
  <c r="D62" i="2"/>
  <c r="E60" i="2"/>
  <c r="L84" i="2"/>
  <c r="O12" i="2"/>
  <c r="M12" i="2"/>
  <c r="N12" i="2"/>
  <c r="L12" i="2"/>
  <c r="B79" i="1"/>
  <c r="I79" i="1"/>
  <c r="L39" i="2"/>
  <c r="O39" i="2"/>
  <c r="L75" i="2"/>
  <c r="L26" i="2"/>
  <c r="M26" i="2"/>
  <c r="K69" i="2"/>
  <c r="M14" i="2"/>
  <c r="L14" i="2"/>
  <c r="N14" i="2"/>
  <c r="K72" i="1"/>
  <c r="L72" i="1"/>
  <c r="L84" i="1"/>
  <c r="E84" i="1"/>
  <c r="F84" i="1" s="1"/>
  <c r="O37" i="1"/>
  <c r="L83" i="1" s="1"/>
  <c r="N37" i="1"/>
  <c r="L79" i="1"/>
  <c r="E79" i="1"/>
  <c r="L12" i="1"/>
  <c r="O12" i="1"/>
  <c r="B80" i="4"/>
  <c r="L30" i="4"/>
  <c r="M30" i="4"/>
  <c r="J76" i="4" s="1"/>
  <c r="N30" i="4"/>
  <c r="O30" i="4"/>
  <c r="L35" i="2"/>
  <c r="O35" i="2"/>
  <c r="E54" i="2"/>
  <c r="L54" i="2"/>
  <c r="N6" i="2"/>
  <c r="O6" i="2"/>
  <c r="M6" i="2"/>
  <c r="I72" i="1"/>
  <c r="M72" i="1" s="1"/>
  <c r="L22" i="1"/>
  <c r="K55" i="1"/>
  <c r="L63" i="4"/>
  <c r="E82" i="4"/>
  <c r="L82" i="4"/>
  <c r="L42" i="2"/>
  <c r="M42" i="2"/>
  <c r="L31" i="2"/>
  <c r="O31" i="2"/>
  <c r="I67" i="2"/>
  <c r="L65" i="2"/>
  <c r="L8" i="2"/>
  <c r="M8" i="2"/>
  <c r="N8" i="2"/>
  <c r="J87" i="1"/>
  <c r="M87" i="1" s="1"/>
  <c r="L28" i="1"/>
  <c r="B74" i="1" s="1"/>
  <c r="O28" i="1"/>
  <c r="N28" i="1"/>
  <c r="L58" i="3"/>
  <c r="P7" i="3"/>
  <c r="E65" i="2"/>
  <c r="F65" i="2" s="1"/>
  <c r="I86" i="2"/>
  <c r="M86" i="2" s="1"/>
  <c r="L38" i="2"/>
  <c r="M38" i="2"/>
  <c r="N32" i="2"/>
  <c r="L68" i="2"/>
  <c r="E76" i="1"/>
  <c r="N33" i="1"/>
  <c r="K79" i="1" s="1"/>
  <c r="N21" i="1"/>
  <c r="O21" i="1"/>
  <c r="L21" i="1"/>
  <c r="M21" i="1"/>
  <c r="L17" i="1"/>
  <c r="M17" i="1"/>
  <c r="O17" i="1"/>
  <c r="P40" i="1"/>
  <c r="N9" i="2"/>
  <c r="K74" i="3"/>
  <c r="M35" i="2"/>
  <c r="I71" i="3"/>
  <c r="M71" i="3" s="1"/>
  <c r="E58" i="3"/>
  <c r="L28" i="3"/>
  <c r="M28" i="3"/>
  <c r="C71" i="3"/>
  <c r="J71" i="3"/>
  <c r="C67" i="3"/>
  <c r="F67" i="3" s="1"/>
  <c r="J67" i="3"/>
  <c r="M67" i="3" s="1"/>
  <c r="L16" i="3"/>
  <c r="M16" i="3"/>
  <c r="K84" i="2"/>
  <c r="D69" i="2"/>
  <c r="F69" i="2" s="1"/>
  <c r="C67" i="2"/>
  <c r="L34" i="2"/>
  <c r="M34" i="2"/>
  <c r="M32" i="2"/>
  <c r="P32" i="2" s="1"/>
  <c r="N28" i="2"/>
  <c r="O26" i="2"/>
  <c r="M24" i="2"/>
  <c r="N24" i="2"/>
  <c r="O24" i="2"/>
  <c r="O21" i="2"/>
  <c r="N21" i="2"/>
  <c r="M37" i="1"/>
  <c r="C83" i="1" s="1"/>
  <c r="L35" i="1"/>
  <c r="M35" i="1"/>
  <c r="O35" i="1"/>
  <c r="M33" i="1"/>
  <c r="J79" i="1" s="1"/>
  <c r="M79" i="1" s="1"/>
  <c r="L71" i="1"/>
  <c r="E70" i="1"/>
  <c r="L70" i="1"/>
  <c r="M70" i="1" s="1"/>
  <c r="I65" i="1"/>
  <c r="M65" i="1" s="1"/>
  <c r="E62" i="1"/>
  <c r="L62" i="1"/>
  <c r="M62" i="1" s="1"/>
  <c r="K59" i="1"/>
  <c r="E85" i="4"/>
  <c r="F85" i="4" s="1"/>
  <c r="N42" i="4"/>
  <c r="O42" i="4"/>
  <c r="L42" i="4"/>
  <c r="L66" i="4"/>
  <c r="M66" i="4" s="1"/>
  <c r="L65" i="4"/>
  <c r="K62" i="4"/>
  <c r="J54" i="4"/>
  <c r="E52" i="4"/>
  <c r="F52" i="4" s="1"/>
  <c r="L52" i="4"/>
  <c r="M52" i="4" s="1"/>
  <c r="L41" i="4"/>
  <c r="O41" i="4"/>
  <c r="L36" i="4"/>
  <c r="M36" i="4"/>
  <c r="N36" i="4"/>
  <c r="I75" i="4"/>
  <c r="L25" i="4"/>
  <c r="K66" i="4"/>
  <c r="D66" i="4"/>
  <c r="F66" i="4" s="1"/>
  <c r="L18" i="4"/>
  <c r="M18" i="4"/>
  <c r="N18" i="4"/>
  <c r="O18" i="4"/>
  <c r="L61" i="4"/>
  <c r="J74" i="4"/>
  <c r="C74" i="4"/>
  <c r="L55" i="4"/>
  <c r="M55" i="4" s="1"/>
  <c r="F43" i="4"/>
  <c r="P6" i="4"/>
  <c r="L36" i="1"/>
  <c r="B82" i="1" s="1"/>
  <c r="O36" i="1"/>
  <c r="K71" i="1"/>
  <c r="K57" i="1"/>
  <c r="M57" i="1" s="1"/>
  <c r="D57" i="1"/>
  <c r="F57" i="1" s="1"/>
  <c r="I55" i="1"/>
  <c r="M55" i="1" s="1"/>
  <c r="P9" i="1"/>
  <c r="L71" i="4"/>
  <c r="E66" i="4"/>
  <c r="N38" i="4"/>
  <c r="O38" i="4"/>
  <c r="L38" i="4"/>
  <c r="P28" i="4"/>
  <c r="B74" i="4"/>
  <c r="K72" i="4"/>
  <c r="M72" i="4" s="1"/>
  <c r="D72" i="4"/>
  <c r="L24" i="4"/>
  <c r="I70" i="4" s="1"/>
  <c r="M24" i="4"/>
  <c r="N24" i="4"/>
  <c r="O24" i="4"/>
  <c r="E70" i="4" s="1"/>
  <c r="L53" i="4"/>
  <c r="M53" i="4" s="1"/>
  <c r="L27" i="2"/>
  <c r="O27" i="2"/>
  <c r="N20" i="2"/>
  <c r="O20" i="2"/>
  <c r="L32" i="1"/>
  <c r="O32" i="1"/>
  <c r="P32" i="1" s="1"/>
  <c r="D76" i="1"/>
  <c r="F76" i="1" s="1"/>
  <c r="K76" i="1"/>
  <c r="M76" i="1" s="1"/>
  <c r="C71" i="1"/>
  <c r="J71" i="1"/>
  <c r="N15" i="1"/>
  <c r="L15" i="1"/>
  <c r="O15" i="1"/>
  <c r="J55" i="1"/>
  <c r="L72" i="4"/>
  <c r="D62" i="4"/>
  <c r="L40" i="4"/>
  <c r="M40" i="4"/>
  <c r="N40" i="4"/>
  <c r="L37" i="4"/>
  <c r="O37" i="4"/>
  <c r="K74" i="4"/>
  <c r="L60" i="4"/>
  <c r="M60" i="4" s="1"/>
  <c r="E60" i="4"/>
  <c r="P14" i="4"/>
  <c r="P32" i="4"/>
  <c r="P20" i="4"/>
  <c r="B54" i="4"/>
  <c r="O34" i="4"/>
  <c r="O28" i="4"/>
  <c r="O22" i="4"/>
  <c r="O16" i="4"/>
  <c r="N8" i="4"/>
  <c r="C59" i="4"/>
  <c r="F59" i="4" s="1"/>
  <c r="P15" i="4"/>
  <c r="F60" i="4"/>
  <c r="M61" i="4"/>
  <c r="F61" i="4"/>
  <c r="M63" i="4"/>
  <c r="F73" i="4"/>
  <c r="M67" i="4"/>
  <c r="M69" i="4"/>
  <c r="M75" i="4"/>
  <c r="F63" i="4"/>
  <c r="F77" i="4"/>
  <c r="P26" i="4"/>
  <c r="P22" i="4"/>
  <c r="M65" i="4"/>
  <c r="F67" i="4"/>
  <c r="F71" i="3"/>
  <c r="F60" i="3"/>
  <c r="D58" i="3"/>
  <c r="F71" i="2"/>
  <c r="M43" i="2"/>
  <c r="B102" i="2" s="1"/>
  <c r="G102" i="2" s="1"/>
  <c r="C79" i="2"/>
  <c r="F68" i="2"/>
  <c r="P30" i="1"/>
  <c r="K64" i="1"/>
  <c r="P20" i="1"/>
  <c r="P18" i="1"/>
  <c r="P27" i="1"/>
  <c r="J83" i="1"/>
  <c r="E83" i="1"/>
  <c r="D79" i="1"/>
  <c r="I74" i="1"/>
  <c r="K73" i="1"/>
  <c r="B72" i="1"/>
  <c r="F72" i="1" s="1"/>
  <c r="E68" i="1"/>
  <c r="D63" i="1"/>
  <c r="I84" i="1"/>
  <c r="M84" i="1" s="1"/>
  <c r="I80" i="1"/>
  <c r="K60" i="1"/>
  <c r="C82" i="1"/>
  <c r="C74" i="1"/>
  <c r="D68" i="1"/>
  <c r="J66" i="1"/>
  <c r="M66" i="1" s="1"/>
  <c r="M75" i="1"/>
  <c r="D75" i="1"/>
  <c r="F75" i="1" s="1"/>
  <c r="I71" i="1"/>
  <c r="B65" i="1"/>
  <c r="M64" i="1"/>
  <c r="P24" i="1"/>
  <c r="J78" i="1"/>
  <c r="P23" i="1"/>
  <c r="P29" i="1"/>
  <c r="K81" i="1"/>
  <c r="D71" i="1"/>
  <c r="P25" i="2"/>
  <c r="M64" i="2"/>
  <c r="F62" i="2"/>
  <c r="P16" i="2"/>
  <c r="P24" i="2"/>
  <c r="P17" i="2"/>
  <c r="M68" i="2"/>
  <c r="F64" i="2"/>
  <c r="M62" i="2"/>
  <c r="P22" i="2"/>
  <c r="F70" i="1"/>
  <c r="M71" i="1"/>
  <c r="F80" i="1"/>
  <c r="F64" i="1"/>
  <c r="F62" i="1"/>
  <c r="M80" i="1"/>
  <c r="F71" i="1"/>
  <c r="F66" i="1"/>
  <c r="F65" i="1"/>
  <c r="M79" i="4"/>
  <c r="P27" i="4"/>
  <c r="E81" i="4"/>
  <c r="F81" i="4" s="1"/>
  <c r="I78" i="4"/>
  <c r="M78" i="4" s="1"/>
  <c r="C76" i="4"/>
  <c r="L73" i="4"/>
  <c r="M73" i="4" s="1"/>
  <c r="B70" i="4"/>
  <c r="E65" i="4"/>
  <c r="F65" i="4" s="1"/>
  <c r="I62" i="4"/>
  <c r="C71" i="4"/>
  <c r="P25" i="4"/>
  <c r="B75" i="4"/>
  <c r="F75" i="4" s="1"/>
  <c r="B78" i="4"/>
  <c r="F78" i="4" s="1"/>
  <c r="L70" i="4"/>
  <c r="B62" i="4"/>
  <c r="P19" i="4"/>
  <c r="P29" i="4"/>
  <c r="F66" i="3"/>
  <c r="M79" i="2"/>
  <c r="K63" i="2"/>
  <c r="I71" i="2"/>
  <c r="N12" i="4"/>
  <c r="C58" i="4"/>
  <c r="J58" i="4"/>
  <c r="O12" i="4"/>
  <c r="L12" i="4"/>
  <c r="C59" i="3"/>
  <c r="J59" i="3"/>
  <c r="E56" i="3"/>
  <c r="L56" i="3"/>
  <c r="B58" i="3"/>
  <c r="F58" i="3" s="1"/>
  <c r="I58" i="3"/>
  <c r="M58" i="3" s="1"/>
  <c r="P12" i="3"/>
  <c r="M43" i="3"/>
  <c r="J57" i="3"/>
  <c r="C57" i="3"/>
  <c r="P11" i="3"/>
  <c r="O13" i="3"/>
  <c r="L13" i="3"/>
  <c r="L10" i="3"/>
  <c r="K61" i="1"/>
  <c r="D61" i="1"/>
  <c r="J59" i="1"/>
  <c r="C59" i="1"/>
  <c r="L60" i="1"/>
  <c r="E60" i="1"/>
  <c r="D60" i="1"/>
  <c r="D59" i="1"/>
  <c r="M15" i="1"/>
  <c r="L13" i="1"/>
  <c r="O13" i="1"/>
  <c r="N43" i="1"/>
  <c r="D85" i="1"/>
  <c r="K85" i="1"/>
  <c r="F43" i="1"/>
  <c r="O39" i="1"/>
  <c r="L39" i="1"/>
  <c r="M39" i="1"/>
  <c r="B103" i="3" l="1"/>
  <c r="K54" i="4"/>
  <c r="M54" i="4" s="1"/>
  <c r="D54" i="4"/>
  <c r="E66" i="2"/>
  <c r="L66" i="2"/>
  <c r="K70" i="4"/>
  <c r="D70" i="4"/>
  <c r="E82" i="1"/>
  <c r="L82" i="1"/>
  <c r="C64" i="4"/>
  <c r="J64" i="4"/>
  <c r="D82" i="4"/>
  <c r="K82" i="4"/>
  <c r="L88" i="4"/>
  <c r="E88" i="4"/>
  <c r="C81" i="1"/>
  <c r="J81" i="1"/>
  <c r="K70" i="2"/>
  <c r="D70" i="2"/>
  <c r="B80" i="2"/>
  <c r="P34" i="2"/>
  <c r="I80" i="2"/>
  <c r="L67" i="1"/>
  <c r="E67" i="1"/>
  <c r="K78" i="2"/>
  <c r="D78" i="2"/>
  <c r="K54" i="2"/>
  <c r="D54" i="2"/>
  <c r="P31" i="2"/>
  <c r="I77" i="2"/>
  <c r="B77" i="2"/>
  <c r="D52" i="2"/>
  <c r="K52" i="2"/>
  <c r="D76" i="4"/>
  <c r="K76" i="4"/>
  <c r="E58" i="1"/>
  <c r="L58" i="1"/>
  <c r="P14" i="2"/>
  <c r="B60" i="2"/>
  <c r="I60" i="2"/>
  <c r="D58" i="2"/>
  <c r="K58" i="2"/>
  <c r="I63" i="3"/>
  <c r="B63" i="3"/>
  <c r="P17" i="3"/>
  <c r="C53" i="2"/>
  <c r="J53" i="2"/>
  <c r="L69" i="3"/>
  <c r="E69" i="3"/>
  <c r="E87" i="3"/>
  <c r="L87" i="3"/>
  <c r="J68" i="3"/>
  <c r="C68" i="3"/>
  <c r="P22" i="3"/>
  <c r="C53" i="1"/>
  <c r="J53" i="1"/>
  <c r="D77" i="1"/>
  <c r="K77" i="1"/>
  <c r="E53" i="2"/>
  <c r="L53" i="2"/>
  <c r="P31" i="3"/>
  <c r="I77" i="3"/>
  <c r="B77" i="3"/>
  <c r="D69" i="1"/>
  <c r="K69" i="1"/>
  <c r="B73" i="1"/>
  <c r="I73" i="1"/>
  <c r="K56" i="1"/>
  <c r="D56" i="1"/>
  <c r="L62" i="4"/>
  <c r="E62" i="4"/>
  <c r="K66" i="2"/>
  <c r="M66" i="2" s="1"/>
  <c r="P20" i="2"/>
  <c r="D66" i="2"/>
  <c r="F66" i="2" s="1"/>
  <c r="C70" i="4"/>
  <c r="C90" i="4" s="1"/>
  <c r="C102" i="4" s="1"/>
  <c r="I102" i="4" s="1"/>
  <c r="J70" i="4"/>
  <c r="P38" i="4"/>
  <c r="B84" i="4"/>
  <c r="I84" i="4"/>
  <c r="B64" i="4"/>
  <c r="I64" i="4"/>
  <c r="C82" i="4"/>
  <c r="J82" i="4"/>
  <c r="D88" i="4"/>
  <c r="K88" i="4"/>
  <c r="B81" i="1"/>
  <c r="I81" i="1"/>
  <c r="C70" i="2"/>
  <c r="J70" i="2"/>
  <c r="E63" i="1"/>
  <c r="L63" i="1"/>
  <c r="K67" i="1"/>
  <c r="D67" i="1"/>
  <c r="C84" i="2"/>
  <c r="J84" i="2"/>
  <c r="J54" i="2"/>
  <c r="C54" i="2"/>
  <c r="J88" i="2"/>
  <c r="C88" i="2"/>
  <c r="B68" i="1"/>
  <c r="I68" i="1"/>
  <c r="M68" i="1" s="1"/>
  <c r="I58" i="1"/>
  <c r="M58" i="1" s="1"/>
  <c r="P12" i="1"/>
  <c r="B58" i="1"/>
  <c r="F58" i="1" s="1"/>
  <c r="C60" i="2"/>
  <c r="J60" i="2"/>
  <c r="E85" i="2"/>
  <c r="L85" i="2"/>
  <c r="C58" i="2"/>
  <c r="J58" i="2"/>
  <c r="M75" i="2"/>
  <c r="L65" i="3"/>
  <c r="E65" i="3"/>
  <c r="P36" i="1"/>
  <c r="C63" i="3"/>
  <c r="J63" i="3"/>
  <c r="D87" i="3"/>
  <c r="K87" i="3"/>
  <c r="M87" i="3" s="1"/>
  <c r="B53" i="1"/>
  <c r="P7" i="1"/>
  <c r="I53" i="1"/>
  <c r="C77" i="1"/>
  <c r="J77" i="1"/>
  <c r="C69" i="1"/>
  <c r="J69" i="1"/>
  <c r="B84" i="3"/>
  <c r="I84" i="3"/>
  <c r="P38" i="3"/>
  <c r="L56" i="1"/>
  <c r="E56" i="1"/>
  <c r="D82" i="2"/>
  <c r="K82" i="2"/>
  <c r="C81" i="2"/>
  <c r="J81" i="2"/>
  <c r="C63" i="1"/>
  <c r="J63" i="1"/>
  <c r="I84" i="2"/>
  <c r="M84" i="2" s="1"/>
  <c r="P38" i="2"/>
  <c r="B84" i="2"/>
  <c r="F84" i="2" s="1"/>
  <c r="D74" i="1"/>
  <c r="K74" i="1"/>
  <c r="B88" i="2"/>
  <c r="I88" i="2"/>
  <c r="M88" i="2" s="1"/>
  <c r="P42" i="2"/>
  <c r="B76" i="4"/>
  <c r="I76" i="4"/>
  <c r="B85" i="2"/>
  <c r="I85" i="2"/>
  <c r="P39" i="2"/>
  <c r="L58" i="2"/>
  <c r="E58" i="2"/>
  <c r="L52" i="3"/>
  <c r="M52" i="3" s="1"/>
  <c r="E52" i="3"/>
  <c r="F52" i="3" s="1"/>
  <c r="J65" i="3"/>
  <c r="M65" i="3" s="1"/>
  <c r="C65" i="3"/>
  <c r="F65" i="3" s="1"/>
  <c r="P19" i="3"/>
  <c r="E75" i="3"/>
  <c r="L75" i="3"/>
  <c r="D78" i="3"/>
  <c r="F78" i="3" s="1"/>
  <c r="P32" i="3"/>
  <c r="K78" i="3"/>
  <c r="M78" i="3" s="1"/>
  <c r="B77" i="1"/>
  <c r="I77" i="1"/>
  <c r="P31" i="1"/>
  <c r="P29" i="3"/>
  <c r="L76" i="2"/>
  <c r="E76" i="2"/>
  <c r="B69" i="1"/>
  <c r="I69" i="1"/>
  <c r="L84" i="3"/>
  <c r="E84" i="3"/>
  <c r="I56" i="1"/>
  <c r="M56" i="1" s="1"/>
  <c r="B56" i="1"/>
  <c r="F56" i="1" s="1"/>
  <c r="P10" i="1"/>
  <c r="J82" i="2"/>
  <c r="C82" i="2"/>
  <c r="M70" i="3"/>
  <c r="E83" i="4"/>
  <c r="L83" i="4"/>
  <c r="F62" i="4"/>
  <c r="P35" i="1"/>
  <c r="F68" i="1"/>
  <c r="P24" i="4"/>
  <c r="E68" i="4"/>
  <c r="F68" i="4" s="1"/>
  <c r="L68" i="4"/>
  <c r="M68" i="4" s="1"/>
  <c r="B83" i="4"/>
  <c r="I83" i="4"/>
  <c r="P37" i="4"/>
  <c r="L73" i="2"/>
  <c r="E73" i="2"/>
  <c r="E84" i="4"/>
  <c r="L84" i="4"/>
  <c r="P8" i="4"/>
  <c r="B82" i="4"/>
  <c r="F82" i="4" s="1"/>
  <c r="I82" i="4"/>
  <c r="M82" i="4" s="1"/>
  <c r="P36" i="4"/>
  <c r="E72" i="2"/>
  <c r="L72" i="2"/>
  <c r="P8" i="2"/>
  <c r="B54" i="2"/>
  <c r="F54" i="2" s="1"/>
  <c r="I54" i="2"/>
  <c r="M54" i="2" s="1"/>
  <c r="M60" i="1"/>
  <c r="M43" i="4"/>
  <c r="N43" i="2"/>
  <c r="P18" i="4"/>
  <c r="P22" i="1"/>
  <c r="F79" i="2"/>
  <c r="P30" i="4"/>
  <c r="L74" i="4"/>
  <c r="M74" i="4" s="1"/>
  <c r="E74" i="4"/>
  <c r="K86" i="4"/>
  <c r="D86" i="4"/>
  <c r="E61" i="1"/>
  <c r="L61" i="1"/>
  <c r="I73" i="2"/>
  <c r="M73" i="2" s="1"/>
  <c r="P27" i="2"/>
  <c r="B73" i="2"/>
  <c r="F73" i="2" s="1"/>
  <c r="D84" i="4"/>
  <c r="K84" i="4"/>
  <c r="E87" i="4"/>
  <c r="L87" i="4"/>
  <c r="D67" i="2"/>
  <c r="F67" i="2" s="1"/>
  <c r="K67" i="2"/>
  <c r="K74" i="2"/>
  <c r="M74" i="2" s="1"/>
  <c r="D74" i="2"/>
  <c r="F74" i="2" s="1"/>
  <c r="P28" i="2"/>
  <c r="B63" i="1"/>
  <c r="F63" i="1" s="1"/>
  <c r="I63" i="1"/>
  <c r="P17" i="1"/>
  <c r="E74" i="1"/>
  <c r="L74" i="1"/>
  <c r="M74" i="1" s="1"/>
  <c r="E81" i="2"/>
  <c r="L81" i="2"/>
  <c r="C72" i="2"/>
  <c r="J72" i="2"/>
  <c r="L54" i="3"/>
  <c r="E54" i="3"/>
  <c r="L68" i="3"/>
  <c r="E68" i="3"/>
  <c r="L55" i="3"/>
  <c r="E55" i="3"/>
  <c r="D75" i="3"/>
  <c r="K75" i="3"/>
  <c r="M75" i="3" s="1"/>
  <c r="D76" i="2"/>
  <c r="K76" i="2"/>
  <c r="E73" i="1"/>
  <c r="L73" i="1"/>
  <c r="P37" i="1"/>
  <c r="J72" i="3"/>
  <c r="P26" i="3"/>
  <c r="C72" i="3"/>
  <c r="F72" i="3" s="1"/>
  <c r="P28" i="1"/>
  <c r="B82" i="2"/>
  <c r="P36" i="2"/>
  <c r="I82" i="2"/>
  <c r="M62" i="4"/>
  <c r="E80" i="4"/>
  <c r="F80" i="4" s="1"/>
  <c r="L80" i="4"/>
  <c r="M80" i="4" s="1"/>
  <c r="J86" i="4"/>
  <c r="J89" i="4" s="1"/>
  <c r="J90" i="4" s="1"/>
  <c r="D102" i="4" s="1"/>
  <c r="H102" i="4" s="1"/>
  <c r="C86" i="4"/>
  <c r="B61" i="1"/>
  <c r="I61" i="1"/>
  <c r="E78" i="1"/>
  <c r="L78" i="1"/>
  <c r="J52" i="2"/>
  <c r="C52" i="2"/>
  <c r="B81" i="2"/>
  <c r="I81" i="2"/>
  <c r="P35" i="2"/>
  <c r="P34" i="4"/>
  <c r="K83" i="1"/>
  <c r="M83" i="1" s="1"/>
  <c r="D83" i="1"/>
  <c r="F83" i="1" s="1"/>
  <c r="P6" i="2"/>
  <c r="P43" i="2" s="1"/>
  <c r="B72" i="2"/>
  <c r="F72" i="2" s="1"/>
  <c r="I72" i="2"/>
  <c r="M72" i="2" s="1"/>
  <c r="P26" i="2"/>
  <c r="I54" i="3"/>
  <c r="M54" i="3" s="1"/>
  <c r="P8" i="3"/>
  <c r="B54" i="3"/>
  <c r="D79" i="3"/>
  <c r="K79" i="3"/>
  <c r="I55" i="3"/>
  <c r="M55" i="3" s="1"/>
  <c r="P9" i="3"/>
  <c r="B55" i="3"/>
  <c r="J69" i="3"/>
  <c r="C69" i="3"/>
  <c r="D53" i="1"/>
  <c r="D90" i="1" s="1"/>
  <c r="C103" i="1" s="1"/>
  <c r="I103" i="1" s="1"/>
  <c r="K53" i="1"/>
  <c r="K89" i="1" s="1"/>
  <c r="K90" i="1" s="1"/>
  <c r="D103" i="1" s="1"/>
  <c r="H103" i="1" s="1"/>
  <c r="E77" i="3"/>
  <c r="L77" i="3"/>
  <c r="C76" i="2"/>
  <c r="J76" i="2"/>
  <c r="E72" i="3"/>
  <c r="L72" i="3"/>
  <c r="L89" i="3" s="1"/>
  <c r="E82" i="2"/>
  <c r="L82" i="2"/>
  <c r="F70" i="3"/>
  <c r="F82" i="1"/>
  <c r="E64" i="4"/>
  <c r="L64" i="4"/>
  <c r="B71" i="4"/>
  <c r="F71" i="4" s="1"/>
  <c r="I71" i="4"/>
  <c r="M71" i="4" s="1"/>
  <c r="I87" i="4"/>
  <c r="M87" i="4" s="1"/>
  <c r="B87" i="4"/>
  <c r="F87" i="4" s="1"/>
  <c r="P41" i="4"/>
  <c r="C79" i="1"/>
  <c r="F79" i="1" s="1"/>
  <c r="P33" i="1"/>
  <c r="E67" i="2"/>
  <c r="L67" i="2"/>
  <c r="M67" i="2" s="1"/>
  <c r="C78" i="2"/>
  <c r="F78" i="2" s="1"/>
  <c r="J78" i="2"/>
  <c r="M78" i="2" s="1"/>
  <c r="J62" i="3"/>
  <c r="C62" i="3"/>
  <c r="C74" i="3"/>
  <c r="J74" i="3"/>
  <c r="O43" i="2"/>
  <c r="C67" i="1"/>
  <c r="J67" i="1"/>
  <c r="P21" i="2"/>
  <c r="I82" i="1"/>
  <c r="M82" i="1" s="1"/>
  <c r="P21" i="1"/>
  <c r="F54" i="4"/>
  <c r="B86" i="4"/>
  <c r="F86" i="4" s="1"/>
  <c r="P40" i="4"/>
  <c r="I86" i="4"/>
  <c r="M86" i="4" s="1"/>
  <c r="B78" i="1"/>
  <c r="F78" i="1" s="1"/>
  <c r="I78" i="1"/>
  <c r="M78" i="1" s="1"/>
  <c r="F74" i="4"/>
  <c r="D64" i="4"/>
  <c r="K64" i="4"/>
  <c r="P42" i="4"/>
  <c r="I88" i="4"/>
  <c r="M88" i="4" s="1"/>
  <c r="B88" i="4"/>
  <c r="F88" i="4" s="1"/>
  <c r="L81" i="1"/>
  <c r="M81" i="1" s="1"/>
  <c r="E81" i="1"/>
  <c r="L70" i="2"/>
  <c r="E70" i="2"/>
  <c r="C80" i="2"/>
  <c r="J80" i="2"/>
  <c r="I62" i="3"/>
  <c r="B62" i="3"/>
  <c r="P16" i="3"/>
  <c r="B74" i="3"/>
  <c r="P28" i="3"/>
  <c r="I74" i="3"/>
  <c r="M74" i="3" s="1"/>
  <c r="D55" i="2"/>
  <c r="F55" i="2" s="1"/>
  <c r="P9" i="2"/>
  <c r="K55" i="2"/>
  <c r="M55" i="2" s="1"/>
  <c r="I67" i="1"/>
  <c r="B67" i="1"/>
  <c r="E77" i="2"/>
  <c r="L77" i="2"/>
  <c r="E52" i="2"/>
  <c r="L52" i="2"/>
  <c r="L89" i="2" s="1"/>
  <c r="L76" i="4"/>
  <c r="E76" i="4"/>
  <c r="F76" i="4" s="1"/>
  <c r="D60" i="2"/>
  <c r="K60" i="2"/>
  <c r="I58" i="2"/>
  <c r="M58" i="2" s="1"/>
  <c r="P12" i="2"/>
  <c r="B58" i="2"/>
  <c r="F58" i="2" s="1"/>
  <c r="C79" i="3"/>
  <c r="J79" i="3"/>
  <c r="P33" i="3"/>
  <c r="F75" i="3"/>
  <c r="K68" i="3"/>
  <c r="M68" i="3" s="1"/>
  <c r="D68" i="3"/>
  <c r="F68" i="3" s="1"/>
  <c r="P6" i="3"/>
  <c r="I69" i="3"/>
  <c r="M69" i="3" s="1"/>
  <c r="B69" i="3"/>
  <c r="F69" i="3" s="1"/>
  <c r="P23" i="3"/>
  <c r="M79" i="3"/>
  <c r="J84" i="3"/>
  <c r="C84" i="3"/>
  <c r="E53" i="1"/>
  <c r="L53" i="1"/>
  <c r="E77" i="1"/>
  <c r="L77" i="1"/>
  <c r="B53" i="2"/>
  <c r="I53" i="2"/>
  <c r="M53" i="2" s="1"/>
  <c r="P7" i="2"/>
  <c r="L43" i="2"/>
  <c r="K63" i="3"/>
  <c r="D63" i="3"/>
  <c r="D90" i="3" s="1"/>
  <c r="C103" i="3" s="1"/>
  <c r="I103" i="3" s="1"/>
  <c r="D77" i="3"/>
  <c r="K77" i="3"/>
  <c r="F87" i="3"/>
  <c r="I76" i="2"/>
  <c r="M76" i="2" s="1"/>
  <c r="P30" i="2"/>
  <c r="B76" i="2"/>
  <c r="F76" i="2" s="1"/>
  <c r="L69" i="1"/>
  <c r="E69" i="1"/>
  <c r="C73" i="1"/>
  <c r="J73" i="1"/>
  <c r="P16" i="4"/>
  <c r="C90" i="2"/>
  <c r="C102" i="2" s="1"/>
  <c r="I102" i="2" s="1"/>
  <c r="M70" i="4"/>
  <c r="M63" i="2"/>
  <c r="M71" i="2"/>
  <c r="B103" i="2"/>
  <c r="D58" i="4"/>
  <c r="K58" i="4"/>
  <c r="N43" i="4"/>
  <c r="E58" i="4"/>
  <c r="O43" i="4"/>
  <c r="L58" i="4"/>
  <c r="L89" i="4" s="1"/>
  <c r="P12" i="4"/>
  <c r="P43" i="4" s="1"/>
  <c r="B58" i="4"/>
  <c r="I58" i="4"/>
  <c r="L43" i="4"/>
  <c r="B102" i="4"/>
  <c r="E59" i="3"/>
  <c r="L59" i="3"/>
  <c r="P13" i="3"/>
  <c r="I59" i="3"/>
  <c r="B59" i="3"/>
  <c r="C90" i="3"/>
  <c r="C102" i="3" s="1"/>
  <c r="I102" i="3" s="1"/>
  <c r="F57" i="3"/>
  <c r="G103" i="3"/>
  <c r="I56" i="3"/>
  <c r="B56" i="3"/>
  <c r="L43" i="3"/>
  <c r="P10" i="3"/>
  <c r="M57" i="3"/>
  <c r="J89" i="3"/>
  <c r="J90" i="3" s="1"/>
  <c r="D102" i="3" s="1"/>
  <c r="H102" i="3" s="1"/>
  <c r="B102" i="3"/>
  <c r="O43" i="3"/>
  <c r="P13" i="1"/>
  <c r="I59" i="1"/>
  <c r="B59" i="1"/>
  <c r="E59" i="1"/>
  <c r="L59" i="1"/>
  <c r="F60" i="1"/>
  <c r="P15" i="1"/>
  <c r="C61" i="1"/>
  <c r="F61" i="1" s="1"/>
  <c r="J61" i="1"/>
  <c r="M61" i="1" s="1"/>
  <c r="E85" i="1"/>
  <c r="L85" i="1"/>
  <c r="L89" i="1" s="1"/>
  <c r="O43" i="1"/>
  <c r="B103" i="1"/>
  <c r="M43" i="1"/>
  <c r="C85" i="1"/>
  <c r="J85" i="1"/>
  <c r="L43" i="1"/>
  <c r="I85" i="1"/>
  <c r="B85" i="1"/>
  <c r="P39" i="1"/>
  <c r="P43" i="1" s="1"/>
  <c r="M62" i="3" l="1"/>
  <c r="M52" i="2"/>
  <c r="J89" i="2"/>
  <c r="J90" i="2" s="1"/>
  <c r="D102" i="2" s="1"/>
  <c r="M76" i="4"/>
  <c r="F74" i="1"/>
  <c r="M81" i="2"/>
  <c r="F53" i="1"/>
  <c r="F84" i="4"/>
  <c r="M77" i="3"/>
  <c r="F63" i="3"/>
  <c r="D90" i="2"/>
  <c r="C103" i="2" s="1"/>
  <c r="I103" i="2" s="1"/>
  <c r="F80" i="2"/>
  <c r="M82" i="2"/>
  <c r="M72" i="3"/>
  <c r="M69" i="1"/>
  <c r="M77" i="1"/>
  <c r="F81" i="2"/>
  <c r="M70" i="2"/>
  <c r="M73" i="1"/>
  <c r="M63" i="3"/>
  <c r="F77" i="2"/>
  <c r="B90" i="2"/>
  <c r="C101" i="2" s="1"/>
  <c r="I101" i="2" s="1"/>
  <c r="B101" i="2"/>
  <c r="I90" i="2"/>
  <c r="D101" i="2" s="1"/>
  <c r="H101" i="2" s="1"/>
  <c r="E90" i="2"/>
  <c r="C104" i="2" s="1"/>
  <c r="I104" i="2" s="1"/>
  <c r="B104" i="2"/>
  <c r="L90" i="2"/>
  <c r="D104" i="2" s="1"/>
  <c r="H104" i="2" s="1"/>
  <c r="F69" i="1"/>
  <c r="F70" i="2"/>
  <c r="F73" i="1"/>
  <c r="M77" i="2"/>
  <c r="F85" i="1"/>
  <c r="F59" i="3"/>
  <c r="F82" i="2"/>
  <c r="M84" i="3"/>
  <c r="F77" i="1"/>
  <c r="M64" i="4"/>
  <c r="F70" i="4"/>
  <c r="K89" i="2"/>
  <c r="K90" i="2" s="1"/>
  <c r="D103" i="2" s="1"/>
  <c r="H103" i="2" s="1"/>
  <c r="K89" i="3"/>
  <c r="K90" i="3" s="1"/>
  <c r="D103" i="3" s="1"/>
  <c r="M59" i="1"/>
  <c r="J89" i="1"/>
  <c r="J90" i="1" s="1"/>
  <c r="D102" i="1" s="1"/>
  <c r="H102" i="1" s="1"/>
  <c r="P43" i="3"/>
  <c r="F79" i="3"/>
  <c r="F67" i="1"/>
  <c r="F54" i="3"/>
  <c r="M83" i="4"/>
  <c r="M85" i="2"/>
  <c r="F88" i="2"/>
  <c r="F84" i="3"/>
  <c r="M53" i="1"/>
  <c r="F81" i="1"/>
  <c r="F64" i="4"/>
  <c r="M60" i="2"/>
  <c r="M89" i="2" s="1"/>
  <c r="M90" i="2" s="1"/>
  <c r="D105" i="2" s="1"/>
  <c r="M80" i="2"/>
  <c r="K89" i="4"/>
  <c r="K90" i="4" s="1"/>
  <c r="D103" i="4" s="1"/>
  <c r="H103" i="4" s="1"/>
  <c r="F53" i="2"/>
  <c r="M67" i="1"/>
  <c r="F74" i="3"/>
  <c r="F62" i="3"/>
  <c r="F55" i="3"/>
  <c r="F52" i="2"/>
  <c r="F89" i="2" s="1"/>
  <c r="F90" i="2" s="1"/>
  <c r="C105" i="2" s="1"/>
  <c r="M63" i="1"/>
  <c r="F83" i="4"/>
  <c r="F85" i="2"/>
  <c r="M84" i="4"/>
  <c r="F77" i="3"/>
  <c r="F60" i="2"/>
  <c r="G103" i="2"/>
  <c r="B105" i="2"/>
  <c r="D90" i="4"/>
  <c r="C103" i="4" s="1"/>
  <c r="I103" i="4" s="1"/>
  <c r="B103" i="4"/>
  <c r="E102" i="4"/>
  <c r="G102" i="4"/>
  <c r="F58" i="4"/>
  <c r="B90" i="4"/>
  <c r="C101" i="4" s="1"/>
  <c r="I101" i="4" s="1"/>
  <c r="M58" i="4"/>
  <c r="I90" i="4"/>
  <c r="D101" i="4" s="1"/>
  <c r="H101" i="4" s="1"/>
  <c r="L90" i="4"/>
  <c r="D104" i="4" s="1"/>
  <c r="H104" i="4" s="1"/>
  <c r="E90" i="4"/>
  <c r="C104" i="4" s="1"/>
  <c r="I104" i="4" s="1"/>
  <c r="B104" i="4"/>
  <c r="B101" i="4"/>
  <c r="E102" i="3"/>
  <c r="G102" i="3"/>
  <c r="E90" i="3"/>
  <c r="C104" i="3" s="1"/>
  <c r="I104" i="3" s="1"/>
  <c r="L90" i="3"/>
  <c r="D104" i="3" s="1"/>
  <c r="H104" i="3" s="1"/>
  <c r="B104" i="3"/>
  <c r="B90" i="3"/>
  <c r="C101" i="3" s="1"/>
  <c r="I101" i="3" s="1"/>
  <c r="F56" i="3"/>
  <c r="B101" i="3"/>
  <c r="I90" i="3"/>
  <c r="D101" i="3" s="1"/>
  <c r="H101" i="3" s="1"/>
  <c r="M56" i="3"/>
  <c r="M59" i="3"/>
  <c r="F59" i="1"/>
  <c r="E103" i="1"/>
  <c r="G103" i="1"/>
  <c r="M85" i="1"/>
  <c r="M89" i="1" s="1"/>
  <c r="M90" i="1" s="1"/>
  <c r="D105" i="1" s="1"/>
  <c r="C90" i="1"/>
  <c r="C102" i="1" s="1"/>
  <c r="I102" i="1" s="1"/>
  <c r="B102" i="1"/>
  <c r="L90" i="1"/>
  <c r="D104" i="1" s="1"/>
  <c r="H104" i="1" s="1"/>
  <c r="E90" i="1"/>
  <c r="C104" i="1" s="1"/>
  <c r="I104" i="1" s="1"/>
  <c r="B104" i="1"/>
  <c r="I90" i="1"/>
  <c r="D101" i="1" s="1"/>
  <c r="H101" i="1" s="1"/>
  <c r="B90" i="1"/>
  <c r="C101" i="1" s="1"/>
  <c r="I101" i="1" s="1"/>
  <c r="B101" i="1"/>
  <c r="H102" i="2" l="1"/>
  <c r="E102" i="2"/>
  <c r="F89" i="4"/>
  <c r="F90" i="4" s="1"/>
  <c r="C105" i="4" s="1"/>
  <c r="F89" i="3"/>
  <c r="F90" i="3" s="1"/>
  <c r="C105" i="3" s="1"/>
  <c r="E103" i="2"/>
  <c r="G104" i="2"/>
  <c r="E104" i="2"/>
  <c r="F89" i="1"/>
  <c r="F90" i="1" s="1"/>
  <c r="C105" i="1" s="1"/>
  <c r="M89" i="4"/>
  <c r="M90" i="4" s="1"/>
  <c r="D105" i="4" s="1"/>
  <c r="H103" i="3"/>
  <c r="E103" i="3"/>
  <c r="G101" i="2"/>
  <c r="E101" i="2"/>
  <c r="M89" i="3"/>
  <c r="M90" i="3" s="1"/>
  <c r="D105" i="3" s="1"/>
  <c r="G103" i="4"/>
  <c r="E103" i="4"/>
  <c r="G101" i="4"/>
  <c r="E101" i="4"/>
  <c r="B105" i="4"/>
  <c r="E104" i="4"/>
  <c r="G104" i="4"/>
  <c r="G101" i="3"/>
  <c r="B105" i="3"/>
  <c r="E101" i="3"/>
  <c r="E104" i="3"/>
  <c r="G104" i="3"/>
  <c r="G104" i="1"/>
  <c r="E104" i="1"/>
  <c r="G102" i="1"/>
  <c r="E102" i="1"/>
  <c r="B105" i="1"/>
  <c r="G101" i="1"/>
  <c r="E101" i="1"/>
  <c r="E105" i="2" l="1"/>
  <c r="B107" i="2" s="1"/>
  <c r="E105" i="3"/>
  <c r="B107" i="3" s="1"/>
  <c r="E105" i="4"/>
  <c r="B107" i="4" s="1"/>
  <c r="E105" i="1"/>
  <c r="B107" i="1" s="1"/>
</calcChain>
</file>

<file path=xl/sharedStrings.xml><?xml version="1.0" encoding="utf-8"?>
<sst xmlns="http://schemas.openxmlformats.org/spreadsheetml/2006/main" count="192" uniqueCount="40">
  <si>
    <t>PRIMER TRIMESTRE</t>
  </si>
  <si>
    <t>DISTRIBUCION TALLAS</t>
  </si>
  <si>
    <t>CAPTURA</t>
  </si>
  <si>
    <t>TALLA</t>
  </si>
  <si>
    <t>CLAVE TALLA- EDAD (Nº)</t>
  </si>
  <si>
    <t>CAPTURAS POR TALLA Y EDAD</t>
  </si>
  <si>
    <t>(cm)</t>
  </si>
  <si>
    <t>TOTAL</t>
  </si>
  <si>
    <t>Nº</t>
  </si>
  <si>
    <t>CALCULO DE LAS TALLAS MEDIAS</t>
  </si>
  <si>
    <t>CALCULO DE LOS PESOS MEDIOS</t>
  </si>
  <si>
    <t>a=</t>
  </si>
  <si>
    <t>b=</t>
  </si>
  <si>
    <t>MEDIA</t>
  </si>
  <si>
    <t>BOQUERÓN 2015
 CAPTURAS POR EDAD</t>
  </si>
  <si>
    <t>EDAD</t>
  </si>
  <si>
    <r>
      <t>C (N) x10</t>
    </r>
    <r>
      <rPr>
        <b/>
        <vertAlign val="superscript"/>
        <sz val="11"/>
        <rFont val="MS Sans"/>
        <family val="2"/>
      </rPr>
      <t>3</t>
    </r>
  </si>
  <si>
    <t>L (cm)</t>
  </si>
  <si>
    <t>W (g)</t>
  </si>
  <si>
    <t>SOP</t>
  </si>
  <si>
    <t>W (Kg)</t>
  </si>
  <si>
    <t>FACTOR
SOP</t>
  </si>
  <si>
    <t>SEGUNDO TRIMESTRE</t>
  </si>
  <si>
    <t>TERCER TRIMESTRE</t>
  </si>
  <si>
    <t>CUARTO TRIMESTRE</t>
  </si>
  <si>
    <t>RELACIONES TALLA – PESO PARA BOQUERON</t>
  </si>
  <si>
    <t>n</t>
  </si>
  <si>
    <t>Rango
Tallas (mm)</t>
  </si>
  <si>
    <t>a</t>
  </si>
  <si>
    <t>b</t>
  </si>
  <si>
    <t>r2</t>
  </si>
  <si>
    <t>Periodo</t>
  </si>
  <si>
    <t>PROCEDENCIA</t>
  </si>
  <si>
    <t xml:space="preserve"> 94-142  </t>
  </si>
  <si>
    <t>LONJA</t>
  </si>
  <si>
    <t>90-155</t>
  </si>
  <si>
    <t xml:space="preserve"> 82-176  </t>
  </si>
  <si>
    <t>ECOCADIZ201607+LONJA</t>
  </si>
  <si>
    <t xml:space="preserve"> 74-179  </t>
  </si>
  <si>
    <t>ECOCADIZ-R-2016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</si>
</sst>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"/>
    <numFmt numFmtId="165" formatCode="0.0000000"/>
  </numFmts>
  <fonts count="12">
    <font>
      <sz val="10"/>
      <name val="Arial"/>
      <family val="2"/>
    </font>
    <font>
      <b/>
      <sz val="10"/>
      <name val="Arial"/>
      <family val="2"/>
    </font>
    <font>
      <sz val="16"/>
      <name val="MS Sans"/>
      <family val="2"/>
    </font>
    <font>
      <sz val="8"/>
      <name val="Arial"/>
      <family val="2"/>
    </font>
    <font>
      <sz val="8"/>
      <name val="MS Sans"/>
      <family val="2"/>
    </font>
    <font>
      <sz val="10"/>
      <name val="MS Sans"/>
      <family val="2"/>
    </font>
    <font>
      <b/>
      <sz val="12"/>
      <name val="MS Sans"/>
      <family val="2"/>
    </font>
    <font>
      <b/>
      <sz val="8"/>
      <name val="MS Sans"/>
      <family val="2"/>
    </font>
    <font>
      <b/>
      <sz val="8"/>
      <name val="Arial"/>
      <family val="2"/>
    </font>
    <font>
      <b/>
      <vertAlign val="superscript"/>
      <sz val="11"/>
      <name val="MS Sans"/>
      <family val="2"/>
    </font>
    <font>
      <b/>
      <sz val="14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13"/>
      </patternFill>
    </fill>
  </fills>
  <borders count="9">
    <border>
      <left/>
      <right/>
      <top/>
      <bottom/>
      <diagonal/>
    </border>
    <border>
      <left style="thin">
        <color indexed="58"/>
      </left>
      <right/>
      <top style="thin">
        <color indexed="58"/>
      </top>
      <bottom style="thin">
        <color indexed="58"/>
      </bottom>
      <diagonal/>
    </border>
    <border>
      <left/>
      <right/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/>
      <diagonal/>
    </border>
    <border>
      <left style="thin">
        <color indexed="58"/>
      </left>
      <right style="thin">
        <color indexed="58"/>
      </right>
      <top/>
      <bottom/>
      <diagonal/>
    </border>
    <border>
      <left/>
      <right style="thin">
        <color indexed="58"/>
      </right>
      <top/>
      <bottom/>
      <diagonal/>
    </border>
    <border>
      <left style="thin">
        <color indexed="58"/>
      </left>
      <right/>
      <top/>
      <bottom/>
      <diagonal/>
    </border>
    <border>
      <left/>
      <right style="thin">
        <color indexed="58"/>
      </right>
      <top style="thin">
        <color indexed="58"/>
      </top>
      <bottom style="thin">
        <color indexed="58"/>
      </bottom>
      <diagonal/>
    </border>
  </borders>
  <cellStyleXfs count="13">
    <xf numFmtId="0" fontId="0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Protection="0">
      <alignment horizontal="left"/>
    </xf>
    <xf numFmtId="0" fontId="11" fillId="0" borderId="0" applyNumberFormat="0" applyFill="0" applyBorder="0" applyAlignment="0" applyProtection="0"/>
  </cellStyleXfs>
  <cellXfs count="42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3" fillId="0" borderId="5" xfId="0" applyFont="1" applyBorder="1" applyAlignment="1">
      <alignment vertical="center"/>
    </xf>
    <xf numFmtId="1" fontId="3" fillId="0" borderId="0" xfId="0" applyNumberFormat="1" applyFont="1" applyAlignment="1">
      <alignment vertical="center"/>
    </xf>
    <xf numFmtId="0" fontId="0" fillId="0" borderId="5" xfId="0" applyBorder="1" applyAlignment="1">
      <alignment vertical="center"/>
    </xf>
    <xf numFmtId="164" fontId="0" fillId="2" borderId="0" xfId="0" applyNumberFormat="1" applyFill="1" applyAlignment="1">
      <alignment horizontal="center"/>
    </xf>
    <xf numFmtId="1" fontId="3" fillId="0" borderId="6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64" fontId="3" fillId="0" borderId="2" xfId="0" applyNumberFormat="1" applyFont="1" applyBorder="1" applyAlignment="1">
      <alignment vertical="center"/>
    </xf>
    <xf numFmtId="1" fontId="0" fillId="0" borderId="0" xfId="0" applyNumberFormat="1" applyAlignment="1">
      <alignment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13">
    <cellStyle name="Campo de la tabla dinámica" xfId="1" xr:uid="{00000000-0005-0000-0000-000000000000}"/>
    <cellStyle name="Categoría de la tabla dinámica" xfId="2" xr:uid="{00000000-0005-0000-0000-000001000000}"/>
    <cellStyle name="Categoría del Piloto de Datos" xfId="3" xr:uid="{00000000-0005-0000-0000-000002000000}"/>
    <cellStyle name="Esquina de la tabla dinámica" xfId="4" xr:uid="{00000000-0005-0000-0000-000003000000}"/>
    <cellStyle name="Normal" xfId="0" builtinId="0"/>
    <cellStyle name="Piloto de Datos Ángulo" xfId="5" xr:uid="{00000000-0005-0000-0000-000005000000}"/>
    <cellStyle name="Piloto de Datos Campo" xfId="6" xr:uid="{00000000-0005-0000-0000-000006000000}"/>
    <cellStyle name="Piloto de Datos Resultado" xfId="7" xr:uid="{00000000-0005-0000-0000-000007000000}"/>
    <cellStyle name="Piloto de Datos Título" xfId="8" xr:uid="{00000000-0005-0000-0000-000008000000}"/>
    <cellStyle name="Piloto de Datos Valor" xfId="9" xr:uid="{00000000-0005-0000-0000-000009000000}"/>
    <cellStyle name="Resultado de la tabla dinámica" xfId="10" xr:uid="{00000000-0005-0000-0000-00000A000000}"/>
    <cellStyle name="Título de la tabla dinámica" xfId="11" xr:uid="{00000000-0005-0000-0000-00000B000000}"/>
    <cellStyle name="Valor de la tabla dinámica" xfId="12" xr:uid="{00000000-0005-0000-0000-00000C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6600"/>
      <rgbColor rgb="00666699"/>
      <rgbColor rgb="00969696"/>
      <rgbColor rgb="00003366"/>
      <rgbColor rgb="00339966"/>
      <rgbColor rgb="00141312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7"/>
  <sheetViews>
    <sheetView topLeftCell="A69" workbookViewId="0">
      <selection activeCell="I90" sqref="I90"/>
    </sheetView>
  </sheetViews>
  <sheetFormatPr baseColWidth="10" defaultColWidth="11.5" defaultRowHeight="13"/>
  <cols>
    <col min="1" max="1" width="9" customWidth="1"/>
    <col min="2" max="2" width="12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0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1">
      <c r="A1" s="38" t="s">
        <v>0</v>
      </c>
      <c r="B1" s="38"/>
      <c r="C1" s="38"/>
      <c r="D1" s="38"/>
      <c r="E1" s="38"/>
      <c r="F1" s="38"/>
      <c r="G1" s="1"/>
      <c r="H1" s="39" t="s">
        <v>1</v>
      </c>
      <c r="I1" s="39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 s="1">
        <v>1266453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2" t="s">
        <v>3</v>
      </c>
      <c r="B4" s="40" t="s">
        <v>4</v>
      </c>
      <c r="C4" s="40"/>
      <c r="D4" s="40"/>
      <c r="E4" s="40"/>
      <c r="F4" s="40"/>
      <c r="G4" s="1"/>
      <c r="H4" s="2" t="s">
        <v>3</v>
      </c>
      <c r="I4" s="1"/>
      <c r="J4" s="1"/>
      <c r="K4" s="2" t="s">
        <v>3</v>
      </c>
      <c r="L4" s="39" t="s">
        <v>5</v>
      </c>
      <c r="M4" s="39"/>
      <c r="N4" s="39"/>
      <c r="O4" s="39"/>
      <c r="P4" s="39"/>
      <c r="Q4" s="3"/>
      <c r="R4" s="3"/>
    </row>
    <row r="5" spans="1:18">
      <c r="A5" s="2" t="s">
        <v>6</v>
      </c>
      <c r="B5" s="4">
        <v>0</v>
      </c>
      <c r="C5" s="5">
        <v>1</v>
      </c>
      <c r="D5" s="5">
        <v>2</v>
      </c>
      <c r="E5" s="5">
        <v>3</v>
      </c>
      <c r="F5" s="6" t="s">
        <v>7</v>
      </c>
      <c r="G5" s="1"/>
      <c r="H5" s="2" t="s">
        <v>6</v>
      </c>
      <c r="I5" s="2" t="s">
        <v>8</v>
      </c>
      <c r="J5" s="1"/>
      <c r="K5" s="2" t="s">
        <v>6</v>
      </c>
      <c r="L5" s="4">
        <v>0</v>
      </c>
      <c r="M5" s="5">
        <v>1</v>
      </c>
      <c r="N5" s="5">
        <v>2</v>
      </c>
      <c r="O5" s="5">
        <v>3</v>
      </c>
      <c r="P5" s="7" t="s">
        <v>7</v>
      </c>
      <c r="Q5" s="3"/>
      <c r="R5" s="3"/>
    </row>
    <row r="6" spans="1:18">
      <c r="A6" s="8">
        <v>3.75</v>
      </c>
      <c r="B6" s="9"/>
      <c r="C6" s="9"/>
      <c r="D6" s="9"/>
      <c r="E6" s="9"/>
      <c r="F6" s="10">
        <f t="shared" ref="F6:F42" si="0">SUM(B6:E6)</f>
        <v>0</v>
      </c>
      <c r="G6" s="1"/>
      <c r="H6" s="8">
        <v>3.75</v>
      </c>
      <c r="I6" s="11"/>
      <c r="J6" s="1"/>
      <c r="K6" s="8">
        <v>3.75</v>
      </c>
      <c r="L6" s="1">
        <f t="shared" ref="L6:L42" si="1">IF($F6&gt;0,($I6/1000)*(B6/$F6),0)</f>
        <v>0</v>
      </c>
      <c r="M6" s="1">
        <f t="shared" ref="M6:M42" si="2">IF($F6&gt;0,($I6/1000)*(C6/$F6),0)</f>
        <v>0</v>
      </c>
      <c r="N6" s="1">
        <f t="shared" ref="N6:N42" si="3">IF($F6&gt;0,($I6/1000)*(D6/$F6),0)</f>
        <v>0</v>
      </c>
      <c r="O6" s="1">
        <f t="shared" ref="O6:O42" si="4">IF($F6&gt;0,($I6/1000)*(E6/$F6),0)</f>
        <v>0</v>
      </c>
      <c r="P6" s="12">
        <f t="shared" ref="P6:P42" si="5">SUM(L6:O6)</f>
        <v>0</v>
      </c>
      <c r="Q6" s="3"/>
      <c r="R6" s="3"/>
    </row>
    <row r="7" spans="1:18">
      <c r="A7" s="8">
        <v>4.25</v>
      </c>
      <c r="B7" s="9"/>
      <c r="C7" s="9"/>
      <c r="D7" s="9"/>
      <c r="E7" s="9"/>
      <c r="F7" s="10">
        <f t="shared" si="0"/>
        <v>0</v>
      </c>
      <c r="G7" s="1"/>
      <c r="H7" s="8">
        <v>4.25</v>
      </c>
      <c r="I7" s="11"/>
      <c r="J7" s="1"/>
      <c r="K7" s="8">
        <v>4.25</v>
      </c>
      <c r="L7" s="1">
        <f t="shared" si="1"/>
        <v>0</v>
      </c>
      <c r="M7" s="1">
        <f t="shared" si="2"/>
        <v>0</v>
      </c>
      <c r="N7" s="1">
        <f t="shared" si="3"/>
        <v>0</v>
      </c>
      <c r="O7" s="1">
        <f t="shared" si="4"/>
        <v>0</v>
      </c>
      <c r="P7" s="12">
        <f t="shared" si="5"/>
        <v>0</v>
      </c>
      <c r="Q7" s="3"/>
      <c r="R7" s="3"/>
    </row>
    <row r="8" spans="1:18">
      <c r="A8" s="8">
        <v>4.75</v>
      </c>
      <c r="B8" s="9"/>
      <c r="C8" s="9"/>
      <c r="D8" s="9"/>
      <c r="E8" s="9"/>
      <c r="F8" s="10">
        <f t="shared" si="0"/>
        <v>0</v>
      </c>
      <c r="G8" s="1"/>
      <c r="H8" s="8">
        <v>4.75</v>
      </c>
      <c r="I8" s="11"/>
      <c r="J8" s="1"/>
      <c r="K8" s="8">
        <v>4.75</v>
      </c>
      <c r="L8" s="1">
        <f t="shared" si="1"/>
        <v>0</v>
      </c>
      <c r="M8" s="1">
        <f t="shared" si="2"/>
        <v>0</v>
      </c>
      <c r="N8" s="1">
        <f t="shared" si="3"/>
        <v>0</v>
      </c>
      <c r="O8" s="1">
        <f t="shared" si="4"/>
        <v>0</v>
      </c>
      <c r="P8" s="12">
        <f t="shared" si="5"/>
        <v>0</v>
      </c>
      <c r="Q8" s="3"/>
      <c r="R8" s="3"/>
    </row>
    <row r="9" spans="1:18">
      <c r="A9" s="8">
        <v>5.25</v>
      </c>
      <c r="B9" s="9"/>
      <c r="C9" s="9"/>
      <c r="D9" s="9"/>
      <c r="E9" s="9"/>
      <c r="F9" s="10">
        <f t="shared" si="0"/>
        <v>0</v>
      </c>
      <c r="G9" s="1"/>
      <c r="H9" s="8">
        <v>5.25</v>
      </c>
      <c r="I9" s="11"/>
      <c r="J9" s="1"/>
      <c r="K9" s="8">
        <v>5.25</v>
      </c>
      <c r="L9" s="1">
        <f t="shared" si="1"/>
        <v>0</v>
      </c>
      <c r="M9" s="1">
        <f t="shared" si="2"/>
        <v>0</v>
      </c>
      <c r="N9" s="1">
        <f t="shared" si="3"/>
        <v>0</v>
      </c>
      <c r="O9" s="1">
        <f t="shared" si="4"/>
        <v>0</v>
      </c>
      <c r="P9" s="12">
        <f t="shared" si="5"/>
        <v>0</v>
      </c>
      <c r="Q9" s="3"/>
      <c r="R9" s="3"/>
    </row>
    <row r="10" spans="1:18">
      <c r="A10" s="8">
        <v>5.75</v>
      </c>
      <c r="B10" s="9"/>
      <c r="C10" s="9"/>
      <c r="D10" s="9"/>
      <c r="E10" s="9"/>
      <c r="F10" s="10">
        <f t="shared" si="0"/>
        <v>0</v>
      </c>
      <c r="G10" s="1"/>
      <c r="H10" s="8">
        <v>5.75</v>
      </c>
      <c r="I10" s="11"/>
      <c r="J10" s="1"/>
      <c r="K10" s="8">
        <v>5.75</v>
      </c>
      <c r="L10" s="1">
        <f t="shared" si="1"/>
        <v>0</v>
      </c>
      <c r="M10" s="1">
        <f t="shared" si="2"/>
        <v>0</v>
      </c>
      <c r="N10" s="1">
        <f t="shared" si="3"/>
        <v>0</v>
      </c>
      <c r="O10" s="1">
        <f t="shared" si="4"/>
        <v>0</v>
      </c>
      <c r="P10" s="12">
        <f t="shared" si="5"/>
        <v>0</v>
      </c>
      <c r="Q10" s="3"/>
      <c r="R10" s="3"/>
    </row>
    <row r="11" spans="1:18">
      <c r="A11" s="8">
        <v>6.25</v>
      </c>
      <c r="B11" s="9"/>
      <c r="C11" s="9"/>
      <c r="D11" s="9"/>
      <c r="E11" s="9"/>
      <c r="F11" s="10">
        <f t="shared" si="0"/>
        <v>0</v>
      </c>
      <c r="G11" s="1"/>
      <c r="H11" s="8">
        <v>6.25</v>
      </c>
      <c r="I11" s="11"/>
      <c r="J11" s="1"/>
      <c r="K11" s="8">
        <v>6.25</v>
      </c>
      <c r="L11" s="1">
        <f t="shared" si="1"/>
        <v>0</v>
      </c>
      <c r="M11" s="1">
        <f t="shared" si="2"/>
        <v>0</v>
      </c>
      <c r="N11" s="1">
        <f t="shared" si="3"/>
        <v>0</v>
      </c>
      <c r="O11" s="1">
        <f t="shared" si="4"/>
        <v>0</v>
      </c>
      <c r="P11" s="12">
        <f t="shared" si="5"/>
        <v>0</v>
      </c>
      <c r="Q11" s="3"/>
      <c r="R11" s="3"/>
    </row>
    <row r="12" spans="1:18">
      <c r="A12" s="8">
        <v>6.75</v>
      </c>
      <c r="B12" s="9"/>
      <c r="C12" s="9"/>
      <c r="D12" s="9"/>
      <c r="E12" s="9"/>
      <c r="F12" s="10">
        <f t="shared" si="0"/>
        <v>0</v>
      </c>
      <c r="G12" s="1"/>
      <c r="H12" s="8">
        <v>6.75</v>
      </c>
      <c r="I12" s="11"/>
      <c r="J12" s="1"/>
      <c r="K12" s="8">
        <v>6.75</v>
      </c>
      <c r="L12" s="1">
        <f t="shared" si="1"/>
        <v>0</v>
      </c>
      <c r="M12" s="1">
        <f t="shared" si="2"/>
        <v>0</v>
      </c>
      <c r="N12" s="1">
        <f t="shared" si="3"/>
        <v>0</v>
      </c>
      <c r="O12" s="1">
        <f t="shared" si="4"/>
        <v>0</v>
      </c>
      <c r="P12" s="12">
        <f t="shared" si="5"/>
        <v>0</v>
      </c>
      <c r="Q12" s="3"/>
      <c r="R12" s="3"/>
    </row>
    <row r="13" spans="1:18">
      <c r="A13" s="8">
        <v>7.25</v>
      </c>
      <c r="B13" s="9"/>
      <c r="C13" s="13">
        <v>1</v>
      </c>
      <c r="D13" s="9"/>
      <c r="E13" s="9"/>
      <c r="F13" s="10">
        <f t="shared" si="0"/>
        <v>1</v>
      </c>
      <c r="G13" s="1"/>
      <c r="H13" s="8">
        <v>7.25</v>
      </c>
      <c r="I13">
        <v>6674</v>
      </c>
      <c r="J13" s="1"/>
      <c r="K13" s="8">
        <v>7.25</v>
      </c>
      <c r="L13" s="1">
        <f t="shared" si="1"/>
        <v>0</v>
      </c>
      <c r="M13" s="1">
        <f t="shared" si="2"/>
        <v>6.6740000000000004</v>
      </c>
      <c r="N13" s="1">
        <f t="shared" si="3"/>
        <v>0</v>
      </c>
      <c r="O13" s="1">
        <f t="shared" si="4"/>
        <v>0</v>
      </c>
      <c r="P13" s="12">
        <f t="shared" si="5"/>
        <v>6.6740000000000004</v>
      </c>
      <c r="Q13" s="3"/>
      <c r="R13" s="34"/>
    </row>
    <row r="14" spans="1:18">
      <c r="A14" s="8">
        <v>7.75</v>
      </c>
      <c r="B14" s="9"/>
      <c r="C14" s="13">
        <v>1</v>
      </c>
      <c r="D14" s="9"/>
      <c r="E14" s="9"/>
      <c r="F14" s="10">
        <f t="shared" si="0"/>
        <v>1</v>
      </c>
      <c r="G14" s="1"/>
      <c r="H14" s="8">
        <v>7.75</v>
      </c>
      <c r="I14">
        <v>60080</v>
      </c>
      <c r="J14" s="11"/>
      <c r="K14" s="8">
        <v>7.75</v>
      </c>
      <c r="L14" s="1">
        <f t="shared" si="1"/>
        <v>0</v>
      </c>
      <c r="M14" s="1">
        <f t="shared" si="2"/>
        <v>60.08</v>
      </c>
      <c r="N14" s="1">
        <f t="shared" si="3"/>
        <v>0</v>
      </c>
      <c r="O14" s="1">
        <f t="shared" si="4"/>
        <v>0</v>
      </c>
      <c r="P14" s="12">
        <f t="shared" si="5"/>
        <v>60.08</v>
      </c>
      <c r="Q14" s="3"/>
      <c r="R14" s="34"/>
    </row>
    <row r="15" spans="1:18">
      <c r="A15" s="8">
        <v>8.25</v>
      </c>
      <c r="B15" s="9"/>
      <c r="C15" s="13">
        <v>1</v>
      </c>
      <c r="D15" s="9"/>
      <c r="E15" s="9"/>
      <c r="F15" s="10">
        <f t="shared" si="0"/>
        <v>1</v>
      </c>
      <c r="G15" s="1"/>
      <c r="H15" s="8">
        <v>8.25</v>
      </c>
      <c r="I15">
        <v>40053</v>
      </c>
      <c r="J15" s="11"/>
      <c r="K15" s="8">
        <v>8.25</v>
      </c>
      <c r="L15" s="1">
        <f t="shared" si="1"/>
        <v>0</v>
      </c>
      <c r="M15" s="1">
        <f t="shared" si="2"/>
        <v>40.052999999999997</v>
      </c>
      <c r="N15" s="1">
        <f t="shared" si="3"/>
        <v>0</v>
      </c>
      <c r="O15" s="1">
        <f t="shared" si="4"/>
        <v>0</v>
      </c>
      <c r="P15" s="12">
        <f t="shared" si="5"/>
        <v>40.052999999999997</v>
      </c>
      <c r="Q15" s="3"/>
      <c r="R15" s="34"/>
    </row>
    <row r="16" spans="1:18">
      <c r="A16" s="8">
        <v>8.75</v>
      </c>
      <c r="B16" s="9"/>
      <c r="C16" s="13">
        <v>1</v>
      </c>
      <c r="D16" s="9"/>
      <c r="E16" s="9"/>
      <c r="F16" s="10">
        <f t="shared" si="0"/>
        <v>1</v>
      </c>
      <c r="G16" s="1"/>
      <c r="H16" s="8">
        <v>8.75</v>
      </c>
      <c r="I16" s="3">
        <v>497678</v>
      </c>
      <c r="J16" s="11"/>
      <c r="K16" s="8">
        <v>8.75</v>
      </c>
      <c r="L16" s="1">
        <f t="shared" si="1"/>
        <v>0</v>
      </c>
      <c r="M16" s="1">
        <f>IF($F16&gt;0,($I16/1000)*(C16/$F16),0)</f>
        <v>497.678</v>
      </c>
      <c r="N16" s="1">
        <f t="shared" si="3"/>
        <v>0</v>
      </c>
      <c r="O16" s="1">
        <f t="shared" si="4"/>
        <v>0</v>
      </c>
      <c r="P16" s="12">
        <f t="shared" si="5"/>
        <v>497.678</v>
      </c>
      <c r="Q16" s="3"/>
      <c r="R16" s="34"/>
    </row>
    <row r="17" spans="1:18">
      <c r="A17" s="8">
        <v>9.25</v>
      </c>
      <c r="B17" s="9"/>
      <c r="C17" s="13">
        <v>1</v>
      </c>
      <c r="D17" s="9"/>
      <c r="E17" s="9"/>
      <c r="F17" s="10">
        <f t="shared" si="0"/>
        <v>1</v>
      </c>
      <c r="G17" s="1"/>
      <c r="H17" s="8">
        <v>9.25</v>
      </c>
      <c r="I17" s="3">
        <v>2241089</v>
      </c>
      <c r="J17" s="11"/>
      <c r="K17" s="8">
        <v>9.25</v>
      </c>
      <c r="L17" s="1">
        <f t="shared" si="1"/>
        <v>0</v>
      </c>
      <c r="M17" s="1">
        <f t="shared" si="2"/>
        <v>2241.0889999999999</v>
      </c>
      <c r="N17" s="1">
        <f t="shared" si="3"/>
        <v>0</v>
      </c>
      <c r="O17" s="1">
        <f t="shared" si="4"/>
        <v>0</v>
      </c>
      <c r="P17" s="12">
        <f t="shared" si="5"/>
        <v>2241.0889999999999</v>
      </c>
      <c r="Q17" s="3"/>
      <c r="R17" s="34"/>
    </row>
    <row r="18" spans="1:18">
      <c r="A18" s="8">
        <v>9.75</v>
      </c>
      <c r="B18" s="9"/>
      <c r="C18" s="9">
        <v>1</v>
      </c>
      <c r="D18" s="9">
        <v>0</v>
      </c>
      <c r="E18" s="9"/>
      <c r="F18" s="10">
        <f t="shared" si="0"/>
        <v>1</v>
      </c>
      <c r="G18" s="1"/>
      <c r="H18" s="8">
        <v>9.75</v>
      </c>
      <c r="I18" s="3">
        <v>11355934</v>
      </c>
      <c r="J18" s="11"/>
      <c r="K18" s="8">
        <v>9.75</v>
      </c>
      <c r="L18" s="1">
        <f t="shared" si="1"/>
        <v>0</v>
      </c>
      <c r="M18" s="1">
        <f t="shared" si="2"/>
        <v>11355.933999999999</v>
      </c>
      <c r="N18" s="1">
        <f t="shared" si="3"/>
        <v>0</v>
      </c>
      <c r="O18" s="1">
        <f t="shared" si="4"/>
        <v>0</v>
      </c>
      <c r="P18" s="12">
        <f t="shared" si="5"/>
        <v>11355.933999999999</v>
      </c>
      <c r="Q18" s="3"/>
      <c r="R18" s="34"/>
    </row>
    <row r="19" spans="1:18">
      <c r="A19" s="8">
        <v>10.25</v>
      </c>
      <c r="B19" s="9"/>
      <c r="C19" s="9">
        <v>26</v>
      </c>
      <c r="D19" s="9">
        <v>0</v>
      </c>
      <c r="E19" s="9"/>
      <c r="F19" s="10">
        <f t="shared" si="0"/>
        <v>26</v>
      </c>
      <c r="G19" s="1"/>
      <c r="H19" s="8">
        <v>10.25</v>
      </c>
      <c r="I19" s="3">
        <v>25653078</v>
      </c>
      <c r="J19" s="11"/>
      <c r="K19" s="8">
        <v>10.25</v>
      </c>
      <c r="L19" s="1">
        <f t="shared" si="1"/>
        <v>0</v>
      </c>
      <c r="M19" s="1">
        <f t="shared" si="2"/>
        <v>25653.078000000001</v>
      </c>
      <c r="N19" s="1">
        <f t="shared" si="3"/>
        <v>0</v>
      </c>
      <c r="O19" s="1">
        <f t="shared" si="4"/>
        <v>0</v>
      </c>
      <c r="P19" s="12">
        <f t="shared" si="5"/>
        <v>25653.078000000001</v>
      </c>
      <c r="Q19" s="3"/>
      <c r="R19" s="34"/>
    </row>
    <row r="20" spans="1:18">
      <c r="A20" s="8">
        <v>10.75</v>
      </c>
      <c r="B20" s="9"/>
      <c r="C20" s="9">
        <v>67</v>
      </c>
      <c r="D20" s="9">
        <v>0</v>
      </c>
      <c r="E20" s="9"/>
      <c r="F20" s="10">
        <f t="shared" si="0"/>
        <v>67</v>
      </c>
      <c r="G20" s="1"/>
      <c r="H20" s="8">
        <v>10.75</v>
      </c>
      <c r="I20" s="3">
        <v>28678025</v>
      </c>
      <c r="J20" s="11"/>
      <c r="K20" s="8">
        <v>10.75</v>
      </c>
      <c r="L20" s="1">
        <f t="shared" si="1"/>
        <v>0</v>
      </c>
      <c r="M20" s="1">
        <f t="shared" si="2"/>
        <v>28678.025000000001</v>
      </c>
      <c r="N20" s="1">
        <f t="shared" si="3"/>
        <v>0</v>
      </c>
      <c r="O20" s="1">
        <f t="shared" si="4"/>
        <v>0</v>
      </c>
      <c r="P20" s="12">
        <f t="shared" si="5"/>
        <v>28678.025000000001</v>
      </c>
      <c r="Q20" s="3"/>
      <c r="R20" s="34"/>
    </row>
    <row r="21" spans="1:18">
      <c r="A21" s="8">
        <v>11.25</v>
      </c>
      <c r="B21" s="9"/>
      <c r="C21" s="9">
        <v>71</v>
      </c>
      <c r="D21" s="9">
        <v>0</v>
      </c>
      <c r="E21" s="9"/>
      <c r="F21" s="10">
        <f t="shared" si="0"/>
        <v>71</v>
      </c>
      <c r="G21" s="1"/>
      <c r="H21" s="8">
        <v>11.25</v>
      </c>
      <c r="I21" s="3">
        <v>19857356</v>
      </c>
      <c r="J21" s="11"/>
      <c r="K21" s="8">
        <v>11.25</v>
      </c>
      <c r="L21" s="1">
        <f t="shared" si="1"/>
        <v>0</v>
      </c>
      <c r="M21" s="1">
        <f t="shared" si="2"/>
        <v>19857.356</v>
      </c>
      <c r="N21" s="1">
        <f t="shared" si="3"/>
        <v>0</v>
      </c>
      <c r="O21" s="1">
        <f t="shared" si="4"/>
        <v>0</v>
      </c>
      <c r="P21" s="12">
        <f t="shared" si="5"/>
        <v>19857.356</v>
      </c>
      <c r="Q21" s="3"/>
      <c r="R21" s="34"/>
    </row>
    <row r="22" spans="1:18">
      <c r="A22" s="8">
        <v>11.75</v>
      </c>
      <c r="B22" s="9"/>
      <c r="C22" s="9">
        <v>65</v>
      </c>
      <c r="D22" s="9">
        <v>1</v>
      </c>
      <c r="E22" s="9"/>
      <c r="F22" s="10">
        <f t="shared" si="0"/>
        <v>66</v>
      </c>
      <c r="G22" s="11"/>
      <c r="H22" s="8">
        <v>11.75</v>
      </c>
      <c r="I22" s="3">
        <v>13659562</v>
      </c>
      <c r="J22" s="11"/>
      <c r="K22" s="8">
        <v>11.75</v>
      </c>
      <c r="L22" s="1">
        <f t="shared" si="1"/>
        <v>0</v>
      </c>
      <c r="M22" s="1">
        <f t="shared" si="2"/>
        <v>13452.5989393939</v>
      </c>
      <c r="N22" s="1">
        <f t="shared" si="3"/>
        <v>206.96306060606099</v>
      </c>
      <c r="O22" s="1">
        <f t="shared" si="4"/>
        <v>0</v>
      </c>
      <c r="P22" s="12">
        <f t="shared" si="5"/>
        <v>13659.562</v>
      </c>
      <c r="Q22" s="3"/>
      <c r="R22" s="34"/>
    </row>
    <row r="23" spans="1:18">
      <c r="A23" s="8">
        <v>12.25</v>
      </c>
      <c r="B23" s="9"/>
      <c r="C23" s="9">
        <v>32</v>
      </c>
      <c r="D23" s="9">
        <v>0</v>
      </c>
      <c r="E23" s="9"/>
      <c r="F23" s="10">
        <f t="shared" si="0"/>
        <v>32</v>
      </c>
      <c r="G23" s="11"/>
      <c r="H23" s="8">
        <v>12.25</v>
      </c>
      <c r="I23" s="3">
        <v>9139074</v>
      </c>
      <c r="J23" s="11"/>
      <c r="K23" s="8">
        <v>12.25</v>
      </c>
      <c r="L23" s="1">
        <f t="shared" si="1"/>
        <v>0</v>
      </c>
      <c r="M23" s="1">
        <f t="shared" si="2"/>
        <v>9139.0740000000005</v>
      </c>
      <c r="N23" s="1">
        <f t="shared" si="3"/>
        <v>0</v>
      </c>
      <c r="O23" s="1">
        <f t="shared" si="4"/>
        <v>0</v>
      </c>
      <c r="P23" s="12">
        <f t="shared" si="5"/>
        <v>9139.0740000000005</v>
      </c>
      <c r="Q23" s="3"/>
      <c r="R23" s="34"/>
    </row>
    <row r="24" spans="1:18">
      <c r="A24" s="8">
        <v>12.75</v>
      </c>
      <c r="B24" s="9"/>
      <c r="C24" s="9">
        <v>15</v>
      </c>
      <c r="D24" s="9">
        <v>2</v>
      </c>
      <c r="E24" s="9"/>
      <c r="F24" s="10">
        <f t="shared" si="0"/>
        <v>17</v>
      </c>
      <c r="G24" s="11"/>
      <c r="H24" s="8">
        <v>12.75</v>
      </c>
      <c r="I24" s="3">
        <v>8025196</v>
      </c>
      <c r="J24" s="11"/>
      <c r="K24" s="8">
        <v>12.75</v>
      </c>
      <c r="L24" s="1">
        <f t="shared" si="1"/>
        <v>0</v>
      </c>
      <c r="M24" s="1">
        <f t="shared" si="2"/>
        <v>7081.0552941176502</v>
      </c>
      <c r="N24" s="1">
        <f t="shared" si="3"/>
        <v>944.14070588235302</v>
      </c>
      <c r="O24" s="1">
        <f t="shared" si="4"/>
        <v>0</v>
      </c>
      <c r="P24" s="12">
        <f t="shared" si="5"/>
        <v>8025.1959999999999</v>
      </c>
      <c r="Q24" s="3"/>
      <c r="R24" s="34"/>
    </row>
    <row r="25" spans="1:18">
      <c r="A25" s="8">
        <v>13.25</v>
      </c>
      <c r="B25" s="9"/>
      <c r="C25" s="9">
        <v>9</v>
      </c>
      <c r="D25" s="9">
        <v>1</v>
      </c>
      <c r="E25" s="9"/>
      <c r="F25" s="10">
        <f t="shared" si="0"/>
        <v>10</v>
      </c>
      <c r="G25" s="11"/>
      <c r="H25" s="8">
        <v>13.25</v>
      </c>
      <c r="I25" s="3">
        <v>6549328</v>
      </c>
      <c r="J25" s="11"/>
      <c r="K25" s="8">
        <v>13.25</v>
      </c>
      <c r="L25" s="1">
        <f t="shared" si="1"/>
        <v>0</v>
      </c>
      <c r="M25" s="1">
        <f t="shared" si="2"/>
        <v>5894.3951999999999</v>
      </c>
      <c r="N25" s="1">
        <f t="shared" si="3"/>
        <v>654.93280000000004</v>
      </c>
      <c r="O25" s="1">
        <f t="shared" si="4"/>
        <v>0</v>
      </c>
      <c r="P25" s="12">
        <f t="shared" si="5"/>
        <v>6549.3280000000004</v>
      </c>
      <c r="Q25" s="3"/>
      <c r="R25" s="34"/>
    </row>
    <row r="26" spans="1:18">
      <c r="A26" s="8">
        <v>13.75</v>
      </c>
      <c r="B26" s="9"/>
      <c r="C26" s="9">
        <v>5</v>
      </c>
      <c r="D26" s="9">
        <v>1</v>
      </c>
      <c r="E26" s="9"/>
      <c r="F26" s="10">
        <f t="shared" si="0"/>
        <v>6</v>
      </c>
      <c r="G26" s="11"/>
      <c r="H26" s="8">
        <v>13.75</v>
      </c>
      <c r="I26" s="3">
        <v>4581943</v>
      </c>
      <c r="J26" s="11"/>
      <c r="K26" s="8">
        <v>13.75</v>
      </c>
      <c r="L26" s="1">
        <f t="shared" si="1"/>
        <v>0</v>
      </c>
      <c r="M26" s="1">
        <f t="shared" si="2"/>
        <v>3818.2858333333302</v>
      </c>
      <c r="N26" s="1">
        <f t="shared" si="3"/>
        <v>763.65716666666697</v>
      </c>
      <c r="O26" s="1">
        <f t="shared" si="4"/>
        <v>0</v>
      </c>
      <c r="P26" s="12">
        <f t="shared" si="5"/>
        <v>4581.9430000000002</v>
      </c>
      <c r="Q26" s="3"/>
      <c r="R26" s="34"/>
    </row>
    <row r="27" spans="1:18">
      <c r="A27" s="8">
        <v>14.25</v>
      </c>
      <c r="B27" s="9"/>
      <c r="C27" s="9">
        <v>0</v>
      </c>
      <c r="D27" s="9">
        <v>3</v>
      </c>
      <c r="E27" s="9"/>
      <c r="F27" s="10">
        <f t="shared" si="0"/>
        <v>3</v>
      </c>
      <c r="G27" s="11"/>
      <c r="H27" s="8">
        <v>14.25</v>
      </c>
      <c r="I27" s="3">
        <v>1914148</v>
      </c>
      <c r="J27" s="11"/>
      <c r="K27" s="8">
        <v>14.25</v>
      </c>
      <c r="L27" s="1">
        <f t="shared" si="1"/>
        <v>0</v>
      </c>
      <c r="M27" s="1">
        <f t="shared" si="2"/>
        <v>0</v>
      </c>
      <c r="N27" s="1">
        <f t="shared" si="3"/>
        <v>1914.1479999999999</v>
      </c>
      <c r="O27" s="1">
        <f t="shared" si="4"/>
        <v>0</v>
      </c>
      <c r="P27" s="12">
        <f t="shared" si="5"/>
        <v>1914.1479999999999</v>
      </c>
      <c r="Q27" s="3"/>
      <c r="R27" s="34"/>
    </row>
    <row r="28" spans="1:18">
      <c r="A28" s="8">
        <v>14.75</v>
      </c>
      <c r="B28" s="9"/>
      <c r="C28" s="9">
        <v>1</v>
      </c>
      <c r="D28" s="9">
        <v>0</v>
      </c>
      <c r="E28" s="9"/>
      <c r="F28" s="10">
        <f t="shared" si="0"/>
        <v>1</v>
      </c>
      <c r="G28" s="1"/>
      <c r="H28" s="8">
        <v>14.75</v>
      </c>
      <c r="I28" s="3">
        <v>1288033</v>
      </c>
      <c r="J28" s="11"/>
      <c r="K28" s="8">
        <v>14.75</v>
      </c>
      <c r="L28" s="1">
        <f t="shared" si="1"/>
        <v>0</v>
      </c>
      <c r="M28" s="1">
        <f t="shared" si="2"/>
        <v>1288.0329999999999</v>
      </c>
      <c r="N28" s="1">
        <f t="shared" si="3"/>
        <v>0</v>
      </c>
      <c r="O28" s="1">
        <f t="shared" si="4"/>
        <v>0</v>
      </c>
      <c r="P28" s="12">
        <f t="shared" si="5"/>
        <v>1288.0329999999999</v>
      </c>
      <c r="Q28" s="3"/>
      <c r="R28" s="34"/>
    </row>
    <row r="29" spans="1:18">
      <c r="A29" s="8">
        <v>15.25</v>
      </c>
      <c r="B29" s="9"/>
      <c r="C29" s="9"/>
      <c r="D29" s="13">
        <v>1</v>
      </c>
      <c r="E29" s="9"/>
      <c r="F29" s="10">
        <f t="shared" si="0"/>
        <v>1</v>
      </c>
      <c r="G29" s="1"/>
      <c r="H29" s="8">
        <v>15.25</v>
      </c>
      <c r="I29" s="3">
        <v>325140</v>
      </c>
      <c r="J29" s="11"/>
      <c r="K29" s="8">
        <v>15.25</v>
      </c>
      <c r="L29" s="1">
        <f t="shared" si="1"/>
        <v>0</v>
      </c>
      <c r="M29" s="1">
        <f t="shared" si="2"/>
        <v>0</v>
      </c>
      <c r="N29" s="1">
        <f t="shared" si="3"/>
        <v>325.14</v>
      </c>
      <c r="O29" s="1">
        <f t="shared" si="4"/>
        <v>0</v>
      </c>
      <c r="P29" s="12">
        <f t="shared" si="5"/>
        <v>325.14</v>
      </c>
      <c r="Q29" s="3"/>
      <c r="R29" s="34"/>
    </row>
    <row r="30" spans="1:18">
      <c r="A30" s="8">
        <v>15.75</v>
      </c>
      <c r="B30" s="9"/>
      <c r="C30" s="9"/>
      <c r="D30" s="13">
        <v>1</v>
      </c>
      <c r="E30" s="9"/>
      <c r="F30" s="10">
        <f t="shared" si="0"/>
        <v>1</v>
      </c>
      <c r="G30" s="1"/>
      <c r="H30" s="8">
        <v>15.75</v>
      </c>
      <c r="I30" s="3">
        <v>258924</v>
      </c>
      <c r="J30" s="11"/>
      <c r="K30" s="8">
        <v>15.75</v>
      </c>
      <c r="L30" s="1">
        <f t="shared" si="1"/>
        <v>0</v>
      </c>
      <c r="M30" s="1">
        <f t="shared" si="2"/>
        <v>0</v>
      </c>
      <c r="N30" s="1">
        <f t="shared" si="3"/>
        <v>258.92399999999998</v>
      </c>
      <c r="O30" s="1">
        <f t="shared" si="4"/>
        <v>0</v>
      </c>
      <c r="P30" s="12">
        <f t="shared" si="5"/>
        <v>258.92399999999998</v>
      </c>
      <c r="Q30" s="3"/>
      <c r="R30" s="34"/>
    </row>
    <row r="31" spans="1:18">
      <c r="A31" s="8">
        <v>16.25</v>
      </c>
      <c r="B31" s="9"/>
      <c r="C31" s="9"/>
      <c r="D31" s="13">
        <v>1</v>
      </c>
      <c r="E31" s="9"/>
      <c r="F31" s="10">
        <f t="shared" si="0"/>
        <v>1</v>
      </c>
      <c r="G31" s="1"/>
      <c r="H31" s="8">
        <v>16.25</v>
      </c>
      <c r="I31" s="3">
        <v>11717</v>
      </c>
      <c r="J31" s="11"/>
      <c r="K31" s="8">
        <v>16.25</v>
      </c>
      <c r="L31" s="1">
        <f t="shared" si="1"/>
        <v>0</v>
      </c>
      <c r="M31" s="1">
        <f t="shared" si="2"/>
        <v>0</v>
      </c>
      <c r="N31" s="1">
        <f t="shared" si="3"/>
        <v>11.717000000000001</v>
      </c>
      <c r="O31" s="1">
        <f t="shared" si="4"/>
        <v>0</v>
      </c>
      <c r="P31" s="12">
        <f t="shared" si="5"/>
        <v>11.717000000000001</v>
      </c>
      <c r="Q31" s="3"/>
      <c r="R31" s="34"/>
    </row>
    <row r="32" spans="1:18">
      <c r="A32" s="8">
        <v>16.75</v>
      </c>
      <c r="B32" s="9"/>
      <c r="C32" s="9"/>
      <c r="D32" s="13">
        <v>1</v>
      </c>
      <c r="E32" s="9"/>
      <c r="F32" s="10">
        <f t="shared" si="0"/>
        <v>1</v>
      </c>
      <c r="G32" s="1"/>
      <c r="H32" s="8">
        <v>16.75</v>
      </c>
      <c r="I32" s="3">
        <v>28951</v>
      </c>
      <c r="J32" s="14"/>
      <c r="K32" s="8">
        <v>16.75</v>
      </c>
      <c r="L32" s="1">
        <f t="shared" si="1"/>
        <v>0</v>
      </c>
      <c r="M32" s="1">
        <f t="shared" si="2"/>
        <v>0</v>
      </c>
      <c r="N32" s="1">
        <f t="shared" si="3"/>
        <v>28.951000000000001</v>
      </c>
      <c r="O32" s="1">
        <f t="shared" si="4"/>
        <v>0</v>
      </c>
      <c r="P32" s="12">
        <f t="shared" si="5"/>
        <v>28.951000000000001</v>
      </c>
      <c r="Q32" s="3"/>
      <c r="R32" s="34"/>
    </row>
    <row r="33" spans="1:18">
      <c r="A33" s="8">
        <v>17.25</v>
      </c>
      <c r="B33" s="9"/>
      <c r="C33" s="9"/>
      <c r="D33" s="13">
        <v>1</v>
      </c>
      <c r="E33" s="9"/>
      <c r="F33" s="10">
        <f t="shared" si="0"/>
        <v>1</v>
      </c>
      <c r="G33" s="1"/>
      <c r="H33" s="8">
        <v>17.25</v>
      </c>
      <c r="I33" s="3">
        <v>2330</v>
      </c>
      <c r="J33" s="14"/>
      <c r="K33" s="8">
        <v>17.25</v>
      </c>
      <c r="L33" s="1">
        <f t="shared" si="1"/>
        <v>0</v>
      </c>
      <c r="M33" s="1">
        <f t="shared" si="2"/>
        <v>0</v>
      </c>
      <c r="N33" s="1">
        <f t="shared" si="3"/>
        <v>2.33</v>
      </c>
      <c r="O33" s="1">
        <f t="shared" si="4"/>
        <v>0</v>
      </c>
      <c r="P33" s="12">
        <f t="shared" si="5"/>
        <v>2.33</v>
      </c>
      <c r="Q33" s="3"/>
      <c r="R33" s="34"/>
    </row>
    <row r="34" spans="1:18">
      <c r="A34" s="8">
        <v>17.75</v>
      </c>
      <c r="B34" s="9"/>
      <c r="C34" s="9"/>
      <c r="D34" s="9"/>
      <c r="E34" s="9"/>
      <c r="F34" s="10">
        <f t="shared" si="0"/>
        <v>0</v>
      </c>
      <c r="G34" s="1"/>
      <c r="H34" s="8">
        <v>17.75</v>
      </c>
      <c r="I34" s="3">
        <v>0</v>
      </c>
      <c r="J34" s="14"/>
      <c r="K34" s="8">
        <v>17.75</v>
      </c>
      <c r="L34" s="1">
        <f t="shared" si="1"/>
        <v>0</v>
      </c>
      <c r="M34" s="1">
        <f t="shared" si="2"/>
        <v>0</v>
      </c>
      <c r="N34" s="1">
        <f t="shared" si="3"/>
        <v>0</v>
      </c>
      <c r="O34" s="1">
        <f t="shared" si="4"/>
        <v>0</v>
      </c>
      <c r="P34" s="12">
        <f t="shared" si="5"/>
        <v>0</v>
      </c>
      <c r="Q34" s="3"/>
      <c r="R34" s="34"/>
    </row>
    <row r="35" spans="1:18">
      <c r="A35" s="8">
        <v>18.25</v>
      </c>
      <c r="B35" s="9"/>
      <c r="C35" s="9"/>
      <c r="D35" s="9"/>
      <c r="E35" s="9"/>
      <c r="F35" s="10">
        <f t="shared" si="0"/>
        <v>0</v>
      </c>
      <c r="G35" s="1"/>
      <c r="H35" s="8">
        <v>18.25</v>
      </c>
      <c r="I35" s="3">
        <v>0</v>
      </c>
      <c r="J35" s="1"/>
      <c r="K35" s="8">
        <v>18.25</v>
      </c>
      <c r="L35" s="1">
        <f t="shared" si="1"/>
        <v>0</v>
      </c>
      <c r="M35" s="1">
        <f t="shared" si="2"/>
        <v>0</v>
      </c>
      <c r="N35" s="1">
        <f t="shared" si="3"/>
        <v>0</v>
      </c>
      <c r="O35" s="1">
        <f t="shared" si="4"/>
        <v>0</v>
      </c>
      <c r="P35" s="12">
        <f t="shared" si="5"/>
        <v>0</v>
      </c>
      <c r="Q35" s="3"/>
      <c r="R35" s="34"/>
    </row>
    <row r="36" spans="1:18">
      <c r="A36" s="8">
        <v>18.75</v>
      </c>
      <c r="B36" s="9"/>
      <c r="C36" s="9"/>
      <c r="D36" s="9"/>
      <c r="E36" s="9"/>
      <c r="F36" s="10">
        <f t="shared" si="0"/>
        <v>0</v>
      </c>
      <c r="G36" s="1"/>
      <c r="H36" s="8">
        <v>18.75</v>
      </c>
      <c r="I36" s="11">
        <v>0</v>
      </c>
      <c r="J36" s="1"/>
      <c r="K36" s="8">
        <v>18.75</v>
      </c>
      <c r="L36" s="1">
        <f t="shared" si="1"/>
        <v>0</v>
      </c>
      <c r="M36" s="1">
        <f t="shared" si="2"/>
        <v>0</v>
      </c>
      <c r="N36" s="1">
        <f t="shared" si="3"/>
        <v>0</v>
      </c>
      <c r="O36" s="1">
        <f t="shared" si="4"/>
        <v>0</v>
      </c>
      <c r="P36" s="12">
        <f t="shared" si="5"/>
        <v>0</v>
      </c>
      <c r="Q36" s="3"/>
      <c r="R36" s="34"/>
    </row>
    <row r="37" spans="1:18">
      <c r="A37" s="8">
        <v>19.25</v>
      </c>
      <c r="B37" s="9"/>
      <c r="C37" s="9"/>
      <c r="D37" s="9"/>
      <c r="E37" s="9"/>
      <c r="F37" s="10">
        <f t="shared" si="0"/>
        <v>0</v>
      </c>
      <c r="G37" s="1"/>
      <c r="H37" s="8">
        <v>19.25</v>
      </c>
      <c r="I37" s="11">
        <v>0</v>
      </c>
      <c r="J37" s="1"/>
      <c r="K37" s="8">
        <v>19.25</v>
      </c>
      <c r="L37" s="1">
        <f t="shared" si="1"/>
        <v>0</v>
      </c>
      <c r="M37" s="1">
        <f t="shared" si="2"/>
        <v>0</v>
      </c>
      <c r="N37" s="1">
        <f t="shared" si="3"/>
        <v>0</v>
      </c>
      <c r="O37" s="1">
        <f t="shared" si="4"/>
        <v>0</v>
      </c>
      <c r="P37" s="12">
        <f t="shared" si="5"/>
        <v>0</v>
      </c>
      <c r="Q37" s="3"/>
      <c r="R37" s="34"/>
    </row>
    <row r="38" spans="1:18">
      <c r="A38" s="8">
        <v>19.75</v>
      </c>
      <c r="B38" s="9"/>
      <c r="C38" s="9"/>
      <c r="D38" s="9"/>
      <c r="E38" s="9"/>
      <c r="F38" s="10">
        <f t="shared" si="0"/>
        <v>0</v>
      </c>
      <c r="G38" s="1"/>
      <c r="H38" s="8">
        <v>19.75</v>
      </c>
      <c r="I38" s="11">
        <v>0</v>
      </c>
      <c r="J38" s="1"/>
      <c r="K38" s="8">
        <v>19.75</v>
      </c>
      <c r="L38" s="1">
        <f t="shared" si="1"/>
        <v>0</v>
      </c>
      <c r="M38" s="1">
        <f t="shared" si="2"/>
        <v>0</v>
      </c>
      <c r="N38" s="1">
        <f t="shared" si="3"/>
        <v>0</v>
      </c>
      <c r="O38" s="1">
        <f t="shared" si="4"/>
        <v>0</v>
      </c>
      <c r="P38" s="12">
        <f t="shared" si="5"/>
        <v>0</v>
      </c>
      <c r="Q38" s="3"/>
      <c r="R38" s="34"/>
    </row>
    <row r="39" spans="1:18">
      <c r="A39" s="8">
        <v>20.25</v>
      </c>
      <c r="B39" s="9"/>
      <c r="C39" s="9"/>
      <c r="D39" s="13">
        <v>1</v>
      </c>
      <c r="E39" s="9"/>
      <c r="F39" s="10">
        <f t="shared" si="0"/>
        <v>1</v>
      </c>
      <c r="G39" s="1"/>
      <c r="H39" s="8">
        <v>20.25</v>
      </c>
      <c r="I39" s="11">
        <v>2352</v>
      </c>
      <c r="J39" s="1"/>
      <c r="K39" s="8">
        <v>20.25</v>
      </c>
      <c r="L39" s="1">
        <f t="shared" si="1"/>
        <v>0</v>
      </c>
      <c r="M39" s="1">
        <f t="shared" si="2"/>
        <v>0</v>
      </c>
      <c r="N39" s="1">
        <f t="shared" si="3"/>
        <v>2.3519999999999999</v>
      </c>
      <c r="O39" s="1">
        <f t="shared" si="4"/>
        <v>0</v>
      </c>
      <c r="P39" s="12">
        <f t="shared" si="5"/>
        <v>2.3519999999999999</v>
      </c>
      <c r="Q39" s="3"/>
      <c r="R39" s="34"/>
    </row>
    <row r="40" spans="1:18">
      <c r="A40" s="8">
        <v>20.75</v>
      </c>
      <c r="B40" s="9"/>
      <c r="C40" s="9"/>
      <c r="D40" s="9"/>
      <c r="E40" s="9"/>
      <c r="F40" s="10">
        <f t="shared" si="0"/>
        <v>0</v>
      </c>
      <c r="G40" s="1"/>
      <c r="H40" s="8">
        <v>20.75</v>
      </c>
      <c r="I40" s="11"/>
      <c r="J40" s="1"/>
      <c r="K40" s="8">
        <v>20.75</v>
      </c>
      <c r="L40" s="1">
        <f t="shared" si="1"/>
        <v>0</v>
      </c>
      <c r="M40" s="1">
        <f t="shared" si="2"/>
        <v>0</v>
      </c>
      <c r="N40" s="1">
        <f t="shared" si="3"/>
        <v>0</v>
      </c>
      <c r="O40" s="1">
        <f t="shared" si="4"/>
        <v>0</v>
      </c>
      <c r="P40" s="12">
        <f t="shared" si="5"/>
        <v>0</v>
      </c>
      <c r="Q40" s="3"/>
      <c r="R40" s="3"/>
    </row>
    <row r="41" spans="1:18">
      <c r="A41" s="8">
        <v>21.25</v>
      </c>
      <c r="B41" s="9"/>
      <c r="C41" s="9"/>
      <c r="D41" s="9"/>
      <c r="E41" s="9"/>
      <c r="F41" s="10">
        <f t="shared" si="0"/>
        <v>0</v>
      </c>
      <c r="G41" s="1"/>
      <c r="H41" s="8">
        <v>21.25</v>
      </c>
      <c r="I41" s="11"/>
      <c r="J41" s="1"/>
      <c r="K41" s="8">
        <v>21.25</v>
      </c>
      <c r="L41" s="1">
        <f t="shared" si="1"/>
        <v>0</v>
      </c>
      <c r="M41" s="1">
        <f t="shared" si="2"/>
        <v>0</v>
      </c>
      <c r="N41" s="1">
        <f t="shared" si="3"/>
        <v>0</v>
      </c>
      <c r="O41" s="1">
        <f t="shared" si="4"/>
        <v>0</v>
      </c>
      <c r="P41" s="12">
        <f t="shared" si="5"/>
        <v>0</v>
      </c>
      <c r="Q41" s="3"/>
      <c r="R41" s="3"/>
    </row>
    <row r="42" spans="1:18">
      <c r="A42" s="8">
        <v>21.75</v>
      </c>
      <c r="B42" s="9"/>
      <c r="C42" s="9"/>
      <c r="D42" s="9"/>
      <c r="E42" s="9"/>
      <c r="F42" s="10">
        <f t="shared" si="0"/>
        <v>0</v>
      </c>
      <c r="G42" s="1"/>
      <c r="H42" s="8">
        <v>21.75</v>
      </c>
      <c r="I42" s="11"/>
      <c r="J42" s="1"/>
      <c r="K42" s="8">
        <v>21.75</v>
      </c>
      <c r="L42" s="1">
        <f t="shared" si="1"/>
        <v>0</v>
      </c>
      <c r="M42" s="1">
        <f t="shared" si="2"/>
        <v>0</v>
      </c>
      <c r="N42" s="1">
        <f t="shared" si="3"/>
        <v>0</v>
      </c>
      <c r="O42" s="1">
        <f t="shared" si="4"/>
        <v>0</v>
      </c>
      <c r="P42" s="12">
        <f t="shared" si="5"/>
        <v>0</v>
      </c>
      <c r="Q42" s="3"/>
      <c r="R42" s="3"/>
    </row>
    <row r="43" spans="1:18">
      <c r="A43" s="6" t="s">
        <v>7</v>
      </c>
      <c r="B43" s="15">
        <f>SUM(B6:B42)</f>
        <v>0</v>
      </c>
      <c r="C43" s="15">
        <f>SUM(C6:C42)</f>
        <v>297</v>
      </c>
      <c r="D43" s="33">
        <f>SUM(D6:D42)</f>
        <v>14</v>
      </c>
      <c r="E43" s="15">
        <f>SUM(E6:E42)</f>
        <v>0</v>
      </c>
      <c r="F43" s="15">
        <f>SUM(F6:F42)</f>
        <v>311</v>
      </c>
      <c r="G43" s="16"/>
      <c r="H43" s="6" t="s">
        <v>7</v>
      </c>
      <c r="I43" s="11">
        <f>SUM(I6:I42)</f>
        <v>134176665</v>
      </c>
      <c r="J43" s="1"/>
      <c r="K43" s="6" t="s">
        <v>7</v>
      </c>
      <c r="L43" s="15">
        <f>SUM(L6:L42)</f>
        <v>0</v>
      </c>
      <c r="M43" s="15">
        <f>SUM(M6:M42)</f>
        <v>129063.409266845</v>
      </c>
      <c r="N43" s="15">
        <f>SUM(N6:N42)</f>
        <v>5113.2557331550797</v>
      </c>
      <c r="O43" s="15">
        <f>SUM(O6:O42)</f>
        <v>0</v>
      </c>
      <c r="P43" s="15">
        <f>SUM(P6:P42)</f>
        <v>134176.66500000001</v>
      </c>
      <c r="Q43" s="17"/>
      <c r="R43" s="3"/>
    </row>
    <row r="44" spans="1:1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3"/>
      <c r="Q44" s="3"/>
      <c r="R44" s="3"/>
    </row>
    <row r="45" spans="1:1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3"/>
      <c r="Q45" s="3"/>
      <c r="R45" s="3"/>
    </row>
    <row r="46" spans="1:18">
      <c r="A46" s="18"/>
      <c r="B46" s="1"/>
      <c r="C46" s="1"/>
      <c r="D46" s="1"/>
      <c r="E46" s="1"/>
      <c r="F46" s="18"/>
      <c r="G46" s="1"/>
      <c r="H46" s="1"/>
      <c r="I46" s="1"/>
      <c r="J46" s="18"/>
      <c r="K46" s="1"/>
      <c r="L46" s="1"/>
      <c r="M46" s="1"/>
      <c r="N46" s="18"/>
      <c r="O46" s="1"/>
      <c r="P46" s="3"/>
      <c r="Q46" s="3"/>
      <c r="R46" s="3"/>
    </row>
    <row r="47" spans="1:18">
      <c r="A47" s="1"/>
      <c r="B47" s="39" t="s">
        <v>9</v>
      </c>
      <c r="C47" s="39"/>
      <c r="D47" s="39"/>
      <c r="E47" s="1"/>
      <c r="F47" s="1"/>
      <c r="G47" s="11"/>
      <c r="H47" s="1"/>
      <c r="I47" s="39" t="s">
        <v>10</v>
      </c>
      <c r="J47" s="39"/>
      <c r="K47" s="39"/>
      <c r="L47" s="1"/>
      <c r="M47" s="1"/>
      <c r="N47" s="1"/>
      <c r="O47" s="1"/>
      <c r="P47" s="3"/>
      <c r="Q47" s="3"/>
      <c r="R47" s="3"/>
    </row>
    <row r="48" spans="1:1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3"/>
      <c r="Q48" s="3"/>
      <c r="R48" s="3"/>
    </row>
    <row r="49" spans="1:18">
      <c r="A49" s="1"/>
      <c r="B49" s="1"/>
      <c r="C49" s="1"/>
      <c r="D49" s="1"/>
      <c r="E49" s="1"/>
      <c r="F49" s="1"/>
      <c r="G49" s="1"/>
      <c r="H49" s="19" t="s">
        <v>11</v>
      </c>
      <c r="I49" s="20">
        <v>3.1202999999999999E-3</v>
      </c>
      <c r="J49" s="19" t="s">
        <v>12</v>
      </c>
      <c r="K49">
        <v>3.2902249000000001</v>
      </c>
      <c r="L49" s="1"/>
      <c r="M49" s="1"/>
      <c r="N49" s="1"/>
      <c r="O49" s="1"/>
      <c r="P49" s="3"/>
      <c r="Q49" s="3"/>
      <c r="R49" s="3"/>
    </row>
    <row r="50" spans="1:18">
      <c r="A50" s="2" t="s">
        <v>3</v>
      </c>
      <c r="B50" s="1"/>
      <c r="C50" s="1"/>
      <c r="D50" s="1"/>
      <c r="E50" s="1"/>
      <c r="F50" s="1"/>
      <c r="G50" s="1"/>
      <c r="H50" s="2" t="s">
        <v>3</v>
      </c>
      <c r="I50" s="1"/>
      <c r="J50" s="1"/>
      <c r="K50" s="1"/>
      <c r="L50" s="1"/>
      <c r="M50" s="1"/>
      <c r="N50" s="3"/>
      <c r="O50" s="3"/>
      <c r="P50" s="3"/>
    </row>
    <row r="51" spans="1:18">
      <c r="A51" s="2" t="s">
        <v>6</v>
      </c>
      <c r="B51" s="4">
        <v>0</v>
      </c>
      <c r="C51" s="5">
        <v>1</v>
      </c>
      <c r="D51" s="5">
        <v>2</v>
      </c>
      <c r="E51" s="5">
        <v>3</v>
      </c>
      <c r="F51" s="6" t="s">
        <v>7</v>
      </c>
      <c r="G51" s="1"/>
      <c r="H51" s="2" t="s">
        <v>6</v>
      </c>
      <c r="I51" s="4">
        <v>0</v>
      </c>
      <c r="J51" s="5">
        <v>1</v>
      </c>
      <c r="K51" s="5">
        <v>2</v>
      </c>
      <c r="L51" s="5">
        <v>3</v>
      </c>
      <c r="M51" s="21" t="s">
        <v>7</v>
      </c>
      <c r="N51" s="3"/>
      <c r="O51" s="3"/>
      <c r="P51" s="3"/>
    </row>
    <row r="52" spans="1:18">
      <c r="A52" s="8">
        <v>3.75</v>
      </c>
      <c r="B52" s="1">
        <f t="shared" ref="B52:B88" si="6">L6*($A52)</f>
        <v>0</v>
      </c>
      <c r="C52" s="1">
        <f t="shared" ref="C52:C88" si="7">M6*($A52)</f>
        <v>0</v>
      </c>
      <c r="D52" s="1">
        <f t="shared" ref="D52:D88" si="8">N6*($A52)</f>
        <v>0</v>
      </c>
      <c r="E52" s="1">
        <f t="shared" ref="E52:E88" si="9">O6*($A52)</f>
        <v>0</v>
      </c>
      <c r="F52" s="10">
        <f t="shared" ref="F52:F88" si="10">SUM(B52:E52)</f>
        <v>0</v>
      </c>
      <c r="G52" s="1"/>
      <c r="H52" s="8">
        <f t="shared" ref="H52:H88" si="11">$I$49*((A52)^$K$49)</f>
        <v>0.24148397806491501</v>
      </c>
      <c r="I52" s="1">
        <f t="shared" ref="I52:I88" si="12">L6*$H52</f>
        <v>0</v>
      </c>
      <c r="J52" s="1">
        <f t="shared" ref="J52:J88" si="13">M6*$H52</f>
        <v>0</v>
      </c>
      <c r="K52" s="1">
        <f t="shared" ref="K52:K88" si="14">N6*$H52</f>
        <v>0</v>
      </c>
      <c r="L52" s="1">
        <f t="shared" ref="L52:L88" si="15">O6*$H52</f>
        <v>0</v>
      </c>
      <c r="M52" s="22">
        <f t="shared" ref="M52:M88" si="16">SUM(I52:L52)</f>
        <v>0</v>
      </c>
      <c r="N52" s="3"/>
      <c r="O52" s="3"/>
      <c r="P52" s="3"/>
    </row>
    <row r="53" spans="1:18">
      <c r="A53" s="8">
        <v>4.25</v>
      </c>
      <c r="B53" s="1">
        <f t="shared" si="6"/>
        <v>0</v>
      </c>
      <c r="C53" s="1">
        <f t="shared" si="7"/>
        <v>0</v>
      </c>
      <c r="D53" s="1">
        <f t="shared" si="8"/>
        <v>0</v>
      </c>
      <c r="E53" s="1">
        <f t="shared" si="9"/>
        <v>0</v>
      </c>
      <c r="F53" s="10">
        <f t="shared" si="10"/>
        <v>0</v>
      </c>
      <c r="G53" s="1"/>
      <c r="H53" s="8">
        <f t="shared" si="11"/>
        <v>0.36453334071265597</v>
      </c>
      <c r="I53" s="1">
        <f t="shared" si="12"/>
        <v>0</v>
      </c>
      <c r="J53" s="1">
        <f t="shared" si="13"/>
        <v>0</v>
      </c>
      <c r="K53" s="1">
        <f t="shared" si="14"/>
        <v>0</v>
      </c>
      <c r="L53" s="1">
        <f t="shared" si="15"/>
        <v>0</v>
      </c>
      <c r="M53" s="22">
        <f t="shared" si="16"/>
        <v>0</v>
      </c>
      <c r="N53" s="3"/>
      <c r="O53" s="3"/>
      <c r="P53" s="3"/>
    </row>
    <row r="54" spans="1:18">
      <c r="A54" s="8">
        <v>4.75</v>
      </c>
      <c r="B54" s="1">
        <f t="shared" si="6"/>
        <v>0</v>
      </c>
      <c r="C54" s="1">
        <f t="shared" si="7"/>
        <v>0</v>
      </c>
      <c r="D54" s="1">
        <f t="shared" si="8"/>
        <v>0</v>
      </c>
      <c r="E54" s="1">
        <f t="shared" si="9"/>
        <v>0</v>
      </c>
      <c r="F54" s="10">
        <f t="shared" si="10"/>
        <v>0</v>
      </c>
      <c r="G54" s="1"/>
      <c r="H54" s="8">
        <f t="shared" si="11"/>
        <v>0.52561834584806699</v>
      </c>
      <c r="I54" s="1">
        <f t="shared" si="12"/>
        <v>0</v>
      </c>
      <c r="J54" s="1">
        <f t="shared" si="13"/>
        <v>0</v>
      </c>
      <c r="K54" s="1">
        <f t="shared" si="14"/>
        <v>0</v>
      </c>
      <c r="L54" s="1">
        <f t="shared" si="15"/>
        <v>0</v>
      </c>
      <c r="M54" s="22">
        <f t="shared" si="16"/>
        <v>0</v>
      </c>
      <c r="N54" s="3"/>
      <c r="O54" s="3"/>
      <c r="P54" s="3"/>
    </row>
    <row r="55" spans="1:18">
      <c r="A55" s="8">
        <v>5.25</v>
      </c>
      <c r="B55" s="1">
        <f t="shared" si="6"/>
        <v>0</v>
      </c>
      <c r="C55" s="1">
        <f t="shared" si="7"/>
        <v>0</v>
      </c>
      <c r="D55" s="1">
        <f t="shared" si="8"/>
        <v>0</v>
      </c>
      <c r="E55" s="1">
        <f t="shared" si="9"/>
        <v>0</v>
      </c>
      <c r="F55" s="10">
        <f t="shared" si="10"/>
        <v>0</v>
      </c>
      <c r="G55" s="1"/>
      <c r="H55" s="8">
        <f t="shared" si="11"/>
        <v>0.73060463509009299</v>
      </c>
      <c r="I55" s="1">
        <f t="shared" si="12"/>
        <v>0</v>
      </c>
      <c r="J55" s="1">
        <f t="shared" si="13"/>
        <v>0</v>
      </c>
      <c r="K55" s="1">
        <f t="shared" si="14"/>
        <v>0</v>
      </c>
      <c r="L55" s="1">
        <f t="shared" si="15"/>
        <v>0</v>
      </c>
      <c r="M55" s="22">
        <f t="shared" si="16"/>
        <v>0</v>
      </c>
      <c r="N55" s="3"/>
      <c r="O55" s="3"/>
      <c r="P55" s="3"/>
    </row>
    <row r="56" spans="1:18">
      <c r="A56" s="8">
        <v>5.75</v>
      </c>
      <c r="B56" s="1">
        <f t="shared" si="6"/>
        <v>0</v>
      </c>
      <c r="C56" s="1">
        <f t="shared" si="7"/>
        <v>0</v>
      </c>
      <c r="D56" s="1">
        <f t="shared" si="8"/>
        <v>0</v>
      </c>
      <c r="E56" s="1">
        <f t="shared" si="9"/>
        <v>0</v>
      </c>
      <c r="F56" s="10">
        <f t="shared" si="10"/>
        <v>0</v>
      </c>
      <c r="G56" s="1"/>
      <c r="H56" s="8">
        <f t="shared" si="11"/>
        <v>0.985540348991649</v>
      </c>
      <c r="I56" s="1">
        <f t="shared" si="12"/>
        <v>0</v>
      </c>
      <c r="J56" s="1">
        <f t="shared" si="13"/>
        <v>0</v>
      </c>
      <c r="K56" s="1">
        <f t="shared" si="14"/>
        <v>0</v>
      </c>
      <c r="L56" s="1">
        <f t="shared" si="15"/>
        <v>0</v>
      </c>
      <c r="M56" s="22">
        <f t="shared" si="16"/>
        <v>0</v>
      </c>
      <c r="N56" s="3"/>
      <c r="O56" s="3"/>
      <c r="P56" s="3"/>
    </row>
    <row r="57" spans="1:18">
      <c r="A57" s="8">
        <v>6.25</v>
      </c>
      <c r="B57" s="1">
        <f t="shared" si="6"/>
        <v>0</v>
      </c>
      <c r="C57" s="1">
        <f t="shared" si="7"/>
        <v>0</v>
      </c>
      <c r="D57" s="1">
        <f t="shared" si="8"/>
        <v>0</v>
      </c>
      <c r="E57" s="1">
        <f t="shared" si="9"/>
        <v>0</v>
      </c>
      <c r="F57" s="10">
        <f t="shared" si="10"/>
        <v>0</v>
      </c>
      <c r="G57" s="1"/>
      <c r="H57" s="8">
        <f t="shared" si="11"/>
        <v>1.29664354264314</v>
      </c>
      <c r="I57" s="1">
        <f t="shared" si="12"/>
        <v>0</v>
      </c>
      <c r="J57" s="1">
        <f t="shared" si="13"/>
        <v>0</v>
      </c>
      <c r="K57" s="1">
        <f t="shared" si="14"/>
        <v>0</v>
      </c>
      <c r="L57" s="1">
        <f t="shared" si="15"/>
        <v>0</v>
      </c>
      <c r="M57" s="22">
        <f t="shared" si="16"/>
        <v>0</v>
      </c>
      <c r="N57" s="3"/>
      <c r="O57" s="3"/>
      <c r="P57" s="3"/>
    </row>
    <row r="58" spans="1:18">
      <c r="A58" s="8">
        <v>6.75</v>
      </c>
      <c r="B58" s="1">
        <f t="shared" si="6"/>
        <v>0</v>
      </c>
      <c r="C58" s="1">
        <f t="shared" si="7"/>
        <v>0</v>
      </c>
      <c r="D58" s="1">
        <f t="shared" si="8"/>
        <v>0</v>
      </c>
      <c r="E58" s="1">
        <f t="shared" si="9"/>
        <v>0</v>
      </c>
      <c r="F58" s="10">
        <f t="shared" si="10"/>
        <v>0</v>
      </c>
      <c r="G58" s="1"/>
      <c r="H58" s="8">
        <f t="shared" si="11"/>
        <v>1.6702915119383099</v>
      </c>
      <c r="I58" s="1">
        <f t="shared" si="12"/>
        <v>0</v>
      </c>
      <c r="J58" s="1">
        <f t="shared" si="13"/>
        <v>0</v>
      </c>
      <c r="K58" s="1">
        <f t="shared" si="14"/>
        <v>0</v>
      </c>
      <c r="L58" s="1">
        <f t="shared" si="15"/>
        <v>0</v>
      </c>
      <c r="M58" s="22">
        <f t="shared" si="16"/>
        <v>0</v>
      </c>
      <c r="N58" s="3"/>
      <c r="O58" s="3"/>
      <c r="P58" s="3"/>
    </row>
    <row r="59" spans="1:18">
      <c r="A59" s="8">
        <v>7.25</v>
      </c>
      <c r="B59" s="1">
        <f t="shared" si="6"/>
        <v>0</v>
      </c>
      <c r="C59" s="1">
        <f t="shared" si="7"/>
        <v>48.386499999999998</v>
      </c>
      <c r="D59" s="1">
        <f t="shared" si="8"/>
        <v>0</v>
      </c>
      <c r="E59" s="1">
        <f t="shared" si="9"/>
        <v>0</v>
      </c>
      <c r="F59" s="10">
        <f t="shared" si="10"/>
        <v>48.386499999999998</v>
      </c>
      <c r="G59" s="1"/>
      <c r="H59" s="8">
        <f t="shared" si="11"/>
        <v>2.1130116072277398</v>
      </c>
      <c r="I59" s="1">
        <f t="shared" si="12"/>
        <v>0</v>
      </c>
      <c r="J59" s="1">
        <f t="shared" si="13"/>
        <v>14.102239466637901</v>
      </c>
      <c r="K59" s="1">
        <f t="shared" si="14"/>
        <v>0</v>
      </c>
      <c r="L59" s="1">
        <f t="shared" si="15"/>
        <v>0</v>
      </c>
      <c r="M59" s="22">
        <f t="shared" si="16"/>
        <v>14.102239466637901</v>
      </c>
      <c r="N59" s="3"/>
      <c r="O59" s="3"/>
      <c r="P59" s="3"/>
    </row>
    <row r="60" spans="1:18">
      <c r="A60" s="8">
        <v>7.75</v>
      </c>
      <c r="B60" s="1">
        <f t="shared" si="6"/>
        <v>0</v>
      </c>
      <c r="C60" s="1">
        <f t="shared" si="7"/>
        <v>465.62</v>
      </c>
      <c r="D60" s="1">
        <f t="shared" si="8"/>
        <v>0</v>
      </c>
      <c r="E60" s="1">
        <f t="shared" si="9"/>
        <v>0</v>
      </c>
      <c r="F60" s="10">
        <f t="shared" si="10"/>
        <v>465.62</v>
      </c>
      <c r="G60" s="1"/>
      <c r="H60" s="8">
        <f t="shared" si="11"/>
        <v>2.6314732300008399</v>
      </c>
      <c r="I60" s="1">
        <f t="shared" si="12"/>
        <v>0</v>
      </c>
      <c r="J60" s="1">
        <f t="shared" si="13"/>
        <v>158.09891165844999</v>
      </c>
      <c r="K60" s="1">
        <f t="shared" si="14"/>
        <v>0</v>
      </c>
      <c r="L60" s="1">
        <f t="shared" si="15"/>
        <v>0</v>
      </c>
      <c r="M60" s="22">
        <f t="shared" si="16"/>
        <v>158.09891165844999</v>
      </c>
      <c r="N60" s="3"/>
      <c r="O60" s="3"/>
      <c r="P60" s="3"/>
    </row>
    <row r="61" spans="1:18">
      <c r="A61" s="8">
        <v>8.25</v>
      </c>
      <c r="B61" s="1">
        <f t="shared" si="6"/>
        <v>0</v>
      </c>
      <c r="C61" s="1">
        <f t="shared" si="7"/>
        <v>330.43725000000001</v>
      </c>
      <c r="D61" s="1">
        <f t="shared" si="8"/>
        <v>0</v>
      </c>
      <c r="E61" s="1">
        <f t="shared" si="9"/>
        <v>0</v>
      </c>
      <c r="F61" s="10">
        <f t="shared" si="10"/>
        <v>330.43725000000001</v>
      </c>
      <c r="G61" s="1"/>
      <c r="H61" s="8">
        <f t="shared" si="11"/>
        <v>3.23248078765483</v>
      </c>
      <c r="I61" s="1">
        <f t="shared" si="12"/>
        <v>0</v>
      </c>
      <c r="J61" s="1">
        <f t="shared" si="13"/>
        <v>129.47055298793899</v>
      </c>
      <c r="K61" s="1">
        <f t="shared" si="14"/>
        <v>0</v>
      </c>
      <c r="L61" s="1">
        <f t="shared" si="15"/>
        <v>0</v>
      </c>
      <c r="M61" s="22">
        <f t="shared" si="16"/>
        <v>129.47055298793899</v>
      </c>
      <c r="N61" s="3"/>
      <c r="O61" s="3"/>
      <c r="P61" s="3"/>
    </row>
    <row r="62" spans="1:18">
      <c r="A62" s="8">
        <v>8.75</v>
      </c>
      <c r="B62" s="1">
        <f t="shared" si="6"/>
        <v>0</v>
      </c>
      <c r="C62" s="1">
        <f t="shared" si="7"/>
        <v>4354.6824999999999</v>
      </c>
      <c r="D62" s="1">
        <f t="shared" si="8"/>
        <v>0</v>
      </c>
      <c r="E62" s="1">
        <f t="shared" si="9"/>
        <v>0</v>
      </c>
      <c r="F62" s="10">
        <f t="shared" si="10"/>
        <v>4354.6824999999999</v>
      </c>
      <c r="G62" s="1"/>
      <c r="H62" s="8">
        <f t="shared" si="11"/>
        <v>3.9229674362083702</v>
      </c>
      <c r="I62" s="1">
        <f t="shared" si="12"/>
        <v>0</v>
      </c>
      <c r="J62" s="1">
        <f t="shared" si="13"/>
        <v>1952.3745877173101</v>
      </c>
      <c r="K62" s="1">
        <f t="shared" si="14"/>
        <v>0</v>
      </c>
      <c r="L62" s="1">
        <f t="shared" si="15"/>
        <v>0</v>
      </c>
      <c r="M62" s="22">
        <f t="shared" si="16"/>
        <v>1952.3745877173101</v>
      </c>
      <c r="N62" s="3"/>
      <c r="O62" s="3"/>
      <c r="P62" s="3"/>
    </row>
    <row r="63" spans="1:18">
      <c r="A63" s="8">
        <v>9.25</v>
      </c>
      <c r="B63" s="1">
        <f t="shared" si="6"/>
        <v>0</v>
      </c>
      <c r="C63" s="1">
        <f t="shared" si="7"/>
        <v>20730.073250000001</v>
      </c>
      <c r="D63" s="1">
        <f t="shared" si="8"/>
        <v>0</v>
      </c>
      <c r="E63" s="1">
        <f t="shared" si="9"/>
        <v>0</v>
      </c>
      <c r="F63" s="10">
        <f t="shared" si="10"/>
        <v>20730.073250000001</v>
      </c>
      <c r="G63" s="1"/>
      <c r="H63" s="8">
        <f t="shared" si="11"/>
        <v>4.7099894796916599</v>
      </c>
      <c r="I63" s="1">
        <f t="shared" si="12"/>
        <v>0</v>
      </c>
      <c r="J63" s="1">
        <f t="shared" si="13"/>
        <v>10555.505613052699</v>
      </c>
      <c r="K63" s="1">
        <f t="shared" si="14"/>
        <v>0</v>
      </c>
      <c r="L63" s="1">
        <f t="shared" si="15"/>
        <v>0</v>
      </c>
      <c r="M63" s="22">
        <f t="shared" si="16"/>
        <v>10555.505613052699</v>
      </c>
      <c r="N63" s="3"/>
      <c r="O63" s="3"/>
      <c r="P63" s="3"/>
    </row>
    <row r="64" spans="1:18">
      <c r="A64" s="8">
        <v>9.75</v>
      </c>
      <c r="B64" s="1">
        <f t="shared" si="6"/>
        <v>0</v>
      </c>
      <c r="C64" s="1">
        <f t="shared" si="7"/>
        <v>110720.35649999999</v>
      </c>
      <c r="D64" s="1">
        <f t="shared" si="8"/>
        <v>0</v>
      </c>
      <c r="E64" s="1">
        <f t="shared" si="9"/>
        <v>0</v>
      </c>
      <c r="F64" s="10">
        <f t="shared" si="10"/>
        <v>110720.35649999999</v>
      </c>
      <c r="G64" s="1"/>
      <c r="H64" s="8">
        <f t="shared" si="11"/>
        <v>5.6007213231833699</v>
      </c>
      <c r="I64" s="1">
        <f t="shared" si="12"/>
        <v>0</v>
      </c>
      <c r="J64" s="1">
        <f t="shared" si="13"/>
        <v>63601.421698462997</v>
      </c>
      <c r="K64" s="1">
        <f t="shared" si="14"/>
        <v>0</v>
      </c>
      <c r="L64" s="1">
        <f t="shared" si="15"/>
        <v>0</v>
      </c>
      <c r="M64" s="22">
        <f t="shared" si="16"/>
        <v>63601.421698462997</v>
      </c>
      <c r="N64" s="3"/>
      <c r="O64" s="3"/>
      <c r="P64" s="3"/>
    </row>
    <row r="65" spans="1:16">
      <c r="A65" s="8">
        <v>10.25</v>
      </c>
      <c r="B65" s="1">
        <f t="shared" si="6"/>
        <v>0</v>
      </c>
      <c r="C65" s="1">
        <f t="shared" si="7"/>
        <v>262944.04950000002</v>
      </c>
      <c r="D65" s="1">
        <f t="shared" si="8"/>
        <v>0</v>
      </c>
      <c r="E65" s="1">
        <f t="shared" si="9"/>
        <v>0</v>
      </c>
      <c r="F65" s="10">
        <f t="shared" si="10"/>
        <v>262944.04950000002</v>
      </c>
      <c r="G65" s="1"/>
      <c r="H65" s="8">
        <f t="shared" si="11"/>
        <v>6.6024508974065403</v>
      </c>
      <c r="I65" s="1">
        <f t="shared" si="12"/>
        <v>0</v>
      </c>
      <c r="J65" s="1">
        <f t="shared" si="13"/>
        <v>169373.18786234001</v>
      </c>
      <c r="K65" s="1">
        <f t="shared" si="14"/>
        <v>0</v>
      </c>
      <c r="L65" s="1">
        <f t="shared" si="15"/>
        <v>0</v>
      </c>
      <c r="M65" s="22">
        <f t="shared" si="16"/>
        <v>169373.18786234001</v>
      </c>
      <c r="N65" s="3"/>
      <c r="O65" s="3"/>
      <c r="P65" s="3"/>
    </row>
    <row r="66" spans="1:16">
      <c r="A66" s="8">
        <v>10.75</v>
      </c>
      <c r="B66" s="1">
        <f t="shared" si="6"/>
        <v>0</v>
      </c>
      <c r="C66" s="1">
        <f t="shared" si="7"/>
        <v>308288.76874999999</v>
      </c>
      <c r="D66" s="1">
        <f t="shared" si="8"/>
        <v>0</v>
      </c>
      <c r="E66" s="1">
        <f t="shared" si="9"/>
        <v>0</v>
      </c>
      <c r="F66" s="10">
        <f t="shared" si="10"/>
        <v>308288.76874999999</v>
      </c>
      <c r="G66" s="1"/>
      <c r="H66" s="8">
        <f t="shared" si="11"/>
        <v>7.7225754886088698</v>
      </c>
      <c r="I66" s="1">
        <f t="shared" si="12"/>
        <v>0</v>
      </c>
      <c r="J66" s="1">
        <f t="shared" si="13"/>
        <v>221468.212926712</v>
      </c>
      <c r="K66" s="1">
        <f t="shared" si="14"/>
        <v>0</v>
      </c>
      <c r="L66" s="1">
        <f t="shared" si="15"/>
        <v>0</v>
      </c>
      <c r="M66" s="22">
        <f t="shared" si="16"/>
        <v>221468.212926712</v>
      </c>
      <c r="N66" s="3"/>
      <c r="O66" s="3"/>
      <c r="P66" s="3"/>
    </row>
    <row r="67" spans="1:16">
      <c r="A67" s="8">
        <v>11.25</v>
      </c>
      <c r="B67" s="1">
        <f t="shared" si="6"/>
        <v>0</v>
      </c>
      <c r="C67" s="1">
        <f t="shared" si="7"/>
        <v>223395.255</v>
      </c>
      <c r="D67" s="1">
        <f t="shared" si="8"/>
        <v>0</v>
      </c>
      <c r="E67" s="1">
        <f t="shared" si="9"/>
        <v>0</v>
      </c>
      <c r="F67" s="10">
        <f t="shared" si="10"/>
        <v>223395.255</v>
      </c>
      <c r="G67" s="1"/>
      <c r="H67" s="8">
        <f t="shared" si="11"/>
        <v>8.9685979195864807</v>
      </c>
      <c r="I67" s="1">
        <f t="shared" si="12"/>
        <v>0</v>
      </c>
      <c r="J67" s="1">
        <f t="shared" si="13"/>
        <v>178092.64171008801</v>
      </c>
      <c r="K67" s="1">
        <f t="shared" si="14"/>
        <v>0</v>
      </c>
      <c r="L67" s="1">
        <f t="shared" si="15"/>
        <v>0</v>
      </c>
      <c r="M67" s="22">
        <f t="shared" si="16"/>
        <v>178092.64171008801</v>
      </c>
      <c r="N67" s="3"/>
      <c r="O67" s="3"/>
      <c r="P67" s="3"/>
    </row>
    <row r="68" spans="1:16">
      <c r="A68" s="8">
        <v>11.75</v>
      </c>
      <c r="B68" s="1">
        <f t="shared" si="6"/>
        <v>0</v>
      </c>
      <c r="C68" s="1">
        <f t="shared" si="7"/>
        <v>158068.037537878</v>
      </c>
      <c r="D68" s="1">
        <f t="shared" si="8"/>
        <v>2431.8159621212199</v>
      </c>
      <c r="E68" s="1">
        <f t="shared" si="9"/>
        <v>0</v>
      </c>
      <c r="F68" s="10">
        <f t="shared" si="10"/>
        <v>160499.85349999901</v>
      </c>
      <c r="G68" s="1"/>
      <c r="H68" s="8">
        <f t="shared" si="11"/>
        <v>10.348123037153799</v>
      </c>
      <c r="I68" s="1">
        <f t="shared" si="12"/>
        <v>0</v>
      </c>
      <c r="J68" s="1">
        <f t="shared" si="13"/>
        <v>139209.14899433299</v>
      </c>
      <c r="K68" s="1">
        <f t="shared" si="14"/>
        <v>2141.6792152974399</v>
      </c>
      <c r="L68" s="1">
        <f t="shared" si="15"/>
        <v>0</v>
      </c>
      <c r="M68" s="22">
        <f t="shared" si="16"/>
        <v>141350.82820963001</v>
      </c>
      <c r="N68" s="3"/>
      <c r="O68" s="3"/>
      <c r="P68" s="3"/>
    </row>
    <row r="69" spans="1:16">
      <c r="A69" s="8">
        <v>12.25</v>
      </c>
      <c r="B69" s="1">
        <f t="shared" si="6"/>
        <v>0</v>
      </c>
      <c r="C69" s="1">
        <f t="shared" si="7"/>
        <v>111953.6565</v>
      </c>
      <c r="D69" s="1">
        <f t="shared" si="8"/>
        <v>0</v>
      </c>
      <c r="E69" s="1">
        <f t="shared" si="9"/>
        <v>0</v>
      </c>
      <c r="F69" s="10">
        <f t="shared" si="10"/>
        <v>111953.6565</v>
      </c>
      <c r="G69" s="1"/>
      <c r="H69" s="8">
        <f t="shared" si="11"/>
        <v>11.868854468808101</v>
      </c>
      <c r="I69" s="1">
        <f t="shared" si="12"/>
        <v>0</v>
      </c>
      <c r="J69" s="1">
        <f t="shared" si="13"/>
        <v>108470.339285668</v>
      </c>
      <c r="K69" s="1">
        <f t="shared" si="14"/>
        <v>0</v>
      </c>
      <c r="L69" s="1">
        <f t="shared" si="15"/>
        <v>0</v>
      </c>
      <c r="M69" s="22">
        <f t="shared" si="16"/>
        <v>108470.339285668</v>
      </c>
      <c r="N69" s="3"/>
      <c r="O69" s="3"/>
      <c r="P69" s="3"/>
    </row>
    <row r="70" spans="1:16">
      <c r="A70" s="8">
        <v>12.75</v>
      </c>
      <c r="B70" s="1">
        <f t="shared" si="6"/>
        <v>0</v>
      </c>
      <c r="C70" s="1">
        <f t="shared" si="7"/>
        <v>90283.455000000002</v>
      </c>
      <c r="D70" s="1">
        <f t="shared" si="8"/>
        <v>12037.794</v>
      </c>
      <c r="E70" s="1">
        <f t="shared" si="9"/>
        <v>0</v>
      </c>
      <c r="F70" s="10">
        <f t="shared" si="10"/>
        <v>102321.249</v>
      </c>
      <c r="G70" s="1"/>
      <c r="H70" s="8">
        <f t="shared" si="11"/>
        <v>13.5385916172732</v>
      </c>
      <c r="I70" s="1">
        <f t="shared" si="12"/>
        <v>0</v>
      </c>
      <c r="J70" s="1">
        <f t="shared" si="13"/>
        <v>95867.5158463892</v>
      </c>
      <c r="K70" s="1">
        <f t="shared" si="14"/>
        <v>12782.3354461852</v>
      </c>
      <c r="L70" s="1">
        <f t="shared" si="15"/>
        <v>0</v>
      </c>
      <c r="M70" s="22">
        <f t="shared" si="16"/>
        <v>108649.85129257401</v>
      </c>
      <c r="N70" s="3"/>
      <c r="O70" s="3"/>
      <c r="P70" s="3"/>
    </row>
    <row r="71" spans="1:16">
      <c r="A71" s="8">
        <v>13.25</v>
      </c>
      <c r="B71" s="1">
        <f t="shared" si="6"/>
        <v>0</v>
      </c>
      <c r="C71" s="1">
        <f t="shared" si="7"/>
        <v>78100.736399999994</v>
      </c>
      <c r="D71" s="1">
        <f t="shared" si="8"/>
        <v>8677.8595999999998</v>
      </c>
      <c r="E71" s="1">
        <f t="shared" si="9"/>
        <v>0</v>
      </c>
      <c r="F71" s="10">
        <f t="shared" si="10"/>
        <v>86778.596000000005</v>
      </c>
      <c r="G71" s="1"/>
      <c r="H71" s="8">
        <f t="shared" si="11"/>
        <v>15.365226866392399</v>
      </c>
      <c r="I71" s="1">
        <f t="shared" si="12"/>
        <v>0</v>
      </c>
      <c r="J71" s="1">
        <f t="shared" si="13"/>
        <v>90568.719488174407</v>
      </c>
      <c r="K71" s="1">
        <f t="shared" si="14"/>
        <v>10063.191054241601</v>
      </c>
      <c r="L71" s="1">
        <f t="shared" si="15"/>
        <v>0</v>
      </c>
      <c r="M71" s="22">
        <f t="shared" si="16"/>
        <v>100631.91054241599</v>
      </c>
      <c r="N71" s="3"/>
      <c r="O71" s="3"/>
      <c r="P71" s="3"/>
    </row>
    <row r="72" spans="1:16">
      <c r="A72" s="8">
        <v>13.75</v>
      </c>
      <c r="B72" s="1">
        <f t="shared" si="6"/>
        <v>0</v>
      </c>
      <c r="C72" s="1">
        <f t="shared" si="7"/>
        <v>52501.430208333302</v>
      </c>
      <c r="D72" s="1">
        <f t="shared" si="8"/>
        <v>10500.286041666701</v>
      </c>
      <c r="E72" s="1">
        <f t="shared" si="9"/>
        <v>0</v>
      </c>
      <c r="F72" s="10">
        <f t="shared" si="10"/>
        <v>63001.716249999998</v>
      </c>
      <c r="G72" s="1"/>
      <c r="H72" s="8">
        <f t="shared" si="11"/>
        <v>17.356742975734601</v>
      </c>
      <c r="I72" s="1">
        <f t="shared" si="12"/>
        <v>0</v>
      </c>
      <c r="J72" s="1">
        <f t="shared" si="13"/>
        <v>66273.005817055193</v>
      </c>
      <c r="K72" s="1">
        <f t="shared" si="14"/>
        <v>13254.6011634111</v>
      </c>
      <c r="L72" s="1">
        <f t="shared" si="15"/>
        <v>0</v>
      </c>
      <c r="M72" s="22">
        <f t="shared" si="16"/>
        <v>79527.606980466298</v>
      </c>
      <c r="N72" s="3"/>
      <c r="O72" s="3"/>
      <c r="P72" s="3"/>
    </row>
    <row r="73" spans="1:16">
      <c r="A73" s="8">
        <v>14.25</v>
      </c>
      <c r="B73" s="1">
        <f t="shared" si="6"/>
        <v>0</v>
      </c>
      <c r="C73" s="1">
        <f t="shared" si="7"/>
        <v>0</v>
      </c>
      <c r="D73" s="1">
        <f t="shared" si="8"/>
        <v>27276.609</v>
      </c>
      <c r="E73" s="1">
        <f t="shared" si="9"/>
        <v>0</v>
      </c>
      <c r="F73" s="10">
        <f t="shared" si="10"/>
        <v>27276.609</v>
      </c>
      <c r="G73" s="1"/>
      <c r="H73" s="8">
        <f t="shared" si="11"/>
        <v>19.521210644468699</v>
      </c>
      <c r="I73" s="1">
        <f t="shared" si="12"/>
        <v>0</v>
      </c>
      <c r="J73" s="1">
        <f t="shared" si="13"/>
        <v>0</v>
      </c>
      <c r="K73" s="1">
        <f t="shared" si="14"/>
        <v>37366.486312688503</v>
      </c>
      <c r="L73" s="1">
        <f t="shared" si="15"/>
        <v>0</v>
      </c>
      <c r="M73" s="22">
        <f t="shared" si="16"/>
        <v>37366.486312688503</v>
      </c>
      <c r="N73" s="3"/>
      <c r="O73" s="3"/>
      <c r="P73" s="3"/>
    </row>
    <row r="74" spans="1:16">
      <c r="A74" s="8">
        <v>14.75</v>
      </c>
      <c r="B74" s="1">
        <f t="shared" si="6"/>
        <v>0</v>
      </c>
      <c r="C74" s="1">
        <f t="shared" si="7"/>
        <v>18998.48675</v>
      </c>
      <c r="D74" s="1">
        <f t="shared" si="8"/>
        <v>0</v>
      </c>
      <c r="E74" s="1">
        <f t="shared" si="9"/>
        <v>0</v>
      </c>
      <c r="F74" s="10">
        <f t="shared" si="10"/>
        <v>18998.48675</v>
      </c>
      <c r="G74" s="1"/>
      <c r="H74" s="8">
        <f t="shared" si="11"/>
        <v>21.866786227709799</v>
      </c>
      <c r="I74" s="1">
        <f t="shared" si="12"/>
        <v>0</v>
      </c>
      <c r="J74" s="1">
        <f t="shared" si="13"/>
        <v>28165.1422652357</v>
      </c>
      <c r="K74" s="1">
        <f t="shared" si="14"/>
        <v>0</v>
      </c>
      <c r="L74" s="1">
        <f t="shared" si="15"/>
        <v>0</v>
      </c>
      <c r="M74" s="22">
        <f t="shared" si="16"/>
        <v>28165.1422652357</v>
      </c>
      <c r="N74" s="3"/>
      <c r="O74" s="3"/>
      <c r="P74" s="3"/>
    </row>
    <row r="75" spans="1:16">
      <c r="A75" s="8">
        <v>15.25</v>
      </c>
      <c r="B75" s="1">
        <f t="shared" si="6"/>
        <v>0</v>
      </c>
      <c r="C75" s="1">
        <f t="shared" si="7"/>
        <v>0</v>
      </c>
      <c r="D75" s="1">
        <f t="shared" si="8"/>
        <v>4958.3850000000002</v>
      </c>
      <c r="E75" s="1">
        <f t="shared" si="9"/>
        <v>0</v>
      </c>
      <c r="F75" s="10">
        <f t="shared" si="10"/>
        <v>4958.3850000000002</v>
      </c>
      <c r="G75" s="1"/>
      <c r="H75" s="8">
        <f t="shared" si="11"/>
        <v>24.401709590738701</v>
      </c>
      <c r="I75" s="1">
        <f t="shared" si="12"/>
        <v>0</v>
      </c>
      <c r="J75" s="1">
        <f t="shared" si="13"/>
        <v>0</v>
      </c>
      <c r="K75" s="1">
        <f t="shared" si="14"/>
        <v>7933.9718563327797</v>
      </c>
      <c r="L75" s="1">
        <f t="shared" si="15"/>
        <v>0</v>
      </c>
      <c r="M75" s="22">
        <f t="shared" si="16"/>
        <v>7933.9718563327797</v>
      </c>
      <c r="N75" s="3"/>
      <c r="O75" s="3"/>
      <c r="P75" s="3"/>
    </row>
    <row r="76" spans="1:16">
      <c r="A76" s="8">
        <v>15.75</v>
      </c>
      <c r="B76" s="1">
        <f t="shared" si="6"/>
        <v>0</v>
      </c>
      <c r="C76" s="1">
        <f t="shared" si="7"/>
        <v>0</v>
      </c>
      <c r="D76" s="1">
        <f t="shared" si="8"/>
        <v>4078.0529999999999</v>
      </c>
      <c r="E76" s="1">
        <f t="shared" si="9"/>
        <v>0</v>
      </c>
      <c r="F76" s="10">
        <f t="shared" si="10"/>
        <v>4078.0529999999999</v>
      </c>
      <c r="G76" s="1"/>
      <c r="H76" s="8">
        <f t="shared" si="11"/>
        <v>27.1343020883474</v>
      </c>
      <c r="I76" s="1">
        <f t="shared" si="12"/>
        <v>0</v>
      </c>
      <c r="J76" s="1">
        <f t="shared" si="13"/>
        <v>0</v>
      </c>
      <c r="K76" s="1">
        <f t="shared" si="14"/>
        <v>7025.7220339232599</v>
      </c>
      <c r="L76" s="1">
        <f t="shared" si="15"/>
        <v>0</v>
      </c>
      <c r="M76" s="22">
        <f t="shared" si="16"/>
        <v>7025.7220339232599</v>
      </c>
      <c r="N76" s="3"/>
      <c r="O76" s="3"/>
      <c r="P76" s="3"/>
    </row>
    <row r="77" spans="1:16">
      <c r="A77" s="8">
        <v>16.25</v>
      </c>
      <c r="B77" s="1">
        <f t="shared" si="6"/>
        <v>0</v>
      </c>
      <c r="C77" s="1">
        <f t="shared" si="7"/>
        <v>0</v>
      </c>
      <c r="D77" s="1">
        <f t="shared" si="8"/>
        <v>190.40125</v>
      </c>
      <c r="E77" s="1">
        <f t="shared" si="9"/>
        <v>0</v>
      </c>
      <c r="F77" s="10">
        <f t="shared" si="10"/>
        <v>190.40125</v>
      </c>
      <c r="G77" s="1"/>
      <c r="H77" s="8">
        <f t="shared" si="11"/>
        <v>30.072964658124299</v>
      </c>
      <c r="I77" s="1">
        <f t="shared" si="12"/>
        <v>0</v>
      </c>
      <c r="J77" s="1">
        <f t="shared" si="13"/>
        <v>0</v>
      </c>
      <c r="K77" s="1">
        <f t="shared" si="14"/>
        <v>352.36492689924199</v>
      </c>
      <c r="L77" s="1">
        <f t="shared" si="15"/>
        <v>0</v>
      </c>
      <c r="M77" s="22">
        <f t="shared" si="16"/>
        <v>352.36492689924199</v>
      </c>
      <c r="N77" s="3"/>
      <c r="O77" s="3"/>
      <c r="P77" s="3"/>
    </row>
    <row r="78" spans="1:16">
      <c r="A78" s="8">
        <v>16.75</v>
      </c>
      <c r="B78" s="1">
        <f t="shared" si="6"/>
        <v>0</v>
      </c>
      <c r="C78" s="1">
        <f t="shared" si="7"/>
        <v>0</v>
      </c>
      <c r="D78" s="1">
        <f t="shared" si="8"/>
        <v>484.92925000000002</v>
      </c>
      <c r="E78" s="1">
        <f t="shared" si="9"/>
        <v>0</v>
      </c>
      <c r="F78" s="10">
        <f t="shared" si="10"/>
        <v>484.92925000000002</v>
      </c>
      <c r="G78" s="1"/>
      <c r="H78" s="8">
        <f t="shared" si="11"/>
        <v>33.226176017818098</v>
      </c>
      <c r="I78" s="1">
        <f t="shared" si="12"/>
        <v>0</v>
      </c>
      <c r="J78" s="1">
        <f t="shared" si="13"/>
        <v>0</v>
      </c>
      <c r="K78" s="1">
        <f t="shared" si="14"/>
        <v>961.93102189185197</v>
      </c>
      <c r="L78" s="1">
        <f t="shared" si="15"/>
        <v>0</v>
      </c>
      <c r="M78" s="22">
        <f t="shared" si="16"/>
        <v>961.93102189185197</v>
      </c>
      <c r="N78" s="3"/>
      <c r="O78" s="3"/>
      <c r="P78" s="3"/>
    </row>
    <row r="79" spans="1:16">
      <c r="A79" s="8">
        <v>17.25</v>
      </c>
      <c r="B79" s="1">
        <f t="shared" si="6"/>
        <v>0</v>
      </c>
      <c r="C79" s="1">
        <f t="shared" si="7"/>
        <v>0</v>
      </c>
      <c r="D79" s="1">
        <f t="shared" si="8"/>
        <v>40.192500000000003</v>
      </c>
      <c r="E79" s="1">
        <f t="shared" si="9"/>
        <v>0</v>
      </c>
      <c r="F79" s="10">
        <f t="shared" si="10"/>
        <v>40.192500000000003</v>
      </c>
      <c r="G79" s="1"/>
      <c r="H79" s="8">
        <f t="shared" si="11"/>
        <v>36.602490958050197</v>
      </c>
      <c r="I79" s="1">
        <f t="shared" si="12"/>
        <v>0</v>
      </c>
      <c r="J79" s="1">
        <f t="shared" si="13"/>
        <v>0</v>
      </c>
      <c r="K79" s="1">
        <f t="shared" si="14"/>
        <v>85.283803932257001</v>
      </c>
      <c r="L79" s="1">
        <f t="shared" si="15"/>
        <v>0</v>
      </c>
      <c r="M79" s="22">
        <f t="shared" si="16"/>
        <v>85.283803932257001</v>
      </c>
      <c r="N79" s="3"/>
      <c r="O79" s="3"/>
      <c r="P79" s="3"/>
    </row>
    <row r="80" spans="1:16">
      <c r="A80" s="8">
        <v>17.75</v>
      </c>
      <c r="B80" s="1">
        <f t="shared" si="6"/>
        <v>0</v>
      </c>
      <c r="C80" s="1">
        <f t="shared" si="7"/>
        <v>0</v>
      </c>
      <c r="D80" s="1">
        <f t="shared" si="8"/>
        <v>0</v>
      </c>
      <c r="E80" s="1">
        <f t="shared" si="9"/>
        <v>0</v>
      </c>
      <c r="F80" s="10">
        <f t="shared" si="10"/>
        <v>0</v>
      </c>
      <c r="G80" s="1"/>
      <c r="H80" s="8">
        <f t="shared" si="11"/>
        <v>40.210538722622999</v>
      </c>
      <c r="I80" s="1">
        <f t="shared" si="12"/>
        <v>0</v>
      </c>
      <c r="J80" s="1">
        <f t="shared" si="13"/>
        <v>0</v>
      </c>
      <c r="K80" s="1">
        <f t="shared" si="14"/>
        <v>0</v>
      </c>
      <c r="L80" s="1">
        <f t="shared" si="15"/>
        <v>0</v>
      </c>
      <c r="M80" s="22">
        <f t="shared" si="16"/>
        <v>0</v>
      </c>
      <c r="N80" s="3"/>
      <c r="O80" s="3"/>
      <c r="P80" s="3"/>
    </row>
    <row r="81" spans="1:16">
      <c r="A81" s="8">
        <v>18.25</v>
      </c>
      <c r="B81" s="1">
        <f t="shared" si="6"/>
        <v>0</v>
      </c>
      <c r="C81" s="1">
        <f t="shared" si="7"/>
        <v>0</v>
      </c>
      <c r="D81" s="1">
        <f t="shared" si="8"/>
        <v>0</v>
      </c>
      <c r="E81" s="1">
        <f t="shared" si="9"/>
        <v>0</v>
      </c>
      <c r="F81" s="10">
        <f t="shared" si="10"/>
        <v>0</v>
      </c>
      <c r="G81" s="1"/>
      <c r="H81" s="8">
        <f t="shared" si="11"/>
        <v>44.059021469504501</v>
      </c>
      <c r="I81" s="1">
        <f t="shared" si="12"/>
        <v>0</v>
      </c>
      <c r="J81" s="1">
        <f t="shared" si="13"/>
        <v>0</v>
      </c>
      <c r="K81" s="1">
        <f t="shared" si="14"/>
        <v>0</v>
      </c>
      <c r="L81" s="1">
        <f t="shared" si="15"/>
        <v>0</v>
      </c>
      <c r="M81" s="22">
        <f t="shared" si="16"/>
        <v>0</v>
      </c>
      <c r="N81" s="3"/>
      <c r="O81" s="3"/>
      <c r="P81" s="3"/>
    </row>
    <row r="82" spans="1:16">
      <c r="A82" s="8">
        <v>18.75</v>
      </c>
      <c r="B82" s="1">
        <f t="shared" si="6"/>
        <v>0</v>
      </c>
      <c r="C82" s="1">
        <f t="shared" si="7"/>
        <v>0</v>
      </c>
      <c r="D82" s="1">
        <f t="shared" si="8"/>
        <v>0</v>
      </c>
      <c r="E82" s="1">
        <f t="shared" si="9"/>
        <v>0</v>
      </c>
      <c r="F82" s="10">
        <f t="shared" si="10"/>
        <v>0</v>
      </c>
      <c r="G82" s="1"/>
      <c r="H82" s="8">
        <f t="shared" si="11"/>
        <v>48.156712806298202</v>
      </c>
      <c r="I82" s="1">
        <f t="shared" si="12"/>
        <v>0</v>
      </c>
      <c r="J82" s="1">
        <f t="shared" si="13"/>
        <v>0</v>
      </c>
      <c r="K82" s="1">
        <f t="shared" si="14"/>
        <v>0</v>
      </c>
      <c r="L82" s="1">
        <f t="shared" si="15"/>
        <v>0</v>
      </c>
      <c r="M82" s="22">
        <f t="shared" si="16"/>
        <v>0</v>
      </c>
      <c r="N82" s="3"/>
      <c r="O82" s="3"/>
      <c r="P82" s="3"/>
    </row>
    <row r="83" spans="1:16">
      <c r="A83" s="8">
        <v>19.25</v>
      </c>
      <c r="B83" s="1">
        <f t="shared" si="6"/>
        <v>0</v>
      </c>
      <c r="C83" s="1">
        <f t="shared" si="7"/>
        <v>0</v>
      </c>
      <c r="D83" s="1">
        <f t="shared" si="8"/>
        <v>0</v>
      </c>
      <c r="E83" s="1">
        <f t="shared" si="9"/>
        <v>0</v>
      </c>
      <c r="F83" s="10">
        <f t="shared" si="10"/>
        <v>0</v>
      </c>
      <c r="G83" s="1"/>
      <c r="H83" s="8">
        <f t="shared" si="11"/>
        <v>52.512456394644403</v>
      </c>
      <c r="I83" s="1">
        <f t="shared" si="12"/>
        <v>0</v>
      </c>
      <c r="J83" s="1">
        <f t="shared" si="13"/>
        <v>0</v>
      </c>
      <c r="K83" s="1">
        <f t="shared" si="14"/>
        <v>0</v>
      </c>
      <c r="L83" s="1">
        <f t="shared" si="15"/>
        <v>0</v>
      </c>
      <c r="M83" s="22">
        <f t="shared" si="16"/>
        <v>0</v>
      </c>
      <c r="N83" s="3"/>
      <c r="O83" s="3"/>
      <c r="P83" s="3"/>
    </row>
    <row r="84" spans="1:16">
      <c r="A84" s="8">
        <v>19.75</v>
      </c>
      <c r="B84" s="1">
        <f t="shared" si="6"/>
        <v>0</v>
      </c>
      <c r="C84" s="1">
        <f t="shared" si="7"/>
        <v>0</v>
      </c>
      <c r="D84" s="1">
        <f t="shared" si="8"/>
        <v>0</v>
      </c>
      <c r="E84" s="1">
        <f t="shared" si="9"/>
        <v>0</v>
      </c>
      <c r="F84" s="10">
        <f t="shared" si="10"/>
        <v>0</v>
      </c>
      <c r="G84" s="1"/>
      <c r="H84" s="8">
        <f t="shared" si="11"/>
        <v>57.135164618542497</v>
      </c>
      <c r="I84" s="1">
        <f t="shared" si="12"/>
        <v>0</v>
      </c>
      <c r="J84" s="1">
        <f t="shared" si="13"/>
        <v>0</v>
      </c>
      <c r="K84" s="1">
        <f t="shared" si="14"/>
        <v>0</v>
      </c>
      <c r="L84" s="1">
        <f t="shared" si="15"/>
        <v>0</v>
      </c>
      <c r="M84" s="22">
        <f t="shared" si="16"/>
        <v>0</v>
      </c>
      <c r="N84" s="3"/>
      <c r="O84" s="3"/>
      <c r="P84" s="3"/>
    </row>
    <row r="85" spans="1:16">
      <c r="A85" s="8">
        <v>20.25</v>
      </c>
      <c r="B85" s="1">
        <f t="shared" si="6"/>
        <v>0</v>
      </c>
      <c r="C85" s="1">
        <f t="shared" si="7"/>
        <v>0</v>
      </c>
      <c r="D85" s="1">
        <f t="shared" si="8"/>
        <v>47.628</v>
      </c>
      <c r="E85" s="1">
        <f t="shared" si="9"/>
        <v>0</v>
      </c>
      <c r="F85" s="10">
        <f t="shared" si="10"/>
        <v>47.628</v>
      </c>
      <c r="G85" s="1"/>
      <c r="H85" s="8">
        <f t="shared" si="11"/>
        <v>62.033817312078497</v>
      </c>
      <c r="I85" s="1">
        <f t="shared" si="12"/>
        <v>0</v>
      </c>
      <c r="J85" s="1">
        <f t="shared" si="13"/>
        <v>0</v>
      </c>
      <c r="K85" s="1">
        <f t="shared" si="14"/>
        <v>145.903538318009</v>
      </c>
      <c r="L85" s="1">
        <f t="shared" si="15"/>
        <v>0</v>
      </c>
      <c r="M85" s="22">
        <f t="shared" si="16"/>
        <v>145.903538318009</v>
      </c>
      <c r="N85" s="3"/>
      <c r="O85" s="3"/>
      <c r="P85" s="3"/>
    </row>
    <row r="86" spans="1:16">
      <c r="A86" s="8">
        <v>20.75</v>
      </c>
      <c r="B86" s="1">
        <f t="shared" si="6"/>
        <v>0</v>
      </c>
      <c r="C86" s="1">
        <f t="shared" si="7"/>
        <v>0</v>
      </c>
      <c r="D86" s="1">
        <f t="shared" si="8"/>
        <v>0</v>
      </c>
      <c r="E86" s="1">
        <f t="shared" si="9"/>
        <v>0</v>
      </c>
      <c r="F86" s="10">
        <f t="shared" si="10"/>
        <v>0</v>
      </c>
      <c r="G86" s="1"/>
      <c r="H86" s="8">
        <f t="shared" si="11"/>
        <v>67.217460542460699</v>
      </c>
      <c r="I86" s="1">
        <f t="shared" si="12"/>
        <v>0</v>
      </c>
      <c r="J86" s="1">
        <f t="shared" si="13"/>
        <v>0</v>
      </c>
      <c r="K86" s="1">
        <f t="shared" si="14"/>
        <v>0</v>
      </c>
      <c r="L86" s="1">
        <f t="shared" si="15"/>
        <v>0</v>
      </c>
      <c r="M86" s="22">
        <f t="shared" si="16"/>
        <v>0</v>
      </c>
      <c r="N86" s="3"/>
      <c r="O86" s="3"/>
      <c r="P86" s="3"/>
    </row>
    <row r="87" spans="1:16">
      <c r="A87" s="8">
        <v>21.25</v>
      </c>
      <c r="B87" s="1">
        <f t="shared" si="6"/>
        <v>0</v>
      </c>
      <c r="C87" s="1">
        <f t="shared" si="7"/>
        <v>0</v>
      </c>
      <c r="D87" s="1">
        <f t="shared" si="8"/>
        <v>0</v>
      </c>
      <c r="E87" s="1">
        <f t="shared" si="9"/>
        <v>0</v>
      </c>
      <c r="F87" s="10">
        <f t="shared" si="10"/>
        <v>0</v>
      </c>
      <c r="G87" s="1"/>
      <c r="H87" s="8">
        <f t="shared" si="11"/>
        <v>72.695205444647897</v>
      </c>
      <c r="I87" s="1">
        <f t="shared" si="12"/>
        <v>0</v>
      </c>
      <c r="J87" s="1">
        <f t="shared" si="13"/>
        <v>0</v>
      </c>
      <c r="K87" s="1">
        <f t="shared" si="14"/>
        <v>0</v>
      </c>
      <c r="L87" s="1">
        <f t="shared" si="15"/>
        <v>0</v>
      </c>
      <c r="M87" s="22">
        <f t="shared" si="16"/>
        <v>0</v>
      </c>
      <c r="N87" s="3"/>
      <c r="O87" s="3"/>
      <c r="P87" s="3"/>
    </row>
    <row r="88" spans="1:16">
      <c r="A88" s="8">
        <v>21.75</v>
      </c>
      <c r="B88" s="1">
        <f t="shared" si="6"/>
        <v>0</v>
      </c>
      <c r="C88" s="1">
        <f t="shared" si="7"/>
        <v>0</v>
      </c>
      <c r="D88" s="1">
        <f t="shared" si="8"/>
        <v>0</v>
      </c>
      <c r="E88" s="1">
        <f t="shared" si="9"/>
        <v>0</v>
      </c>
      <c r="F88" s="10">
        <f t="shared" si="10"/>
        <v>0</v>
      </c>
      <c r="G88" s="1"/>
      <c r="H88" s="8">
        <f t="shared" si="11"/>
        <v>78.476227104187004</v>
      </c>
      <c r="I88" s="1">
        <f t="shared" si="12"/>
        <v>0</v>
      </c>
      <c r="J88" s="1">
        <f t="shared" si="13"/>
        <v>0</v>
      </c>
      <c r="K88" s="1">
        <f t="shared" si="14"/>
        <v>0</v>
      </c>
      <c r="L88" s="1">
        <f t="shared" si="15"/>
        <v>0</v>
      </c>
      <c r="M88" s="22">
        <f t="shared" si="16"/>
        <v>0</v>
      </c>
      <c r="N88" s="3"/>
      <c r="O88" s="3"/>
      <c r="P88" s="3"/>
    </row>
    <row r="89" spans="1:16">
      <c r="A89" s="6" t="s">
        <v>7</v>
      </c>
      <c r="B89" s="15">
        <f>SUM(B52:B88)</f>
        <v>0</v>
      </c>
      <c r="C89" s="15">
        <f t="shared" ref="C89:E89" si="17">SUM(C52:C88)</f>
        <v>1441183.4316462099</v>
      </c>
      <c r="D89" s="15">
        <f t="shared" si="17"/>
        <v>70723.953603787901</v>
      </c>
      <c r="E89" s="15">
        <f t="shared" si="17"/>
        <v>0</v>
      </c>
      <c r="F89" s="15">
        <f>SUM(F52:F83)</f>
        <v>1511859.75725</v>
      </c>
      <c r="G89" s="10"/>
      <c r="H89" s="6" t="s">
        <v>7</v>
      </c>
      <c r="I89" s="15">
        <f>SUM(I52:I88)</f>
        <v>0</v>
      </c>
      <c r="J89" s="15">
        <f>SUM(J52:J88)</f>
        <v>1173898.8877993401</v>
      </c>
      <c r="K89" s="15">
        <f>SUM(K52:K88)</f>
        <v>92113.470373121294</v>
      </c>
      <c r="L89" s="15">
        <f>SUM(L52:L88)</f>
        <v>0</v>
      </c>
      <c r="M89" s="15">
        <f>SUM(M52:M88)</f>
        <v>1266012.35817246</v>
      </c>
      <c r="N89" s="3"/>
      <c r="O89" s="3"/>
      <c r="P89" s="3"/>
    </row>
    <row r="90" spans="1:16">
      <c r="A90" s="4" t="s">
        <v>13</v>
      </c>
      <c r="B90" s="23">
        <f>IF(L43&gt;0,B89/L43,0)</f>
        <v>0</v>
      </c>
      <c r="C90" s="23">
        <f>IF(M43&gt;0,C89/M43,0)</f>
        <v>11.1664757643779</v>
      </c>
      <c r="D90" s="23">
        <f>IF(N43&gt;0,D89/N43,0)</f>
        <v>13.831491576923</v>
      </c>
      <c r="E90" s="23">
        <f>IF(O43&gt;0,E89/O43,0)</f>
        <v>0</v>
      </c>
      <c r="F90" s="23">
        <f>IF(P43&gt;0,F89/P43,0)</f>
        <v>11.267680242686</v>
      </c>
      <c r="G90" s="10"/>
      <c r="H90" s="4" t="s">
        <v>13</v>
      </c>
      <c r="I90" s="23">
        <f>IF(L43&gt;0,I89/L43,0)</f>
        <v>0</v>
      </c>
      <c r="J90" s="23">
        <f>IF(M43&gt;0,J89/M43,0)</f>
        <v>9.0955205233440406</v>
      </c>
      <c r="K90" s="23">
        <f>IF(N43&gt;0,K89/N43,0)</f>
        <v>18.014641782112399</v>
      </c>
      <c r="L90" s="23">
        <f>IF(O43&gt;0,L89/O43,0)</f>
        <v>0</v>
      </c>
      <c r="M90" s="23">
        <f>IF(P43&gt;0,M89/P43,0)</f>
        <v>9.4354138118760105</v>
      </c>
      <c r="N90" s="3"/>
      <c r="O90" s="3"/>
      <c r="P90" s="3"/>
    </row>
    <row r="91" spans="1:1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3"/>
      <c r="O91" s="3"/>
      <c r="P91" s="3"/>
    </row>
    <row r="92" spans="1:1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3"/>
      <c r="O92" s="3"/>
      <c r="P92" s="3"/>
    </row>
    <row r="93" spans="1:1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3"/>
      <c r="O93" s="3"/>
      <c r="P93" s="3"/>
    </row>
    <row r="94" spans="1:1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3"/>
      <c r="O94" s="3"/>
      <c r="P94" s="3"/>
    </row>
    <row r="95" spans="1:16" ht="14" customHeight="1">
      <c r="A95" s="36" t="s">
        <v>14</v>
      </c>
      <c r="B95" s="36"/>
      <c r="C95" s="36"/>
      <c r="D95" s="36"/>
      <c r="E95" s="36"/>
      <c r="F95" s="1"/>
      <c r="G95" s="1"/>
      <c r="H95" s="1"/>
      <c r="I95" s="1"/>
      <c r="J95" s="1"/>
      <c r="K95" s="1"/>
      <c r="L95" s="1"/>
      <c r="M95" s="1"/>
      <c r="N95" s="3"/>
      <c r="O95" s="3"/>
      <c r="P95" s="3"/>
    </row>
    <row r="96" spans="1:16">
      <c r="A96" s="36"/>
      <c r="B96" s="36"/>
      <c r="C96" s="36"/>
      <c r="D96" s="36"/>
      <c r="E96" s="36"/>
      <c r="F96" s="1"/>
      <c r="G96" s="1"/>
      <c r="H96" s="1"/>
      <c r="I96" s="1"/>
      <c r="J96" s="1"/>
      <c r="K96" s="1"/>
      <c r="L96" s="1"/>
      <c r="M96" s="1"/>
      <c r="N96" s="3"/>
      <c r="O96" s="3"/>
      <c r="P96" s="3"/>
    </row>
    <row r="97" spans="1:18">
      <c r="A97" s="24"/>
      <c r="B97" s="24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3"/>
      <c r="O97" s="3"/>
      <c r="P97" s="3"/>
    </row>
    <row r="98" spans="1:1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3"/>
      <c r="O98" s="3"/>
      <c r="P98" s="3"/>
    </row>
    <row r="99" spans="1:18">
      <c r="A99" s="37" t="s">
        <v>15</v>
      </c>
      <c r="B99" s="35" t="s">
        <v>16</v>
      </c>
      <c r="C99" s="35" t="s">
        <v>17</v>
      </c>
      <c r="D99" s="35" t="s">
        <v>18</v>
      </c>
      <c r="E99" s="35" t="s">
        <v>19</v>
      </c>
      <c r="F99" s="1"/>
      <c r="G99" s="35" t="s">
        <v>16</v>
      </c>
      <c r="H99" s="35" t="s">
        <v>20</v>
      </c>
      <c r="I99" s="35" t="s">
        <v>17</v>
      </c>
      <c r="J99" s="1"/>
      <c r="K99" s="1"/>
      <c r="L99" s="1"/>
      <c r="M99" s="1"/>
      <c r="N99" s="3"/>
      <c r="O99" s="3"/>
      <c r="P99" s="3"/>
    </row>
    <row r="100" spans="1:18">
      <c r="A100" s="37"/>
      <c r="B100" s="37"/>
      <c r="C100" s="37"/>
      <c r="D100" s="37"/>
      <c r="E100" s="35"/>
      <c r="F100" s="1"/>
      <c r="G100" s="35"/>
      <c r="H100" s="35"/>
      <c r="I100" s="35"/>
      <c r="J100" s="1"/>
      <c r="K100" s="1"/>
      <c r="L100" s="1"/>
      <c r="M100" s="1"/>
      <c r="N100" s="3"/>
      <c r="O100" s="3"/>
      <c r="P100" s="3"/>
    </row>
    <row r="101" spans="1:18">
      <c r="A101" s="25">
        <v>0</v>
      </c>
      <c r="B101" s="32">
        <f>L$43</f>
        <v>0</v>
      </c>
      <c r="C101" s="32">
        <f>$B$90</f>
        <v>0</v>
      </c>
      <c r="D101" s="32">
        <f>$I$90</f>
        <v>0</v>
      </c>
      <c r="E101" s="32">
        <f>B101*D101</f>
        <v>0</v>
      </c>
      <c r="F101" s="1"/>
      <c r="G101" s="1">
        <f>B101</f>
        <v>0</v>
      </c>
      <c r="H101" s="1">
        <f>D101/1000</f>
        <v>0</v>
      </c>
      <c r="I101" s="1">
        <f>C101</f>
        <v>0</v>
      </c>
      <c r="J101" s="1"/>
      <c r="K101" s="1"/>
      <c r="L101" s="1"/>
      <c r="M101" s="1"/>
      <c r="N101" s="3"/>
      <c r="O101" s="3"/>
      <c r="P101" s="3"/>
    </row>
    <row r="102" spans="1:18">
      <c r="A102" s="25">
        <v>1</v>
      </c>
      <c r="B102" s="32">
        <f>M$43</f>
        <v>129063.409266845</v>
      </c>
      <c r="C102" s="32">
        <f>$C$90</f>
        <v>11.1664757643779</v>
      </c>
      <c r="D102" s="32">
        <f>$J$90</f>
        <v>9.0955205233440406</v>
      </c>
      <c r="E102" s="32">
        <f>B102*D102</f>
        <v>1173898.8877993401</v>
      </c>
      <c r="F102" s="1"/>
      <c r="G102" s="1">
        <f>B102</f>
        <v>129063.409266845</v>
      </c>
      <c r="H102" s="1">
        <f>D102/1000</f>
        <v>9.0955205233440393E-3</v>
      </c>
      <c r="I102" s="1">
        <f>C102</f>
        <v>11.1664757643779</v>
      </c>
      <c r="J102" s="1"/>
      <c r="K102" s="1"/>
      <c r="L102" s="1"/>
      <c r="M102" s="1"/>
      <c r="N102" s="1"/>
      <c r="O102" s="1"/>
      <c r="P102" s="3"/>
      <c r="Q102" s="3"/>
      <c r="R102" s="3"/>
    </row>
    <row r="103" spans="1:18">
      <c r="A103" s="25">
        <v>2</v>
      </c>
      <c r="B103" s="32">
        <f>N$43</f>
        <v>5113.2557331550797</v>
      </c>
      <c r="C103" s="32">
        <f>$D$90</f>
        <v>13.831491576923</v>
      </c>
      <c r="D103" s="32">
        <f>$K$90</f>
        <v>18.014641782112399</v>
      </c>
      <c r="E103" s="32">
        <f>B103*D103</f>
        <v>92113.470373121294</v>
      </c>
      <c r="F103" s="1"/>
      <c r="G103" s="1">
        <f>B103</f>
        <v>5113.2557331550797</v>
      </c>
      <c r="H103" s="1">
        <f>D103/1000</f>
        <v>1.8014641782112401E-2</v>
      </c>
      <c r="I103" s="1">
        <f>C103</f>
        <v>13.831491576923</v>
      </c>
      <c r="J103" s="1"/>
      <c r="K103" s="1"/>
      <c r="L103" s="1"/>
      <c r="M103" s="1"/>
      <c r="N103" s="1"/>
      <c r="O103" s="1"/>
      <c r="P103" s="3"/>
      <c r="Q103" s="3"/>
      <c r="R103" s="3"/>
    </row>
    <row r="104" spans="1:18">
      <c r="A104" s="25">
        <v>3</v>
      </c>
      <c r="B104" s="32">
        <f>O$43</f>
        <v>0</v>
      </c>
      <c r="C104" s="32">
        <f>$E$90</f>
        <v>0</v>
      </c>
      <c r="D104" s="32">
        <f>$L$90</f>
        <v>0</v>
      </c>
      <c r="E104" s="32">
        <f>B104*D104</f>
        <v>0</v>
      </c>
      <c r="F104" s="1"/>
      <c r="G104" s="1">
        <f>B104</f>
        <v>0</v>
      </c>
      <c r="H104" s="1">
        <f>D104/1000</f>
        <v>0</v>
      </c>
      <c r="I104" s="1">
        <f>C104</f>
        <v>0</v>
      </c>
      <c r="J104" s="1"/>
      <c r="K104" s="1"/>
      <c r="L104" s="1"/>
      <c r="M104" s="1"/>
      <c r="N104" s="1"/>
      <c r="O104" s="1"/>
      <c r="P104" s="3"/>
      <c r="Q104" s="3"/>
      <c r="R104" s="3"/>
    </row>
    <row r="105" spans="1:18">
      <c r="A105" s="25" t="s">
        <v>7</v>
      </c>
      <c r="B105" s="32">
        <f>SUM(B101:B104)</f>
        <v>134176.66500000001</v>
      </c>
      <c r="C105" s="32">
        <f>$F$90</f>
        <v>11.267680242686</v>
      </c>
      <c r="D105" s="32">
        <f>$M$90</f>
        <v>9.4354138118760105</v>
      </c>
      <c r="E105" s="32">
        <f>SUM(E101:E104)</f>
        <v>1266012.35817246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3"/>
      <c r="Q105" s="3"/>
      <c r="R105" s="3"/>
    </row>
    <row r="106" spans="1:18">
      <c r="A106" s="25" t="s">
        <v>2</v>
      </c>
      <c r="B106" s="32">
        <f>$I$2</f>
        <v>1266453</v>
      </c>
      <c r="C106" s="2"/>
      <c r="D106" s="2"/>
      <c r="E106" s="2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3"/>
      <c r="Q106" s="3"/>
      <c r="R106" s="3"/>
    </row>
    <row r="107" spans="1:18" ht="24">
      <c r="A107" s="26" t="s">
        <v>21</v>
      </c>
      <c r="B107" s="32">
        <f>IF(E105&gt;0,$I$2/E105,"")</f>
        <v>1.0003480549180199</v>
      </c>
      <c r="C107" s="2"/>
      <c r="D107" s="2"/>
      <c r="E107" s="2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3"/>
      <c r="Q107" s="3"/>
      <c r="R107" s="3"/>
    </row>
  </sheetData>
  <sheetProtection selectLockedCells="1" selectUnlockedCells="1"/>
  <mergeCells count="15">
    <mergeCell ref="A1:F1"/>
    <mergeCell ref="H1:I1"/>
    <mergeCell ref="B4:F4"/>
    <mergeCell ref="L4:P4"/>
    <mergeCell ref="B47:D47"/>
    <mergeCell ref="I47:K47"/>
    <mergeCell ref="G99:G100"/>
    <mergeCell ref="H99:H100"/>
    <mergeCell ref="I99:I100"/>
    <mergeCell ref="A95:E96"/>
    <mergeCell ref="A99:A100"/>
    <mergeCell ref="B99:B100"/>
    <mergeCell ref="C99:C100"/>
    <mergeCell ref="D99:D100"/>
    <mergeCell ref="E99:E100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7"/>
  <sheetViews>
    <sheetView topLeftCell="A51" workbookViewId="0">
      <selection activeCell="I90" sqref="I90"/>
    </sheetView>
  </sheetViews>
  <sheetFormatPr baseColWidth="10" defaultColWidth="11.5" defaultRowHeight="13"/>
  <cols>
    <col min="1" max="1" width="9" customWidth="1"/>
    <col min="2" max="2" width="12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0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1">
      <c r="A1" s="38" t="s">
        <v>22</v>
      </c>
      <c r="B1" s="38"/>
      <c r="C1" s="38"/>
      <c r="D1" s="38"/>
      <c r="E1" s="38"/>
      <c r="F1" s="38"/>
      <c r="G1" s="1"/>
      <c r="H1" s="39" t="s">
        <v>1</v>
      </c>
      <c r="I1" s="39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 s="1">
        <v>2230825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2" t="s">
        <v>3</v>
      </c>
      <c r="B4" s="40" t="s">
        <v>4</v>
      </c>
      <c r="C4" s="40"/>
      <c r="D4" s="40"/>
      <c r="E4" s="40"/>
      <c r="F4" s="40"/>
      <c r="G4" s="1"/>
      <c r="H4" s="2" t="s">
        <v>3</v>
      </c>
      <c r="I4" s="1"/>
      <c r="J4" s="1"/>
      <c r="K4" s="2" t="s">
        <v>3</v>
      </c>
      <c r="L4" s="39" t="s">
        <v>5</v>
      </c>
      <c r="M4" s="39"/>
      <c r="N4" s="39"/>
      <c r="O4" s="39"/>
      <c r="P4" s="39"/>
      <c r="Q4" s="3"/>
      <c r="R4" s="3"/>
    </row>
    <row r="5" spans="1:18">
      <c r="A5" s="2" t="s">
        <v>6</v>
      </c>
      <c r="B5" s="4">
        <v>0</v>
      </c>
      <c r="C5" s="5">
        <v>1</v>
      </c>
      <c r="D5" s="5">
        <v>2</v>
      </c>
      <c r="E5" s="5">
        <v>3</v>
      </c>
      <c r="F5" s="6" t="s">
        <v>7</v>
      </c>
      <c r="G5" s="1"/>
      <c r="H5" s="2" t="s">
        <v>6</v>
      </c>
      <c r="I5" s="2" t="s">
        <v>8</v>
      </c>
      <c r="J5" s="1"/>
      <c r="K5" s="2" t="s">
        <v>6</v>
      </c>
      <c r="L5" s="4">
        <v>0</v>
      </c>
      <c r="M5" s="5">
        <v>1</v>
      </c>
      <c r="N5" s="5">
        <v>2</v>
      </c>
      <c r="O5" s="5">
        <v>3</v>
      </c>
      <c r="P5" s="7" t="s">
        <v>7</v>
      </c>
      <c r="Q5" s="3"/>
      <c r="R5" s="3"/>
    </row>
    <row r="6" spans="1:18">
      <c r="A6" s="8">
        <v>3.75</v>
      </c>
      <c r="B6" s="9"/>
      <c r="C6" s="9"/>
      <c r="D6" s="9"/>
      <c r="E6" s="9"/>
      <c r="F6" s="10">
        <f t="shared" ref="F6:F42" si="0">SUM(B6:E6)</f>
        <v>0</v>
      </c>
      <c r="G6" s="1"/>
      <c r="H6" s="8">
        <v>3.75</v>
      </c>
      <c r="I6" s="11"/>
      <c r="J6" s="1"/>
      <c r="K6" s="8">
        <v>3.75</v>
      </c>
      <c r="L6" s="1">
        <f t="shared" ref="L6:L42" si="1">IF($F6&gt;0,($I6/1000)*(B6/$F6),0)</f>
        <v>0</v>
      </c>
      <c r="M6" s="1">
        <f t="shared" ref="M6:M42" si="2">IF($F6&gt;0,($I6/1000)*(C6/$F6),0)</f>
        <v>0</v>
      </c>
      <c r="N6" s="1">
        <f t="shared" ref="N6:N42" si="3">IF($F6&gt;0,($I6/1000)*(D6/$F6),0)</f>
        <v>0</v>
      </c>
      <c r="O6" s="1">
        <f t="shared" ref="O6:O42" si="4">IF($F6&gt;0,($I6/1000)*(E6/$F6),0)</f>
        <v>0</v>
      </c>
      <c r="P6" s="12">
        <f t="shared" ref="P6:P42" si="5">SUM(L6:O6)</f>
        <v>0</v>
      </c>
      <c r="Q6" s="3"/>
      <c r="R6" s="3"/>
    </row>
    <row r="7" spans="1:18">
      <c r="A7" s="8">
        <v>4.25</v>
      </c>
      <c r="B7" s="9"/>
      <c r="C7" s="9"/>
      <c r="D7" s="9"/>
      <c r="E7" s="9"/>
      <c r="F7" s="10">
        <f t="shared" si="0"/>
        <v>0</v>
      </c>
      <c r="G7" s="1"/>
      <c r="H7" s="8">
        <v>4.25</v>
      </c>
      <c r="I7" s="11"/>
      <c r="J7" s="1"/>
      <c r="K7" s="8">
        <v>4.25</v>
      </c>
      <c r="L7" s="1">
        <f t="shared" si="1"/>
        <v>0</v>
      </c>
      <c r="M7" s="1">
        <f t="shared" si="2"/>
        <v>0</v>
      </c>
      <c r="N7" s="1">
        <f t="shared" si="3"/>
        <v>0</v>
      </c>
      <c r="O7" s="1">
        <f t="shared" si="4"/>
        <v>0</v>
      </c>
      <c r="P7" s="12">
        <f t="shared" si="5"/>
        <v>0</v>
      </c>
      <c r="Q7" s="3"/>
      <c r="R7" s="3"/>
    </row>
    <row r="8" spans="1:18">
      <c r="A8" s="8">
        <v>4.75</v>
      </c>
      <c r="B8" s="9"/>
      <c r="C8" s="9"/>
      <c r="D8" s="9"/>
      <c r="E8" s="9"/>
      <c r="F8" s="10">
        <f t="shared" si="0"/>
        <v>0</v>
      </c>
      <c r="G8" s="1"/>
      <c r="H8" s="8">
        <v>4.75</v>
      </c>
      <c r="I8" s="11"/>
      <c r="J8" s="1"/>
      <c r="K8" s="8">
        <v>4.75</v>
      </c>
      <c r="L8" s="1">
        <f t="shared" si="1"/>
        <v>0</v>
      </c>
      <c r="M8" s="1">
        <f t="shared" si="2"/>
        <v>0</v>
      </c>
      <c r="N8" s="1">
        <f t="shared" si="3"/>
        <v>0</v>
      </c>
      <c r="O8" s="1">
        <f t="shared" si="4"/>
        <v>0</v>
      </c>
      <c r="P8" s="12">
        <f t="shared" si="5"/>
        <v>0</v>
      </c>
      <c r="Q8" s="3"/>
      <c r="R8" s="3"/>
    </row>
    <row r="9" spans="1:18">
      <c r="A9" s="8">
        <v>5.25</v>
      </c>
      <c r="B9" s="9"/>
      <c r="C9" s="9"/>
      <c r="D9" s="9"/>
      <c r="E9" s="9"/>
      <c r="F9" s="10">
        <f t="shared" si="0"/>
        <v>0</v>
      </c>
      <c r="G9" s="1"/>
      <c r="H9" s="8">
        <v>5.25</v>
      </c>
      <c r="I9" s="11"/>
      <c r="J9" s="1"/>
      <c r="K9" s="8">
        <v>5.25</v>
      </c>
      <c r="L9" s="1">
        <f t="shared" si="1"/>
        <v>0</v>
      </c>
      <c r="M9" s="1">
        <f t="shared" si="2"/>
        <v>0</v>
      </c>
      <c r="N9" s="1">
        <f t="shared" si="3"/>
        <v>0</v>
      </c>
      <c r="O9" s="1">
        <f t="shared" si="4"/>
        <v>0</v>
      </c>
      <c r="P9" s="12">
        <f t="shared" si="5"/>
        <v>0</v>
      </c>
      <c r="Q9" s="3"/>
      <c r="R9" s="3"/>
    </row>
    <row r="10" spans="1:18">
      <c r="A10" s="8">
        <v>5.75</v>
      </c>
      <c r="B10" s="9"/>
      <c r="C10" s="9"/>
      <c r="D10" s="9"/>
      <c r="E10" s="9"/>
      <c r="F10" s="10">
        <f t="shared" si="0"/>
        <v>0</v>
      </c>
      <c r="G10" s="1"/>
      <c r="H10" s="8">
        <v>5.75</v>
      </c>
      <c r="I10" s="11"/>
      <c r="J10" s="1"/>
      <c r="K10" s="8">
        <v>5.75</v>
      </c>
      <c r="L10" s="1">
        <f t="shared" si="1"/>
        <v>0</v>
      </c>
      <c r="M10" s="1">
        <f t="shared" si="2"/>
        <v>0</v>
      </c>
      <c r="N10" s="1">
        <f t="shared" si="3"/>
        <v>0</v>
      </c>
      <c r="O10" s="1">
        <f t="shared" si="4"/>
        <v>0</v>
      </c>
      <c r="P10" s="12">
        <f t="shared" si="5"/>
        <v>0</v>
      </c>
      <c r="Q10" s="3"/>
      <c r="R10" s="3"/>
    </row>
    <row r="11" spans="1:18">
      <c r="A11" s="8">
        <v>6.25</v>
      </c>
      <c r="B11" s="9"/>
      <c r="C11" s="9"/>
      <c r="D11" s="9"/>
      <c r="E11" s="9"/>
      <c r="F11" s="10">
        <f t="shared" si="0"/>
        <v>0</v>
      </c>
      <c r="G11" s="1"/>
      <c r="H11" s="8">
        <v>6.25</v>
      </c>
      <c r="I11" s="11"/>
      <c r="J11" s="1"/>
      <c r="K11" s="8">
        <v>6.25</v>
      </c>
      <c r="L11" s="1">
        <f t="shared" si="1"/>
        <v>0</v>
      </c>
      <c r="M11" s="1">
        <f t="shared" si="2"/>
        <v>0</v>
      </c>
      <c r="N11" s="1">
        <f t="shared" si="3"/>
        <v>0</v>
      </c>
      <c r="O11" s="1">
        <f t="shared" si="4"/>
        <v>0</v>
      </c>
      <c r="P11" s="12">
        <f t="shared" si="5"/>
        <v>0</v>
      </c>
      <c r="Q11" s="3"/>
      <c r="R11" s="3"/>
    </row>
    <row r="12" spans="1:18">
      <c r="A12" s="8">
        <v>6.75</v>
      </c>
      <c r="B12" s="9"/>
      <c r="C12" s="9"/>
      <c r="D12" s="9"/>
      <c r="E12" s="9"/>
      <c r="F12" s="10">
        <f t="shared" si="0"/>
        <v>0</v>
      </c>
      <c r="G12" s="1"/>
      <c r="H12" s="8">
        <v>6.75</v>
      </c>
      <c r="I12" s="11"/>
      <c r="J12" s="1"/>
      <c r="K12" s="8">
        <v>6.75</v>
      </c>
      <c r="L12" s="1">
        <f t="shared" si="1"/>
        <v>0</v>
      </c>
      <c r="M12" s="1">
        <f t="shared" si="2"/>
        <v>0</v>
      </c>
      <c r="N12" s="1">
        <f t="shared" si="3"/>
        <v>0</v>
      </c>
      <c r="O12" s="1">
        <f t="shared" si="4"/>
        <v>0</v>
      </c>
      <c r="P12" s="12">
        <f t="shared" si="5"/>
        <v>0</v>
      </c>
      <c r="Q12" s="3"/>
      <c r="R12" s="3"/>
    </row>
    <row r="13" spans="1:18">
      <c r="A13" s="8">
        <v>7.25</v>
      </c>
      <c r="B13" s="9"/>
      <c r="C13" s="9"/>
      <c r="D13" s="9"/>
      <c r="E13" s="9"/>
      <c r="F13" s="10">
        <f t="shared" si="0"/>
        <v>0</v>
      </c>
      <c r="G13" s="1"/>
      <c r="H13" s="8">
        <v>7.25</v>
      </c>
      <c r="I13" s="11"/>
      <c r="J13" s="1"/>
      <c r="K13" s="8">
        <v>7.25</v>
      </c>
      <c r="L13" s="1">
        <f t="shared" si="1"/>
        <v>0</v>
      </c>
      <c r="M13" s="1">
        <f t="shared" si="2"/>
        <v>0</v>
      </c>
      <c r="N13" s="1">
        <f t="shared" si="3"/>
        <v>0</v>
      </c>
      <c r="O13" s="1">
        <f t="shared" si="4"/>
        <v>0</v>
      </c>
      <c r="P13" s="12">
        <f t="shared" si="5"/>
        <v>0</v>
      </c>
      <c r="Q13" s="3"/>
      <c r="R13" s="3"/>
    </row>
    <row r="14" spans="1:18">
      <c r="A14" s="8">
        <v>7.75</v>
      </c>
      <c r="B14" s="9"/>
      <c r="C14" s="9"/>
      <c r="D14" s="9"/>
      <c r="E14" s="9"/>
      <c r="F14" s="10">
        <f t="shared" si="0"/>
        <v>0</v>
      </c>
      <c r="G14" s="1"/>
      <c r="H14" s="8">
        <v>7.75</v>
      </c>
      <c r="I14" s="11"/>
      <c r="J14" s="11"/>
      <c r="K14" s="8">
        <v>7.75</v>
      </c>
      <c r="L14" s="1">
        <f t="shared" si="1"/>
        <v>0</v>
      </c>
      <c r="M14" s="1">
        <f t="shared" si="2"/>
        <v>0</v>
      </c>
      <c r="N14" s="1">
        <f t="shared" si="3"/>
        <v>0</v>
      </c>
      <c r="O14" s="1">
        <f t="shared" si="4"/>
        <v>0</v>
      </c>
      <c r="P14" s="12">
        <f t="shared" si="5"/>
        <v>0</v>
      </c>
      <c r="Q14" s="3"/>
      <c r="R14" s="3"/>
    </row>
    <row r="15" spans="1:18">
      <c r="A15" s="8">
        <v>8.25</v>
      </c>
      <c r="B15" s="9"/>
      <c r="C15" s="9"/>
      <c r="D15" s="9"/>
      <c r="E15" s="9"/>
      <c r="F15" s="10">
        <f t="shared" si="0"/>
        <v>0</v>
      </c>
      <c r="G15" s="1"/>
      <c r="H15" s="8">
        <v>8.25</v>
      </c>
      <c r="I15" s="11"/>
      <c r="J15" s="11"/>
      <c r="K15" s="8">
        <v>8.25</v>
      </c>
      <c r="L15" s="1">
        <f t="shared" si="1"/>
        <v>0</v>
      </c>
      <c r="M15" s="1">
        <f t="shared" si="2"/>
        <v>0</v>
      </c>
      <c r="N15" s="1">
        <f t="shared" si="3"/>
        <v>0</v>
      </c>
      <c r="O15" s="1">
        <f t="shared" si="4"/>
        <v>0</v>
      </c>
      <c r="P15" s="12">
        <f t="shared" si="5"/>
        <v>0</v>
      </c>
      <c r="Q15" s="3"/>
      <c r="R15" s="3"/>
    </row>
    <row r="16" spans="1:18">
      <c r="A16" s="8">
        <v>8.75</v>
      </c>
      <c r="B16" s="9"/>
      <c r="C16" s="13">
        <v>1</v>
      </c>
      <c r="D16" s="9"/>
      <c r="E16" s="9"/>
      <c r="F16" s="10">
        <f t="shared" si="0"/>
        <v>1</v>
      </c>
      <c r="G16" s="1"/>
      <c r="H16" s="8">
        <v>8.75</v>
      </c>
      <c r="I16" s="3">
        <v>270606</v>
      </c>
      <c r="J16" s="11"/>
      <c r="K16" s="8">
        <v>8.75</v>
      </c>
      <c r="L16" s="1">
        <f t="shared" si="1"/>
        <v>0</v>
      </c>
      <c r="M16" s="1">
        <f t="shared" si="2"/>
        <v>270.60599999999999</v>
      </c>
      <c r="N16" s="1">
        <f t="shared" si="3"/>
        <v>0</v>
      </c>
      <c r="O16" s="1">
        <f t="shared" si="4"/>
        <v>0</v>
      </c>
      <c r="P16" s="12">
        <f t="shared" si="5"/>
        <v>270.60599999999999</v>
      </c>
      <c r="Q16" s="3"/>
      <c r="R16" s="3"/>
    </row>
    <row r="17" spans="1:18">
      <c r="A17" s="8">
        <v>9.25</v>
      </c>
      <c r="B17" s="9"/>
      <c r="C17" s="9">
        <v>8</v>
      </c>
      <c r="D17" s="9"/>
      <c r="E17" s="9"/>
      <c r="F17" s="10">
        <f t="shared" si="0"/>
        <v>8</v>
      </c>
      <c r="G17" s="1"/>
      <c r="H17" s="8">
        <v>9.25</v>
      </c>
      <c r="I17" s="3">
        <v>2375578</v>
      </c>
      <c r="J17" s="11"/>
      <c r="K17" s="8">
        <v>9.25</v>
      </c>
      <c r="L17" s="1">
        <f t="shared" si="1"/>
        <v>0</v>
      </c>
      <c r="M17" s="1">
        <f t="shared" si="2"/>
        <v>2375.578</v>
      </c>
      <c r="N17" s="1">
        <f t="shared" si="3"/>
        <v>0</v>
      </c>
      <c r="O17" s="1">
        <f t="shared" si="4"/>
        <v>0</v>
      </c>
      <c r="P17" s="12">
        <f t="shared" si="5"/>
        <v>2375.578</v>
      </c>
      <c r="Q17" s="3"/>
      <c r="R17" s="3"/>
    </row>
    <row r="18" spans="1:18">
      <c r="A18" s="8">
        <v>9.75</v>
      </c>
      <c r="B18" s="9"/>
      <c r="C18" s="9">
        <v>24</v>
      </c>
      <c r="D18" s="9"/>
      <c r="E18" s="9"/>
      <c r="F18" s="10">
        <f t="shared" si="0"/>
        <v>24</v>
      </c>
      <c r="G18" s="1"/>
      <c r="H18" s="8">
        <v>9.75</v>
      </c>
      <c r="I18" s="3">
        <v>8751020</v>
      </c>
      <c r="J18" s="11"/>
      <c r="K18" s="8">
        <v>9.75</v>
      </c>
      <c r="L18" s="1">
        <f t="shared" si="1"/>
        <v>0</v>
      </c>
      <c r="M18" s="1">
        <f t="shared" si="2"/>
        <v>8751.02</v>
      </c>
      <c r="N18" s="1">
        <f t="shared" si="3"/>
        <v>0</v>
      </c>
      <c r="O18" s="1">
        <f t="shared" si="4"/>
        <v>0</v>
      </c>
      <c r="P18" s="12">
        <f t="shared" si="5"/>
        <v>8751.02</v>
      </c>
      <c r="Q18" s="3"/>
      <c r="R18" s="3"/>
    </row>
    <row r="19" spans="1:18">
      <c r="A19" s="8">
        <v>10.25</v>
      </c>
      <c r="B19" s="9"/>
      <c r="C19" s="9">
        <v>49</v>
      </c>
      <c r="D19" s="9"/>
      <c r="E19" s="9"/>
      <c r="F19" s="10">
        <f t="shared" si="0"/>
        <v>49</v>
      </c>
      <c r="G19" s="1"/>
      <c r="H19" s="8">
        <v>10.25</v>
      </c>
      <c r="I19" s="3">
        <v>15952095</v>
      </c>
      <c r="J19" s="11"/>
      <c r="K19" s="8">
        <v>10.25</v>
      </c>
      <c r="L19" s="1">
        <f t="shared" si="1"/>
        <v>0</v>
      </c>
      <c r="M19" s="1">
        <f t="shared" si="2"/>
        <v>15952.094999999999</v>
      </c>
      <c r="N19" s="1">
        <f t="shared" si="3"/>
        <v>0</v>
      </c>
      <c r="O19" s="1">
        <f t="shared" si="4"/>
        <v>0</v>
      </c>
      <c r="P19" s="12">
        <f t="shared" si="5"/>
        <v>15952.094999999999</v>
      </c>
      <c r="Q19" s="3"/>
      <c r="R19" s="3"/>
    </row>
    <row r="20" spans="1:18">
      <c r="A20" s="8">
        <v>10.75</v>
      </c>
      <c r="B20" s="9"/>
      <c r="C20" s="9">
        <v>61</v>
      </c>
      <c r="D20" s="9"/>
      <c r="E20" s="9"/>
      <c r="F20" s="10">
        <f t="shared" si="0"/>
        <v>61</v>
      </c>
      <c r="G20" s="1"/>
      <c r="H20" s="8">
        <v>10.75</v>
      </c>
      <c r="I20" s="3">
        <v>29108946</v>
      </c>
      <c r="J20" s="11"/>
      <c r="K20" s="8">
        <v>10.75</v>
      </c>
      <c r="L20" s="1">
        <f t="shared" si="1"/>
        <v>0</v>
      </c>
      <c r="M20" s="1">
        <f t="shared" si="2"/>
        <v>29108.946</v>
      </c>
      <c r="N20" s="1">
        <f t="shared" si="3"/>
        <v>0</v>
      </c>
      <c r="O20" s="1">
        <f t="shared" si="4"/>
        <v>0</v>
      </c>
      <c r="P20" s="12">
        <f t="shared" si="5"/>
        <v>29108.946</v>
      </c>
      <c r="Q20" s="3"/>
      <c r="R20" s="3"/>
    </row>
    <row r="21" spans="1:18">
      <c r="A21" s="8">
        <v>11.25</v>
      </c>
      <c r="B21" s="9"/>
      <c r="C21" s="9">
        <v>65</v>
      </c>
      <c r="D21" s="9"/>
      <c r="E21" s="9"/>
      <c r="F21" s="10">
        <f t="shared" si="0"/>
        <v>65</v>
      </c>
      <c r="G21" s="1"/>
      <c r="H21" s="8">
        <v>11.25</v>
      </c>
      <c r="I21" s="3">
        <v>22194480</v>
      </c>
      <c r="J21" s="11"/>
      <c r="K21" s="8">
        <v>11.25</v>
      </c>
      <c r="L21" s="1">
        <f t="shared" si="1"/>
        <v>0</v>
      </c>
      <c r="M21" s="1">
        <f t="shared" si="2"/>
        <v>22194.48</v>
      </c>
      <c r="N21" s="1">
        <f t="shared" si="3"/>
        <v>0</v>
      </c>
      <c r="O21" s="1">
        <f t="shared" si="4"/>
        <v>0</v>
      </c>
      <c r="P21" s="12">
        <f t="shared" si="5"/>
        <v>22194.48</v>
      </c>
      <c r="Q21" s="3"/>
      <c r="R21" s="3"/>
    </row>
    <row r="22" spans="1:18">
      <c r="A22" s="8">
        <v>11.75</v>
      </c>
      <c r="B22" s="9"/>
      <c r="C22" s="9">
        <v>75</v>
      </c>
      <c r="D22" s="9"/>
      <c r="E22" s="9"/>
      <c r="F22" s="10">
        <f t="shared" si="0"/>
        <v>75</v>
      </c>
      <c r="G22" s="11"/>
      <c r="H22" s="8">
        <v>11.75</v>
      </c>
      <c r="I22" s="3">
        <v>26360879</v>
      </c>
      <c r="J22" s="11"/>
      <c r="K22" s="8">
        <v>11.75</v>
      </c>
      <c r="L22" s="1">
        <f t="shared" si="1"/>
        <v>0</v>
      </c>
      <c r="M22" s="1">
        <f t="shared" si="2"/>
        <v>26360.879000000001</v>
      </c>
      <c r="N22" s="1">
        <f t="shared" si="3"/>
        <v>0</v>
      </c>
      <c r="O22" s="1">
        <f t="shared" si="4"/>
        <v>0</v>
      </c>
      <c r="P22" s="12">
        <f t="shared" si="5"/>
        <v>26360.879000000001</v>
      </c>
      <c r="Q22" s="3"/>
      <c r="R22" s="3"/>
    </row>
    <row r="23" spans="1:18">
      <c r="A23" s="8">
        <v>12.25</v>
      </c>
      <c r="B23" s="9"/>
      <c r="C23" s="9">
        <v>95</v>
      </c>
      <c r="D23" s="9">
        <v>2</v>
      </c>
      <c r="E23" s="9"/>
      <c r="F23" s="10">
        <f t="shared" si="0"/>
        <v>97</v>
      </c>
      <c r="G23" s="11"/>
      <c r="H23" s="8">
        <v>12.25</v>
      </c>
      <c r="I23" s="3">
        <v>18746614</v>
      </c>
      <c r="J23" s="11"/>
      <c r="K23" s="8">
        <v>12.25</v>
      </c>
      <c r="L23" s="1">
        <f t="shared" si="1"/>
        <v>0</v>
      </c>
      <c r="M23" s="1">
        <f t="shared" si="2"/>
        <v>18360.0858762887</v>
      </c>
      <c r="N23" s="1">
        <f t="shared" si="3"/>
        <v>386.52812371134002</v>
      </c>
      <c r="O23" s="1">
        <f t="shared" si="4"/>
        <v>0</v>
      </c>
      <c r="P23" s="12">
        <f t="shared" si="5"/>
        <v>18746.614000000001</v>
      </c>
      <c r="Q23" s="3"/>
      <c r="R23" s="3"/>
    </row>
    <row r="24" spans="1:18">
      <c r="A24" s="8">
        <v>12.75</v>
      </c>
      <c r="B24" s="9"/>
      <c r="C24" s="9">
        <v>60</v>
      </c>
      <c r="D24" s="9"/>
      <c r="E24" s="9"/>
      <c r="F24" s="10">
        <f t="shared" si="0"/>
        <v>60</v>
      </c>
      <c r="G24" s="11"/>
      <c r="H24" s="8">
        <v>12.75</v>
      </c>
      <c r="I24" s="3">
        <v>19417807</v>
      </c>
      <c r="J24" s="11"/>
      <c r="K24" s="8">
        <v>12.75</v>
      </c>
      <c r="L24" s="1">
        <f t="shared" si="1"/>
        <v>0</v>
      </c>
      <c r="M24" s="1">
        <f t="shared" si="2"/>
        <v>19417.807000000001</v>
      </c>
      <c r="N24" s="1">
        <f t="shared" si="3"/>
        <v>0</v>
      </c>
      <c r="O24" s="1">
        <f t="shared" si="4"/>
        <v>0</v>
      </c>
      <c r="P24" s="12">
        <f t="shared" si="5"/>
        <v>19417.807000000001</v>
      </c>
      <c r="Q24" s="3"/>
      <c r="R24" s="3"/>
    </row>
    <row r="25" spans="1:18">
      <c r="A25" s="8">
        <v>13.25</v>
      </c>
      <c r="B25" s="9"/>
      <c r="C25" s="9">
        <v>35</v>
      </c>
      <c r="D25" s="9">
        <v>2</v>
      </c>
      <c r="E25" s="9"/>
      <c r="F25" s="10">
        <f t="shared" si="0"/>
        <v>37</v>
      </c>
      <c r="G25" s="11"/>
      <c r="H25" s="8">
        <v>13.25</v>
      </c>
      <c r="I25" s="3">
        <v>16150887</v>
      </c>
      <c r="J25" s="11"/>
      <c r="K25" s="8">
        <v>13.25</v>
      </c>
      <c r="L25" s="1">
        <f t="shared" si="1"/>
        <v>0</v>
      </c>
      <c r="M25" s="1">
        <f t="shared" si="2"/>
        <v>15277.8660810811</v>
      </c>
      <c r="N25" s="1">
        <f t="shared" si="3"/>
        <v>873.02091891891905</v>
      </c>
      <c r="O25" s="1">
        <f t="shared" si="4"/>
        <v>0</v>
      </c>
      <c r="P25" s="12">
        <f t="shared" si="5"/>
        <v>16150.887000000001</v>
      </c>
      <c r="Q25" s="3"/>
      <c r="R25" s="3"/>
    </row>
    <row r="26" spans="1:18">
      <c r="A26" s="8">
        <v>13.75</v>
      </c>
      <c r="B26" s="9"/>
      <c r="C26" s="9">
        <v>13</v>
      </c>
      <c r="D26" s="9">
        <v>1</v>
      </c>
      <c r="E26" s="9"/>
      <c r="F26" s="10">
        <f t="shared" si="0"/>
        <v>14</v>
      </c>
      <c r="G26" s="11"/>
      <c r="H26" s="8">
        <v>13.75</v>
      </c>
      <c r="I26" s="3">
        <v>10752073</v>
      </c>
      <c r="J26" s="11"/>
      <c r="K26" s="8">
        <v>13.75</v>
      </c>
      <c r="L26" s="1">
        <f t="shared" si="1"/>
        <v>0</v>
      </c>
      <c r="M26" s="1">
        <f t="shared" si="2"/>
        <v>9984.0677857142891</v>
      </c>
      <c r="N26" s="1">
        <f t="shared" si="3"/>
        <v>768.00521428571403</v>
      </c>
      <c r="O26" s="1">
        <f t="shared" si="4"/>
        <v>0</v>
      </c>
      <c r="P26" s="12">
        <f t="shared" si="5"/>
        <v>10752.073</v>
      </c>
      <c r="Q26" s="3"/>
      <c r="R26" s="3"/>
    </row>
    <row r="27" spans="1:18">
      <c r="A27" s="8">
        <v>14.25</v>
      </c>
      <c r="B27" s="9"/>
      <c r="C27" s="27">
        <v>6</v>
      </c>
      <c r="D27" s="9"/>
      <c r="E27" s="9"/>
      <c r="F27" s="10">
        <f t="shared" si="0"/>
        <v>6</v>
      </c>
      <c r="G27" s="11"/>
      <c r="H27" s="8">
        <v>14.25</v>
      </c>
      <c r="I27" s="3">
        <v>6182060</v>
      </c>
      <c r="J27" s="11"/>
      <c r="K27" s="8">
        <v>14.25</v>
      </c>
      <c r="L27" s="1">
        <f t="shared" si="1"/>
        <v>0</v>
      </c>
      <c r="M27" s="1">
        <f t="shared" si="2"/>
        <v>6182.06</v>
      </c>
      <c r="N27" s="1">
        <f t="shared" si="3"/>
        <v>0</v>
      </c>
      <c r="O27" s="1">
        <f t="shared" si="4"/>
        <v>0</v>
      </c>
      <c r="P27" s="12">
        <f t="shared" si="5"/>
        <v>6182.06</v>
      </c>
      <c r="Q27" s="3"/>
      <c r="R27" s="3"/>
    </row>
    <row r="28" spans="1:18">
      <c r="A28" s="8">
        <v>14.75</v>
      </c>
      <c r="B28" s="9"/>
      <c r="C28" s="13">
        <v>1</v>
      </c>
      <c r="D28" s="13">
        <v>3</v>
      </c>
      <c r="E28" s="9"/>
      <c r="F28" s="10">
        <f t="shared" si="0"/>
        <v>4</v>
      </c>
      <c r="G28" s="1"/>
      <c r="H28" s="8">
        <v>14.75</v>
      </c>
      <c r="I28" s="3">
        <v>2499268</v>
      </c>
      <c r="J28" s="11"/>
      <c r="K28" s="8">
        <v>14.75</v>
      </c>
      <c r="L28" s="1">
        <f t="shared" si="1"/>
        <v>0</v>
      </c>
      <c r="M28" s="1">
        <f t="shared" si="2"/>
        <v>624.81700000000001</v>
      </c>
      <c r="N28" s="1">
        <f t="shared" si="3"/>
        <v>1874.451</v>
      </c>
      <c r="O28" s="1">
        <f t="shared" si="4"/>
        <v>0</v>
      </c>
      <c r="P28" s="12">
        <f t="shared" si="5"/>
        <v>2499.268</v>
      </c>
      <c r="Q28" s="3"/>
      <c r="R28" s="3"/>
    </row>
    <row r="29" spans="1:18">
      <c r="A29" s="8">
        <v>15.25</v>
      </c>
      <c r="B29" s="9"/>
      <c r="C29" s="13">
        <v>1</v>
      </c>
      <c r="D29" s="13">
        <v>3</v>
      </c>
      <c r="E29" s="9"/>
      <c r="F29" s="10">
        <f t="shared" si="0"/>
        <v>4</v>
      </c>
      <c r="G29" s="1"/>
      <c r="H29" s="8">
        <v>15.25</v>
      </c>
      <c r="I29" s="3">
        <v>2243586</v>
      </c>
      <c r="J29" s="11"/>
      <c r="K29" s="8">
        <v>15.25</v>
      </c>
      <c r="L29" s="1">
        <f t="shared" si="1"/>
        <v>0</v>
      </c>
      <c r="M29" s="1">
        <f t="shared" si="2"/>
        <v>560.89649999999995</v>
      </c>
      <c r="N29" s="1">
        <f t="shared" si="3"/>
        <v>1682.6895</v>
      </c>
      <c r="O29" s="1">
        <f t="shared" si="4"/>
        <v>0</v>
      </c>
      <c r="P29" s="12">
        <f t="shared" si="5"/>
        <v>2243.5859999999998</v>
      </c>
      <c r="Q29" s="3"/>
      <c r="R29" s="3"/>
    </row>
    <row r="30" spans="1:18">
      <c r="A30" s="8">
        <v>15.75</v>
      </c>
      <c r="B30" s="9"/>
      <c r="C30" s="9">
        <v>1</v>
      </c>
      <c r="D30" s="9"/>
      <c r="E30" s="9"/>
      <c r="F30" s="10">
        <f t="shared" si="0"/>
        <v>1</v>
      </c>
      <c r="G30" s="1"/>
      <c r="H30" s="8">
        <v>15.75</v>
      </c>
      <c r="I30" s="3">
        <v>542096</v>
      </c>
      <c r="J30" s="11"/>
      <c r="K30" s="8">
        <v>15.75</v>
      </c>
      <c r="L30" s="1">
        <f t="shared" si="1"/>
        <v>0</v>
      </c>
      <c r="M30" s="1">
        <f t="shared" si="2"/>
        <v>542.096</v>
      </c>
      <c r="N30" s="1">
        <f t="shared" si="3"/>
        <v>0</v>
      </c>
      <c r="O30" s="1">
        <f t="shared" si="4"/>
        <v>0</v>
      </c>
      <c r="P30" s="12">
        <f t="shared" si="5"/>
        <v>542.096</v>
      </c>
      <c r="Q30" s="3"/>
      <c r="R30" s="3"/>
    </row>
    <row r="31" spans="1:18">
      <c r="A31" s="8">
        <v>16.25</v>
      </c>
      <c r="B31" s="9"/>
      <c r="C31" s="9"/>
      <c r="D31" s="13">
        <v>1</v>
      </c>
      <c r="E31" s="9"/>
      <c r="F31" s="10">
        <f t="shared" si="0"/>
        <v>1</v>
      </c>
      <c r="G31" s="1"/>
      <c r="H31" s="8">
        <v>16.25</v>
      </c>
      <c r="I31" s="3">
        <v>719213</v>
      </c>
      <c r="J31" s="11"/>
      <c r="K31" s="8">
        <v>16.25</v>
      </c>
      <c r="L31" s="1">
        <f t="shared" si="1"/>
        <v>0</v>
      </c>
      <c r="M31" s="1">
        <f t="shared" si="2"/>
        <v>0</v>
      </c>
      <c r="N31" s="1">
        <f t="shared" si="3"/>
        <v>719.21299999999997</v>
      </c>
      <c r="O31" s="1">
        <f t="shared" si="4"/>
        <v>0</v>
      </c>
      <c r="P31" s="12">
        <f t="shared" si="5"/>
        <v>719.21299999999997</v>
      </c>
      <c r="Q31" s="3"/>
      <c r="R31" s="3"/>
    </row>
    <row r="32" spans="1:18">
      <c r="A32" s="8">
        <v>16.75</v>
      </c>
      <c r="B32" s="9"/>
      <c r="C32" s="9"/>
      <c r="D32" s="13">
        <v>1</v>
      </c>
      <c r="E32" s="9"/>
      <c r="F32" s="10">
        <f t="shared" si="0"/>
        <v>1</v>
      </c>
      <c r="G32" s="1"/>
      <c r="H32" s="8">
        <v>16.75</v>
      </c>
      <c r="I32" s="3">
        <v>159562</v>
      </c>
      <c r="J32" s="14"/>
      <c r="K32" s="8">
        <v>16.75</v>
      </c>
      <c r="L32" s="1">
        <f t="shared" si="1"/>
        <v>0</v>
      </c>
      <c r="M32" s="1">
        <f t="shared" si="2"/>
        <v>0</v>
      </c>
      <c r="N32" s="1">
        <f t="shared" si="3"/>
        <v>159.56200000000001</v>
      </c>
      <c r="O32" s="1">
        <f t="shared" si="4"/>
        <v>0</v>
      </c>
      <c r="P32" s="12">
        <f t="shared" si="5"/>
        <v>159.56200000000001</v>
      </c>
      <c r="Q32" s="3"/>
      <c r="R32" s="3"/>
    </row>
    <row r="33" spans="1:18">
      <c r="A33" s="8">
        <v>17.25</v>
      </c>
      <c r="B33" s="9"/>
      <c r="C33" s="9"/>
      <c r="D33" s="9"/>
      <c r="E33" s="9"/>
      <c r="F33" s="10">
        <f t="shared" si="0"/>
        <v>0</v>
      </c>
      <c r="G33" s="1"/>
      <c r="H33" s="8">
        <v>17.25</v>
      </c>
      <c r="I33" s="3">
        <v>0</v>
      </c>
      <c r="J33" s="14"/>
      <c r="K33" s="8">
        <v>17.25</v>
      </c>
      <c r="L33" s="1">
        <f t="shared" si="1"/>
        <v>0</v>
      </c>
      <c r="M33" s="1">
        <f t="shared" si="2"/>
        <v>0</v>
      </c>
      <c r="N33" s="1">
        <f t="shared" si="3"/>
        <v>0</v>
      </c>
      <c r="O33" s="1">
        <f t="shared" si="4"/>
        <v>0</v>
      </c>
      <c r="P33" s="12">
        <f t="shared" si="5"/>
        <v>0</v>
      </c>
      <c r="Q33" s="3"/>
      <c r="R33" s="3"/>
    </row>
    <row r="34" spans="1:18">
      <c r="A34" s="8">
        <v>17.75</v>
      </c>
      <c r="B34" s="9"/>
      <c r="C34" s="9"/>
      <c r="D34" s="9"/>
      <c r="E34" s="9"/>
      <c r="F34" s="10">
        <f t="shared" si="0"/>
        <v>0</v>
      </c>
      <c r="G34" s="1"/>
      <c r="H34" s="8">
        <v>17.75</v>
      </c>
      <c r="I34" s="3">
        <v>0</v>
      </c>
      <c r="J34" s="14"/>
      <c r="K34" s="8">
        <v>17.75</v>
      </c>
      <c r="L34" s="1">
        <f t="shared" si="1"/>
        <v>0</v>
      </c>
      <c r="M34" s="1">
        <f t="shared" si="2"/>
        <v>0</v>
      </c>
      <c r="N34" s="1">
        <f t="shared" si="3"/>
        <v>0</v>
      </c>
      <c r="O34" s="1">
        <f t="shared" si="4"/>
        <v>0</v>
      </c>
      <c r="P34" s="12">
        <f t="shared" si="5"/>
        <v>0</v>
      </c>
      <c r="Q34" s="3"/>
      <c r="R34" s="3"/>
    </row>
    <row r="35" spans="1:18">
      <c r="A35" s="8">
        <v>18.25</v>
      </c>
      <c r="B35" s="9"/>
      <c r="C35" s="9"/>
      <c r="D35" s="9"/>
      <c r="E35" s="9"/>
      <c r="F35" s="10">
        <f t="shared" si="0"/>
        <v>0</v>
      </c>
      <c r="G35" s="1"/>
      <c r="H35" s="8">
        <v>18.25</v>
      </c>
      <c r="I35" s="3">
        <v>0</v>
      </c>
      <c r="J35" s="1"/>
      <c r="K35" s="8">
        <v>18.25</v>
      </c>
      <c r="L35" s="1">
        <f t="shared" si="1"/>
        <v>0</v>
      </c>
      <c r="M35" s="1">
        <f t="shared" si="2"/>
        <v>0</v>
      </c>
      <c r="N35" s="1">
        <f t="shared" si="3"/>
        <v>0</v>
      </c>
      <c r="O35" s="1">
        <f t="shared" si="4"/>
        <v>0</v>
      </c>
      <c r="P35" s="12">
        <f t="shared" si="5"/>
        <v>0</v>
      </c>
      <c r="Q35" s="3"/>
      <c r="R35" s="3"/>
    </row>
    <row r="36" spans="1:18">
      <c r="A36" s="8">
        <v>18.75</v>
      </c>
      <c r="B36" s="9"/>
      <c r="C36" s="9"/>
      <c r="D36" s="9"/>
      <c r="E36" s="9"/>
      <c r="F36" s="10">
        <f t="shared" si="0"/>
        <v>0</v>
      </c>
      <c r="G36" s="1"/>
      <c r="H36" s="8">
        <v>18.75</v>
      </c>
      <c r="J36" s="1"/>
      <c r="K36" s="8">
        <v>18.75</v>
      </c>
      <c r="L36" s="1">
        <f t="shared" si="1"/>
        <v>0</v>
      </c>
      <c r="M36" s="1">
        <f t="shared" si="2"/>
        <v>0</v>
      </c>
      <c r="N36" s="1">
        <f t="shared" si="3"/>
        <v>0</v>
      </c>
      <c r="O36" s="1">
        <f t="shared" si="4"/>
        <v>0</v>
      </c>
      <c r="P36" s="12">
        <f t="shared" si="5"/>
        <v>0</v>
      </c>
      <c r="Q36" s="3"/>
      <c r="R36" s="3"/>
    </row>
    <row r="37" spans="1:18">
      <c r="A37" s="8">
        <v>19.25</v>
      </c>
      <c r="B37" s="9"/>
      <c r="C37" s="9"/>
      <c r="D37" s="9"/>
      <c r="E37" s="9"/>
      <c r="F37" s="10">
        <f t="shared" si="0"/>
        <v>0</v>
      </c>
      <c r="G37" s="1"/>
      <c r="H37" s="8">
        <v>19.25</v>
      </c>
      <c r="J37" s="1"/>
      <c r="K37" s="8">
        <v>19.25</v>
      </c>
      <c r="L37" s="1">
        <f t="shared" si="1"/>
        <v>0</v>
      </c>
      <c r="M37" s="1">
        <f t="shared" si="2"/>
        <v>0</v>
      </c>
      <c r="N37" s="1">
        <f t="shared" si="3"/>
        <v>0</v>
      </c>
      <c r="O37" s="1">
        <f t="shared" si="4"/>
        <v>0</v>
      </c>
      <c r="P37" s="12">
        <f t="shared" si="5"/>
        <v>0</v>
      </c>
      <c r="Q37" s="3"/>
      <c r="R37" s="3"/>
    </row>
    <row r="38" spans="1:18">
      <c r="A38" s="8">
        <v>19.75</v>
      </c>
      <c r="B38" s="9"/>
      <c r="C38" s="9"/>
      <c r="D38" s="9"/>
      <c r="E38" s="9"/>
      <c r="F38" s="10">
        <f t="shared" si="0"/>
        <v>0</v>
      </c>
      <c r="G38" s="1"/>
      <c r="H38" s="8">
        <v>19.75</v>
      </c>
      <c r="J38" s="1"/>
      <c r="K38" s="8">
        <v>19.75</v>
      </c>
      <c r="L38" s="1">
        <f t="shared" si="1"/>
        <v>0</v>
      </c>
      <c r="M38" s="1">
        <f t="shared" si="2"/>
        <v>0</v>
      </c>
      <c r="N38" s="1">
        <f t="shared" si="3"/>
        <v>0</v>
      </c>
      <c r="O38" s="1">
        <f t="shared" si="4"/>
        <v>0</v>
      </c>
      <c r="P38" s="12">
        <f t="shared" si="5"/>
        <v>0</v>
      </c>
      <c r="Q38" s="3"/>
      <c r="R38" s="3"/>
    </row>
    <row r="39" spans="1:18">
      <c r="A39" s="8">
        <v>20.25</v>
      </c>
      <c r="B39" s="9"/>
      <c r="C39" s="9"/>
      <c r="D39" s="9"/>
      <c r="E39" s="9"/>
      <c r="F39" s="10">
        <f t="shared" si="0"/>
        <v>0</v>
      </c>
      <c r="G39" s="1"/>
      <c r="H39" s="8">
        <v>20.25</v>
      </c>
      <c r="J39" s="1"/>
      <c r="K39" s="8">
        <v>20.25</v>
      </c>
      <c r="L39" s="1">
        <f t="shared" si="1"/>
        <v>0</v>
      </c>
      <c r="M39" s="1">
        <f t="shared" si="2"/>
        <v>0</v>
      </c>
      <c r="N39" s="1">
        <f t="shared" si="3"/>
        <v>0</v>
      </c>
      <c r="O39" s="1">
        <f t="shared" si="4"/>
        <v>0</v>
      </c>
      <c r="P39" s="12">
        <f t="shared" si="5"/>
        <v>0</v>
      </c>
      <c r="Q39" s="3"/>
      <c r="R39" s="3"/>
    </row>
    <row r="40" spans="1:18">
      <c r="A40" s="8">
        <v>20.75</v>
      </c>
      <c r="B40" s="9"/>
      <c r="C40" s="9"/>
      <c r="D40" s="9"/>
      <c r="E40" s="9"/>
      <c r="F40" s="10">
        <f t="shared" si="0"/>
        <v>0</v>
      </c>
      <c r="G40" s="1"/>
      <c r="H40" s="8">
        <v>20.75</v>
      </c>
      <c r="I40" s="11"/>
      <c r="J40" s="1"/>
      <c r="K40" s="8">
        <v>20.75</v>
      </c>
      <c r="L40" s="1">
        <f t="shared" si="1"/>
        <v>0</v>
      </c>
      <c r="M40" s="1">
        <f t="shared" si="2"/>
        <v>0</v>
      </c>
      <c r="N40" s="1">
        <f t="shared" si="3"/>
        <v>0</v>
      </c>
      <c r="O40" s="1">
        <f t="shared" si="4"/>
        <v>0</v>
      </c>
      <c r="P40" s="12">
        <f t="shared" si="5"/>
        <v>0</v>
      </c>
      <c r="Q40" s="3"/>
      <c r="R40" s="3"/>
    </row>
    <row r="41" spans="1:18">
      <c r="A41" s="8">
        <v>21.25</v>
      </c>
      <c r="B41" s="9"/>
      <c r="C41" s="9"/>
      <c r="D41" s="9"/>
      <c r="E41" s="9"/>
      <c r="F41" s="10">
        <f t="shared" si="0"/>
        <v>0</v>
      </c>
      <c r="G41" s="1"/>
      <c r="H41" s="8">
        <v>21.25</v>
      </c>
      <c r="I41" s="11"/>
      <c r="J41" s="1"/>
      <c r="K41" s="8">
        <v>21.25</v>
      </c>
      <c r="L41" s="1">
        <f t="shared" si="1"/>
        <v>0</v>
      </c>
      <c r="M41" s="1">
        <f t="shared" si="2"/>
        <v>0</v>
      </c>
      <c r="N41" s="1">
        <f t="shared" si="3"/>
        <v>0</v>
      </c>
      <c r="O41" s="1">
        <f t="shared" si="4"/>
        <v>0</v>
      </c>
      <c r="P41" s="12">
        <f t="shared" si="5"/>
        <v>0</v>
      </c>
      <c r="Q41" s="3"/>
      <c r="R41" s="3"/>
    </row>
    <row r="42" spans="1:18">
      <c r="A42" s="8">
        <v>21.75</v>
      </c>
      <c r="B42" s="9"/>
      <c r="C42" s="9"/>
      <c r="D42" s="9"/>
      <c r="E42" s="9"/>
      <c r="F42" s="10">
        <f t="shared" si="0"/>
        <v>0</v>
      </c>
      <c r="G42" s="1"/>
      <c r="H42" s="8">
        <v>21.75</v>
      </c>
      <c r="I42" s="11"/>
      <c r="J42" s="1"/>
      <c r="K42" s="8">
        <v>21.75</v>
      </c>
      <c r="L42" s="1">
        <f t="shared" si="1"/>
        <v>0</v>
      </c>
      <c r="M42" s="1">
        <f t="shared" si="2"/>
        <v>0</v>
      </c>
      <c r="N42" s="1">
        <f t="shared" si="3"/>
        <v>0</v>
      </c>
      <c r="O42" s="1">
        <f t="shared" si="4"/>
        <v>0</v>
      </c>
      <c r="P42" s="12">
        <f t="shared" si="5"/>
        <v>0</v>
      </c>
      <c r="Q42" s="3"/>
      <c r="R42" s="3"/>
    </row>
    <row r="43" spans="1:18">
      <c r="A43" s="6" t="s">
        <v>7</v>
      </c>
      <c r="B43" s="15">
        <f>SUM(B6:B42)</f>
        <v>0</v>
      </c>
      <c r="C43" s="15">
        <f>SUM(C6:C42)</f>
        <v>495</v>
      </c>
      <c r="D43" s="15">
        <f>SUM(D6:D42)</f>
        <v>13</v>
      </c>
      <c r="E43" s="15">
        <f>SUM(E6:E42)</f>
        <v>0</v>
      </c>
      <c r="F43" s="15">
        <f>SUM(F6:F42)</f>
        <v>508</v>
      </c>
      <c r="G43" s="16"/>
      <c r="H43" s="6" t="s">
        <v>7</v>
      </c>
      <c r="I43" s="11">
        <f>SUM(I6:I42)</f>
        <v>182426770</v>
      </c>
      <c r="J43" s="1"/>
      <c r="K43" s="6" t="s">
        <v>7</v>
      </c>
      <c r="L43" s="15">
        <f>SUM(L6:L42)</f>
        <v>0</v>
      </c>
      <c r="M43" s="15">
        <f>SUM(M6:M42)</f>
        <v>175963.300243084</v>
      </c>
      <c r="N43" s="15">
        <f>SUM(N6:N42)</f>
        <v>6463.4697569159698</v>
      </c>
      <c r="O43" s="15">
        <f>SUM(O6:O42)</f>
        <v>0</v>
      </c>
      <c r="P43" s="15">
        <f>SUM(P6:P42)</f>
        <v>182426.77</v>
      </c>
      <c r="Q43" s="17"/>
      <c r="R43" s="3"/>
    </row>
    <row r="44" spans="1:1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3"/>
      <c r="Q44" s="3"/>
      <c r="R44" s="3"/>
    </row>
    <row r="45" spans="1:1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3"/>
      <c r="Q45" s="3"/>
      <c r="R45" s="3"/>
    </row>
    <row r="46" spans="1:18">
      <c r="A46" s="18"/>
      <c r="B46" s="1"/>
      <c r="C46" s="1"/>
      <c r="D46" s="1"/>
      <c r="E46" s="1"/>
      <c r="F46" s="18"/>
      <c r="G46" s="1"/>
      <c r="H46" s="1"/>
      <c r="I46" s="1"/>
      <c r="J46" s="18"/>
      <c r="K46" s="1"/>
      <c r="L46" s="1"/>
      <c r="M46" s="1"/>
      <c r="N46" s="18"/>
      <c r="O46" s="1"/>
      <c r="P46" s="3"/>
      <c r="Q46" s="3"/>
      <c r="R46" s="3"/>
    </row>
    <row r="47" spans="1:18">
      <c r="A47" s="1"/>
      <c r="B47" s="39" t="s">
        <v>9</v>
      </c>
      <c r="C47" s="39"/>
      <c r="D47" s="39"/>
      <c r="E47" s="1"/>
      <c r="F47" s="1"/>
      <c r="G47" s="11"/>
      <c r="H47" s="1"/>
      <c r="I47" s="39" t="s">
        <v>10</v>
      </c>
      <c r="J47" s="39"/>
      <c r="K47" s="39"/>
      <c r="L47" s="1"/>
      <c r="M47" s="1"/>
      <c r="N47" s="1"/>
      <c r="O47" s="1"/>
      <c r="P47" s="3"/>
      <c r="Q47" s="3"/>
      <c r="R47" s="3"/>
    </row>
    <row r="48" spans="1:1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3"/>
      <c r="Q48" s="3"/>
      <c r="R48" s="3"/>
    </row>
    <row r="49" spans="1:18">
      <c r="A49" s="1"/>
      <c r="B49" s="1"/>
      <c r="C49" s="1"/>
      <c r="D49" s="1"/>
      <c r="E49" s="1"/>
      <c r="F49" s="1"/>
      <c r="G49" s="1"/>
      <c r="H49" s="19" t="s">
        <v>11</v>
      </c>
      <c r="I49" s="20">
        <v>2.8847E-3</v>
      </c>
      <c r="J49" s="19" t="s">
        <v>12</v>
      </c>
      <c r="K49">
        <v>3.3540095000000001</v>
      </c>
      <c r="L49" s="1"/>
      <c r="M49" s="1"/>
      <c r="N49" s="1"/>
      <c r="O49" s="1"/>
      <c r="P49" s="3"/>
      <c r="Q49" s="3"/>
      <c r="R49" s="3"/>
    </row>
    <row r="50" spans="1:18">
      <c r="A50" s="2" t="s">
        <v>3</v>
      </c>
      <c r="B50" s="1"/>
      <c r="C50" s="1"/>
      <c r="D50" s="1"/>
      <c r="E50" s="1"/>
      <c r="F50" s="1"/>
      <c r="G50" s="1"/>
      <c r="H50" s="2" t="s">
        <v>3</v>
      </c>
      <c r="I50" s="1"/>
      <c r="J50" s="1"/>
      <c r="K50" s="1"/>
      <c r="L50" s="1"/>
      <c r="M50" s="1"/>
      <c r="N50" s="3"/>
      <c r="O50" s="3"/>
      <c r="P50" s="3"/>
    </row>
    <row r="51" spans="1:18">
      <c r="A51" s="2" t="s">
        <v>6</v>
      </c>
      <c r="B51" s="4">
        <v>0</v>
      </c>
      <c r="C51" s="5">
        <v>1</v>
      </c>
      <c r="D51" s="5">
        <v>2</v>
      </c>
      <c r="E51" s="5">
        <v>3</v>
      </c>
      <c r="F51" s="6" t="s">
        <v>7</v>
      </c>
      <c r="G51" s="1"/>
      <c r="H51" s="2" t="s">
        <v>6</v>
      </c>
      <c r="I51" s="4">
        <v>0</v>
      </c>
      <c r="J51" s="5">
        <v>1</v>
      </c>
      <c r="K51" s="5">
        <v>2</v>
      </c>
      <c r="L51" s="5">
        <v>3</v>
      </c>
      <c r="M51" s="21" t="s">
        <v>7</v>
      </c>
      <c r="N51" s="3"/>
      <c r="O51" s="3"/>
      <c r="P51" s="3"/>
    </row>
    <row r="52" spans="1:18">
      <c r="A52" s="8">
        <v>3.75</v>
      </c>
      <c r="B52" s="1">
        <f t="shared" ref="B52:B88" si="6">L6*($A52)</f>
        <v>0</v>
      </c>
      <c r="C52" s="1">
        <f t="shared" ref="C52:C88" si="7">M6*($A52)</f>
        <v>0</v>
      </c>
      <c r="D52" s="1">
        <f t="shared" ref="D52:D88" si="8">N6*($A52)</f>
        <v>0</v>
      </c>
      <c r="E52" s="1">
        <f t="shared" ref="E52:E88" si="9">O6*($A52)</f>
        <v>0</v>
      </c>
      <c r="F52" s="10">
        <f t="shared" ref="F52:F88" si="10">SUM(B52:E52)</f>
        <v>0</v>
      </c>
      <c r="G52" s="1"/>
      <c r="H52" s="8">
        <f t="shared" ref="H52:H88" si="11">$I$49*((A52)^$K$49)</f>
        <v>0.24288851508289999</v>
      </c>
      <c r="I52" s="1">
        <f t="shared" ref="I52:I88" si="12">L6*$H52</f>
        <v>0</v>
      </c>
      <c r="J52" s="1">
        <f t="shared" ref="J52:J88" si="13">M6*$H52</f>
        <v>0</v>
      </c>
      <c r="K52" s="1">
        <f t="shared" ref="K52:K88" si="14">N6*$H52</f>
        <v>0</v>
      </c>
      <c r="L52" s="1">
        <f t="shared" ref="L52:L88" si="15">O6*$H52</f>
        <v>0</v>
      </c>
      <c r="M52" s="22">
        <f t="shared" ref="M52:M88" si="16">SUM(I52:L52)</f>
        <v>0</v>
      </c>
      <c r="N52" s="3"/>
      <c r="O52" s="3"/>
      <c r="P52" s="3"/>
    </row>
    <row r="53" spans="1:18">
      <c r="A53" s="8">
        <v>4.25</v>
      </c>
      <c r="B53" s="1">
        <f t="shared" si="6"/>
        <v>0</v>
      </c>
      <c r="C53" s="1">
        <f t="shared" si="7"/>
        <v>0</v>
      </c>
      <c r="D53" s="1">
        <f t="shared" si="8"/>
        <v>0</v>
      </c>
      <c r="E53" s="1">
        <f t="shared" si="9"/>
        <v>0</v>
      </c>
      <c r="F53" s="10">
        <f t="shared" si="10"/>
        <v>0</v>
      </c>
      <c r="G53" s="1"/>
      <c r="H53" s="8">
        <f t="shared" si="11"/>
        <v>0.369592454008974</v>
      </c>
      <c r="I53" s="1">
        <f t="shared" si="12"/>
        <v>0</v>
      </c>
      <c r="J53" s="1">
        <f t="shared" si="13"/>
        <v>0</v>
      </c>
      <c r="K53" s="1">
        <f t="shared" si="14"/>
        <v>0</v>
      </c>
      <c r="L53" s="1">
        <f t="shared" si="15"/>
        <v>0</v>
      </c>
      <c r="M53" s="22">
        <f t="shared" si="16"/>
        <v>0</v>
      </c>
      <c r="N53" s="3"/>
      <c r="O53" s="3"/>
      <c r="P53" s="3"/>
    </row>
    <row r="54" spans="1:18">
      <c r="A54" s="8">
        <v>4.75</v>
      </c>
      <c r="B54" s="1">
        <f t="shared" si="6"/>
        <v>0</v>
      </c>
      <c r="C54" s="1">
        <f t="shared" si="7"/>
        <v>0</v>
      </c>
      <c r="D54" s="1">
        <f t="shared" si="8"/>
        <v>0</v>
      </c>
      <c r="E54" s="1">
        <f t="shared" si="9"/>
        <v>0</v>
      </c>
      <c r="F54" s="10">
        <f t="shared" si="10"/>
        <v>0</v>
      </c>
      <c r="G54" s="1"/>
      <c r="H54" s="8">
        <f t="shared" si="11"/>
        <v>0.53670723505306295</v>
      </c>
      <c r="I54" s="1">
        <f t="shared" si="12"/>
        <v>0</v>
      </c>
      <c r="J54" s="1">
        <f t="shared" si="13"/>
        <v>0</v>
      </c>
      <c r="K54" s="1">
        <f t="shared" si="14"/>
        <v>0</v>
      </c>
      <c r="L54" s="1">
        <f t="shared" si="15"/>
        <v>0</v>
      </c>
      <c r="M54" s="22">
        <f t="shared" si="16"/>
        <v>0</v>
      </c>
      <c r="N54" s="3"/>
      <c r="O54" s="3"/>
      <c r="P54" s="3"/>
    </row>
    <row r="55" spans="1:18">
      <c r="A55" s="8">
        <v>5.25</v>
      </c>
      <c r="B55" s="1">
        <f t="shared" si="6"/>
        <v>0</v>
      </c>
      <c r="C55" s="1">
        <f t="shared" si="7"/>
        <v>0</v>
      </c>
      <c r="D55" s="1">
        <f t="shared" si="8"/>
        <v>0</v>
      </c>
      <c r="E55" s="1">
        <f t="shared" si="9"/>
        <v>0</v>
      </c>
      <c r="F55" s="10">
        <f t="shared" si="10"/>
        <v>0</v>
      </c>
      <c r="G55" s="1"/>
      <c r="H55" s="8">
        <f t="shared" si="11"/>
        <v>0.75079573982315495</v>
      </c>
      <c r="I55" s="1">
        <f t="shared" si="12"/>
        <v>0</v>
      </c>
      <c r="J55" s="1">
        <f t="shared" si="13"/>
        <v>0</v>
      </c>
      <c r="K55" s="1">
        <f t="shared" si="14"/>
        <v>0</v>
      </c>
      <c r="L55" s="1">
        <f t="shared" si="15"/>
        <v>0</v>
      </c>
      <c r="M55" s="22">
        <f t="shared" si="16"/>
        <v>0</v>
      </c>
      <c r="N55" s="3"/>
      <c r="O55" s="3"/>
      <c r="P55" s="3"/>
    </row>
    <row r="56" spans="1:18">
      <c r="A56" s="8">
        <v>5.75</v>
      </c>
      <c r="B56" s="1">
        <f t="shared" si="6"/>
        <v>0</v>
      </c>
      <c r="C56" s="1">
        <f t="shared" si="7"/>
        <v>0</v>
      </c>
      <c r="D56" s="1">
        <f t="shared" si="8"/>
        <v>0</v>
      </c>
      <c r="E56" s="1">
        <f t="shared" si="9"/>
        <v>0</v>
      </c>
      <c r="F56" s="10">
        <f t="shared" si="10"/>
        <v>0</v>
      </c>
      <c r="G56" s="1"/>
      <c r="H56" s="8">
        <f t="shared" si="11"/>
        <v>1.01867071814484</v>
      </c>
      <c r="I56" s="1">
        <f t="shared" si="12"/>
        <v>0</v>
      </c>
      <c r="J56" s="1">
        <f t="shared" si="13"/>
        <v>0</v>
      </c>
      <c r="K56" s="1">
        <f t="shared" si="14"/>
        <v>0</v>
      </c>
      <c r="L56" s="1">
        <f t="shared" si="15"/>
        <v>0</v>
      </c>
      <c r="M56" s="22">
        <f t="shared" si="16"/>
        <v>0</v>
      </c>
      <c r="N56" s="3"/>
      <c r="O56" s="3"/>
      <c r="P56" s="3"/>
    </row>
    <row r="57" spans="1:18">
      <c r="A57" s="8">
        <v>6.25</v>
      </c>
      <c r="B57" s="1">
        <f t="shared" si="6"/>
        <v>0</v>
      </c>
      <c r="C57" s="1">
        <f t="shared" si="7"/>
        <v>0</v>
      </c>
      <c r="D57" s="1">
        <f t="shared" si="8"/>
        <v>0</v>
      </c>
      <c r="E57" s="1">
        <f t="shared" si="9"/>
        <v>0</v>
      </c>
      <c r="F57" s="10">
        <f t="shared" si="10"/>
        <v>0</v>
      </c>
      <c r="G57" s="1"/>
      <c r="H57" s="8">
        <f t="shared" si="11"/>
        <v>1.34737905998639</v>
      </c>
      <c r="I57" s="1">
        <f t="shared" si="12"/>
        <v>0</v>
      </c>
      <c r="J57" s="1">
        <f t="shared" si="13"/>
        <v>0</v>
      </c>
      <c r="K57" s="1">
        <f t="shared" si="14"/>
        <v>0</v>
      </c>
      <c r="L57" s="1">
        <f t="shared" si="15"/>
        <v>0</v>
      </c>
      <c r="M57" s="22">
        <f t="shared" si="16"/>
        <v>0</v>
      </c>
      <c r="N57" s="3"/>
      <c r="O57" s="3"/>
      <c r="P57" s="3"/>
    </row>
    <row r="58" spans="1:18">
      <c r="A58" s="8">
        <v>6.75</v>
      </c>
      <c r="B58" s="1">
        <f t="shared" si="6"/>
        <v>0</v>
      </c>
      <c r="C58" s="1">
        <f t="shared" si="7"/>
        <v>0</v>
      </c>
      <c r="D58" s="1">
        <f t="shared" si="8"/>
        <v>0</v>
      </c>
      <c r="E58" s="1">
        <f t="shared" si="9"/>
        <v>0</v>
      </c>
      <c r="F58" s="10">
        <f t="shared" si="10"/>
        <v>0</v>
      </c>
      <c r="G58" s="1"/>
      <c r="H58" s="8">
        <f t="shared" si="11"/>
        <v>1.7441883726107399</v>
      </c>
      <c r="I58" s="1">
        <f t="shared" si="12"/>
        <v>0</v>
      </c>
      <c r="J58" s="1">
        <f t="shared" si="13"/>
        <v>0</v>
      </c>
      <c r="K58" s="1">
        <f t="shared" si="14"/>
        <v>0</v>
      </c>
      <c r="L58" s="1">
        <f t="shared" si="15"/>
        <v>0</v>
      </c>
      <c r="M58" s="22">
        <f t="shared" si="16"/>
        <v>0</v>
      </c>
      <c r="N58" s="3"/>
      <c r="O58" s="3"/>
      <c r="P58" s="3"/>
    </row>
    <row r="59" spans="1:18">
      <c r="A59" s="8">
        <v>7.25</v>
      </c>
      <c r="B59" s="1">
        <f t="shared" si="6"/>
        <v>0</v>
      </c>
      <c r="C59" s="1">
        <f t="shared" si="7"/>
        <v>0</v>
      </c>
      <c r="D59" s="1">
        <f t="shared" si="8"/>
        <v>0</v>
      </c>
      <c r="E59" s="1">
        <f t="shared" si="9"/>
        <v>0</v>
      </c>
      <c r="F59" s="10">
        <f t="shared" si="10"/>
        <v>0</v>
      </c>
      <c r="G59" s="1"/>
      <c r="H59" s="8">
        <f t="shared" si="11"/>
        <v>2.21657536300224</v>
      </c>
      <c r="I59" s="1">
        <f t="shared" si="12"/>
        <v>0</v>
      </c>
      <c r="J59" s="1">
        <f t="shared" si="13"/>
        <v>0</v>
      </c>
      <c r="K59" s="1">
        <f t="shared" si="14"/>
        <v>0</v>
      </c>
      <c r="L59" s="1">
        <f t="shared" si="15"/>
        <v>0</v>
      </c>
      <c r="M59" s="22">
        <f t="shared" si="16"/>
        <v>0</v>
      </c>
      <c r="N59" s="3"/>
      <c r="O59" s="3"/>
      <c r="P59" s="3"/>
    </row>
    <row r="60" spans="1:18">
      <c r="A60" s="8">
        <v>7.75</v>
      </c>
      <c r="B60" s="1">
        <f t="shared" si="6"/>
        <v>0</v>
      </c>
      <c r="C60" s="1">
        <f t="shared" si="7"/>
        <v>0</v>
      </c>
      <c r="D60" s="1">
        <f t="shared" si="8"/>
        <v>0</v>
      </c>
      <c r="E60" s="1">
        <f t="shared" si="9"/>
        <v>0</v>
      </c>
      <c r="F60" s="10">
        <f t="shared" si="10"/>
        <v>0</v>
      </c>
      <c r="G60" s="1"/>
      <c r="H60" s="8">
        <f t="shared" si="11"/>
        <v>2.7722156639938</v>
      </c>
      <c r="I60" s="1">
        <f t="shared" si="12"/>
        <v>0</v>
      </c>
      <c r="J60" s="1">
        <f t="shared" si="13"/>
        <v>0</v>
      </c>
      <c r="K60" s="1">
        <f t="shared" si="14"/>
        <v>0</v>
      </c>
      <c r="L60" s="1">
        <f t="shared" si="15"/>
        <v>0</v>
      </c>
      <c r="M60" s="22">
        <f t="shared" si="16"/>
        <v>0</v>
      </c>
      <c r="N60" s="3"/>
      <c r="O60" s="3"/>
      <c r="P60" s="3"/>
    </row>
    <row r="61" spans="1:18">
      <c r="A61" s="8">
        <v>8.25</v>
      </c>
      <c r="B61" s="1">
        <f t="shared" si="6"/>
        <v>0</v>
      </c>
      <c r="C61" s="1">
        <f t="shared" si="7"/>
        <v>0</v>
      </c>
      <c r="D61" s="1">
        <f t="shared" si="8"/>
        <v>0</v>
      </c>
      <c r="E61" s="1">
        <f t="shared" si="9"/>
        <v>0</v>
      </c>
      <c r="F61" s="10">
        <f t="shared" si="10"/>
        <v>0</v>
      </c>
      <c r="G61" s="1"/>
      <c r="H61" s="8">
        <f t="shared" si="11"/>
        <v>3.4189748354543101</v>
      </c>
      <c r="I61" s="1">
        <f t="shared" si="12"/>
        <v>0</v>
      </c>
      <c r="J61" s="1">
        <f t="shared" si="13"/>
        <v>0</v>
      </c>
      <c r="K61" s="1">
        <f t="shared" si="14"/>
        <v>0</v>
      </c>
      <c r="L61" s="1">
        <f t="shared" si="15"/>
        <v>0</v>
      </c>
      <c r="M61" s="22">
        <f t="shared" si="16"/>
        <v>0</v>
      </c>
      <c r="N61" s="3"/>
      <c r="O61" s="3"/>
      <c r="P61" s="3"/>
    </row>
    <row r="62" spans="1:18">
      <c r="A62" s="8">
        <v>8.75</v>
      </c>
      <c r="B62" s="1">
        <f t="shared" si="6"/>
        <v>0</v>
      </c>
      <c r="C62" s="1">
        <f t="shared" si="7"/>
        <v>2367.8024999999998</v>
      </c>
      <c r="D62" s="1">
        <f t="shared" si="8"/>
        <v>0</v>
      </c>
      <c r="E62" s="1">
        <f t="shared" si="9"/>
        <v>0</v>
      </c>
      <c r="F62" s="10">
        <f t="shared" si="10"/>
        <v>2367.8024999999998</v>
      </c>
      <c r="G62" s="1"/>
      <c r="H62" s="8">
        <f t="shared" si="11"/>
        <v>4.16490033635157</v>
      </c>
      <c r="I62" s="1">
        <f t="shared" si="12"/>
        <v>0</v>
      </c>
      <c r="J62" s="1">
        <f t="shared" si="13"/>
        <v>1127.04702041875</v>
      </c>
      <c r="K62" s="1">
        <f t="shared" si="14"/>
        <v>0</v>
      </c>
      <c r="L62" s="1">
        <f t="shared" si="15"/>
        <v>0</v>
      </c>
      <c r="M62" s="22">
        <f t="shared" si="16"/>
        <v>1127.04702041875</v>
      </c>
      <c r="N62" s="3"/>
      <c r="O62" s="3"/>
      <c r="P62" s="3"/>
    </row>
    <row r="63" spans="1:18">
      <c r="A63" s="8">
        <v>9.25</v>
      </c>
      <c r="B63" s="1">
        <f t="shared" si="6"/>
        <v>0</v>
      </c>
      <c r="C63" s="1">
        <f t="shared" si="7"/>
        <v>21974.0965</v>
      </c>
      <c r="D63" s="1">
        <f t="shared" si="8"/>
        <v>0</v>
      </c>
      <c r="E63" s="1">
        <f t="shared" si="9"/>
        <v>0</v>
      </c>
      <c r="F63" s="10">
        <f t="shared" si="10"/>
        <v>21974.0965</v>
      </c>
      <c r="G63" s="1"/>
      <c r="H63" s="8">
        <f t="shared" si="11"/>
        <v>5.0182143094460301</v>
      </c>
      <c r="I63" s="1">
        <f t="shared" si="12"/>
        <v>0</v>
      </c>
      <c r="J63" s="1">
        <f t="shared" si="13"/>
        <v>11921.159512805199</v>
      </c>
      <c r="K63" s="1">
        <f t="shared" si="14"/>
        <v>0</v>
      </c>
      <c r="L63" s="1">
        <f t="shared" si="15"/>
        <v>0</v>
      </c>
      <c r="M63" s="22">
        <f t="shared" si="16"/>
        <v>11921.159512805199</v>
      </c>
      <c r="N63" s="3"/>
      <c r="O63" s="3"/>
      <c r="P63" s="3"/>
    </row>
    <row r="64" spans="1:18">
      <c r="A64" s="8">
        <v>9.75</v>
      </c>
      <c r="B64" s="1">
        <f t="shared" si="6"/>
        <v>0</v>
      </c>
      <c r="C64" s="1">
        <f t="shared" si="7"/>
        <v>85322.445000000007</v>
      </c>
      <c r="D64" s="1">
        <f t="shared" si="8"/>
        <v>0</v>
      </c>
      <c r="E64" s="1">
        <f t="shared" si="9"/>
        <v>0</v>
      </c>
      <c r="F64" s="10">
        <f t="shared" si="10"/>
        <v>85322.445000000007</v>
      </c>
      <c r="G64" s="1"/>
      <c r="H64" s="8">
        <f t="shared" si="11"/>
        <v>5.9873070538898698</v>
      </c>
      <c r="I64" s="1">
        <f t="shared" si="12"/>
        <v>0</v>
      </c>
      <c r="J64" s="1">
        <f t="shared" si="13"/>
        <v>52395.043774731297</v>
      </c>
      <c r="K64" s="1">
        <f t="shared" si="14"/>
        <v>0</v>
      </c>
      <c r="L64" s="1">
        <f t="shared" si="15"/>
        <v>0</v>
      </c>
      <c r="M64" s="22">
        <f t="shared" si="16"/>
        <v>52395.043774731297</v>
      </c>
      <c r="N64" s="3"/>
      <c r="O64" s="3"/>
      <c r="P64" s="3"/>
    </row>
    <row r="65" spans="1:16">
      <c r="A65" s="8">
        <v>10.25</v>
      </c>
      <c r="B65" s="1">
        <f t="shared" si="6"/>
        <v>0</v>
      </c>
      <c r="C65" s="1">
        <f t="shared" si="7"/>
        <v>163508.97375</v>
      </c>
      <c r="D65" s="1">
        <f t="shared" si="8"/>
        <v>0</v>
      </c>
      <c r="E65" s="1">
        <f t="shared" si="9"/>
        <v>0</v>
      </c>
      <c r="F65" s="10">
        <f t="shared" si="10"/>
        <v>163508.97375</v>
      </c>
      <c r="G65" s="1"/>
      <c r="H65" s="8">
        <f t="shared" si="11"/>
        <v>7.0807310859651604</v>
      </c>
      <c r="I65" s="1">
        <f t="shared" si="12"/>
        <v>0</v>
      </c>
      <c r="J65" s="1">
        <f t="shared" si="13"/>
        <v>112952.494952769</v>
      </c>
      <c r="K65" s="1">
        <f t="shared" si="14"/>
        <v>0</v>
      </c>
      <c r="L65" s="1">
        <f t="shared" si="15"/>
        <v>0</v>
      </c>
      <c r="M65" s="22">
        <f t="shared" si="16"/>
        <v>112952.494952769</v>
      </c>
      <c r="N65" s="3"/>
      <c r="O65" s="3"/>
      <c r="P65" s="3"/>
    </row>
    <row r="66" spans="1:16">
      <c r="A66" s="8">
        <v>10.75</v>
      </c>
      <c r="B66" s="1">
        <f t="shared" si="6"/>
        <v>0</v>
      </c>
      <c r="C66" s="1">
        <f t="shared" si="7"/>
        <v>312921.16950000002</v>
      </c>
      <c r="D66" s="1">
        <f t="shared" si="8"/>
        <v>0</v>
      </c>
      <c r="E66" s="1">
        <f t="shared" si="9"/>
        <v>0</v>
      </c>
      <c r="F66" s="10">
        <f t="shared" si="10"/>
        <v>312921.16950000002</v>
      </c>
      <c r="G66" s="1"/>
      <c r="H66" s="8">
        <f t="shared" si="11"/>
        <v>8.3071957071146993</v>
      </c>
      <c r="I66" s="1">
        <f t="shared" si="12"/>
        <v>0</v>
      </c>
      <c r="J66" s="1">
        <f t="shared" si="13"/>
        <v>241813.71124983401</v>
      </c>
      <c r="K66" s="1">
        <f t="shared" si="14"/>
        <v>0</v>
      </c>
      <c r="L66" s="1">
        <f t="shared" si="15"/>
        <v>0</v>
      </c>
      <c r="M66" s="22">
        <f t="shared" si="16"/>
        <v>241813.71124983401</v>
      </c>
      <c r="N66" s="3"/>
      <c r="O66" s="3"/>
      <c r="P66" s="3"/>
    </row>
    <row r="67" spans="1:16">
      <c r="A67" s="8">
        <v>11.25</v>
      </c>
      <c r="B67" s="1">
        <f t="shared" si="6"/>
        <v>0</v>
      </c>
      <c r="C67" s="1">
        <f t="shared" si="7"/>
        <v>249687.9</v>
      </c>
      <c r="D67" s="1">
        <f t="shared" si="8"/>
        <v>0</v>
      </c>
      <c r="E67" s="1">
        <f t="shared" si="9"/>
        <v>0</v>
      </c>
      <c r="F67" s="10">
        <f t="shared" si="10"/>
        <v>249687.9</v>
      </c>
      <c r="G67" s="1"/>
      <c r="H67" s="8">
        <f t="shared" si="11"/>
        <v>9.67556201298909</v>
      </c>
      <c r="I67" s="1">
        <f t="shared" si="12"/>
        <v>0</v>
      </c>
      <c r="J67" s="1">
        <f t="shared" si="13"/>
        <v>214744.067586046</v>
      </c>
      <c r="K67" s="1">
        <f t="shared" si="14"/>
        <v>0</v>
      </c>
      <c r="L67" s="1">
        <f t="shared" si="15"/>
        <v>0</v>
      </c>
      <c r="M67" s="22">
        <f t="shared" si="16"/>
        <v>214744.067586046</v>
      </c>
      <c r="N67" s="3"/>
      <c r="O67" s="3"/>
      <c r="P67" s="3"/>
    </row>
    <row r="68" spans="1:16">
      <c r="A68" s="8">
        <v>11.75</v>
      </c>
      <c r="B68" s="1">
        <f t="shared" si="6"/>
        <v>0</v>
      </c>
      <c r="C68" s="1">
        <f t="shared" si="7"/>
        <v>309740.32825000002</v>
      </c>
      <c r="D68" s="1">
        <f t="shared" si="8"/>
        <v>0</v>
      </c>
      <c r="E68" s="1">
        <f t="shared" si="9"/>
        <v>0</v>
      </c>
      <c r="F68" s="10">
        <f t="shared" si="10"/>
        <v>309740.32825000002</v>
      </c>
      <c r="G68" s="1"/>
      <c r="H68" s="8">
        <f t="shared" si="11"/>
        <v>11.194838288612701</v>
      </c>
      <c r="I68" s="1">
        <f t="shared" si="12"/>
        <v>0</v>
      </c>
      <c r="J68" s="1">
        <f t="shared" si="13"/>
        <v>295105.77755068702</v>
      </c>
      <c r="K68" s="1">
        <f t="shared" si="14"/>
        <v>0</v>
      </c>
      <c r="L68" s="1">
        <f t="shared" si="15"/>
        <v>0</v>
      </c>
      <c r="M68" s="22">
        <f t="shared" si="16"/>
        <v>295105.77755068702</v>
      </c>
      <c r="N68" s="3"/>
      <c r="O68" s="3"/>
      <c r="P68" s="3"/>
    </row>
    <row r="69" spans="1:16">
      <c r="A69" s="8">
        <v>12.25</v>
      </c>
      <c r="B69" s="1">
        <f t="shared" si="6"/>
        <v>0</v>
      </c>
      <c r="C69" s="1">
        <f t="shared" si="7"/>
        <v>224911.05198453701</v>
      </c>
      <c r="D69" s="1">
        <f t="shared" si="8"/>
        <v>4734.9695154639103</v>
      </c>
      <c r="E69" s="1">
        <f t="shared" si="9"/>
        <v>0</v>
      </c>
      <c r="F69" s="10">
        <f t="shared" si="10"/>
        <v>229646.02150000099</v>
      </c>
      <c r="G69" s="1"/>
      <c r="H69" s="8">
        <f t="shared" si="11"/>
        <v>12.874175743770801</v>
      </c>
      <c r="I69" s="1">
        <f t="shared" si="12"/>
        <v>0</v>
      </c>
      <c r="J69" s="1">
        <f t="shared" si="13"/>
        <v>236370.97224206501</v>
      </c>
      <c r="K69" s="1">
        <f t="shared" si="14"/>
        <v>4976.2309945697698</v>
      </c>
      <c r="L69" s="1">
        <f t="shared" si="15"/>
        <v>0</v>
      </c>
      <c r="M69" s="22">
        <f t="shared" si="16"/>
        <v>241347.20323663499</v>
      </c>
      <c r="N69" s="3"/>
      <c r="O69" s="3"/>
      <c r="P69" s="3"/>
    </row>
    <row r="70" spans="1:16">
      <c r="A70" s="8">
        <v>12.75</v>
      </c>
      <c r="B70" s="1">
        <f t="shared" si="6"/>
        <v>0</v>
      </c>
      <c r="C70" s="1">
        <f t="shared" si="7"/>
        <v>247577.03925</v>
      </c>
      <c r="D70" s="1">
        <f t="shared" si="8"/>
        <v>0</v>
      </c>
      <c r="E70" s="1">
        <f t="shared" si="9"/>
        <v>0</v>
      </c>
      <c r="F70" s="10">
        <f t="shared" si="10"/>
        <v>247577.03925</v>
      </c>
      <c r="G70" s="1"/>
      <c r="H70" s="8">
        <f t="shared" si="11"/>
        <v>14.722864549919599</v>
      </c>
      <c r="I70" s="1">
        <f t="shared" si="12"/>
        <v>0</v>
      </c>
      <c r="J70" s="1">
        <f t="shared" si="13"/>
        <v>285885.74231748102</v>
      </c>
      <c r="K70" s="1">
        <f t="shared" si="14"/>
        <v>0</v>
      </c>
      <c r="L70" s="1">
        <f t="shared" si="15"/>
        <v>0</v>
      </c>
      <c r="M70" s="22">
        <f t="shared" si="16"/>
        <v>285885.74231748102</v>
      </c>
      <c r="N70" s="3"/>
      <c r="O70" s="3"/>
      <c r="P70" s="3"/>
    </row>
    <row r="71" spans="1:16">
      <c r="A71" s="8">
        <v>13.25</v>
      </c>
      <c r="B71" s="1">
        <f t="shared" si="6"/>
        <v>0</v>
      </c>
      <c r="C71" s="1">
        <f t="shared" si="7"/>
        <v>202431.72557432501</v>
      </c>
      <c r="D71" s="1">
        <f t="shared" si="8"/>
        <v>11567.527175675699</v>
      </c>
      <c r="E71" s="1">
        <f t="shared" si="9"/>
        <v>0</v>
      </c>
      <c r="F71" s="10">
        <f t="shared" si="10"/>
        <v>213999.252750001</v>
      </c>
      <c r="G71" s="1"/>
      <c r="H71" s="8">
        <f t="shared" si="11"/>
        <v>16.750330145739898</v>
      </c>
      <c r="I71" s="1">
        <f t="shared" si="12"/>
        <v>0</v>
      </c>
      <c r="J71" s="1">
        <f t="shared" si="13"/>
        <v>255909.30078051001</v>
      </c>
      <c r="K71" s="1">
        <f t="shared" si="14"/>
        <v>14623.3886160291</v>
      </c>
      <c r="L71" s="1">
        <f t="shared" si="15"/>
        <v>0</v>
      </c>
      <c r="M71" s="22">
        <f t="shared" si="16"/>
        <v>270532.689396539</v>
      </c>
      <c r="N71" s="3"/>
      <c r="O71" s="3"/>
      <c r="P71" s="3"/>
    </row>
    <row r="72" spans="1:16">
      <c r="A72" s="8">
        <v>13.75</v>
      </c>
      <c r="B72" s="1">
        <f t="shared" si="6"/>
        <v>0</v>
      </c>
      <c r="C72" s="1">
        <f t="shared" si="7"/>
        <v>137280.93205357101</v>
      </c>
      <c r="D72" s="1">
        <f t="shared" si="8"/>
        <v>10560.0716964286</v>
      </c>
      <c r="E72" s="1">
        <f t="shared" si="9"/>
        <v>0</v>
      </c>
      <c r="F72" s="10">
        <f t="shared" si="10"/>
        <v>147841.00375</v>
      </c>
      <c r="G72" s="1"/>
      <c r="H72" s="8">
        <f t="shared" si="11"/>
        <v>18.966129783202199</v>
      </c>
      <c r="I72" s="1">
        <f t="shared" si="12"/>
        <v>0</v>
      </c>
      <c r="J72" s="1">
        <f t="shared" si="13"/>
        <v>189359.12538814501</v>
      </c>
      <c r="K72" s="1">
        <f t="shared" si="14"/>
        <v>14566.0865683189</v>
      </c>
      <c r="L72" s="1">
        <f t="shared" si="15"/>
        <v>0</v>
      </c>
      <c r="M72" s="22">
        <f t="shared" si="16"/>
        <v>203925.21195646399</v>
      </c>
      <c r="N72" s="3"/>
      <c r="O72" s="3"/>
      <c r="P72" s="3"/>
    </row>
    <row r="73" spans="1:16">
      <c r="A73" s="8">
        <v>14.25</v>
      </c>
      <c r="B73" s="1">
        <f t="shared" si="6"/>
        <v>0</v>
      </c>
      <c r="C73" s="1">
        <f t="shared" si="7"/>
        <v>88094.354999999996</v>
      </c>
      <c r="D73" s="1">
        <f t="shared" si="8"/>
        <v>0</v>
      </c>
      <c r="E73" s="1">
        <f t="shared" si="9"/>
        <v>0</v>
      </c>
      <c r="F73" s="10">
        <f t="shared" si="10"/>
        <v>88094.354999999996</v>
      </c>
      <c r="G73" s="1"/>
      <c r="H73" s="8">
        <f t="shared" si="11"/>
        <v>21.3799492899177</v>
      </c>
      <c r="I73" s="1">
        <f t="shared" si="12"/>
        <v>0</v>
      </c>
      <c r="J73" s="1">
        <f t="shared" si="13"/>
        <v>132172.12930722901</v>
      </c>
      <c r="K73" s="1">
        <f t="shared" si="14"/>
        <v>0</v>
      </c>
      <c r="L73" s="1">
        <f t="shared" si="15"/>
        <v>0</v>
      </c>
      <c r="M73" s="22">
        <f t="shared" si="16"/>
        <v>132172.12930722901</v>
      </c>
      <c r="N73" s="3"/>
      <c r="O73" s="3"/>
      <c r="P73" s="3"/>
    </row>
    <row r="74" spans="1:16">
      <c r="A74" s="8">
        <v>14.75</v>
      </c>
      <c r="B74" s="1">
        <f t="shared" si="6"/>
        <v>0</v>
      </c>
      <c r="C74" s="1">
        <f t="shared" si="7"/>
        <v>9216.0507500000003</v>
      </c>
      <c r="D74" s="1">
        <f t="shared" si="8"/>
        <v>27648.152249999999</v>
      </c>
      <c r="E74" s="1">
        <f t="shared" si="9"/>
        <v>0</v>
      </c>
      <c r="F74" s="10">
        <f t="shared" si="10"/>
        <v>36864.203000000001</v>
      </c>
      <c r="G74" s="1"/>
      <c r="H74" s="8">
        <f t="shared" si="11"/>
        <v>24.001600026792499</v>
      </c>
      <c r="I74" s="1">
        <f t="shared" si="12"/>
        <v>0</v>
      </c>
      <c r="J74" s="1">
        <f t="shared" si="13"/>
        <v>14996.6077239404</v>
      </c>
      <c r="K74" s="1">
        <f t="shared" si="14"/>
        <v>44989.823171821197</v>
      </c>
      <c r="L74" s="1">
        <f t="shared" si="15"/>
        <v>0</v>
      </c>
      <c r="M74" s="22">
        <f t="shared" si="16"/>
        <v>59986.430895761601</v>
      </c>
      <c r="N74" s="3"/>
      <c r="O74" s="3"/>
      <c r="P74" s="3"/>
    </row>
    <row r="75" spans="1:16">
      <c r="A75" s="8">
        <v>15.25</v>
      </c>
      <c r="B75" s="1">
        <f t="shared" si="6"/>
        <v>0</v>
      </c>
      <c r="C75" s="1">
        <f t="shared" si="7"/>
        <v>8553.6716250000009</v>
      </c>
      <c r="D75" s="1">
        <f t="shared" si="8"/>
        <v>25661.014875000001</v>
      </c>
      <c r="E75" s="1">
        <f t="shared" si="9"/>
        <v>0</v>
      </c>
      <c r="F75" s="10">
        <f t="shared" si="10"/>
        <v>34214.686500000003</v>
      </c>
      <c r="G75" s="1"/>
      <c r="H75" s="8">
        <f t="shared" si="11"/>
        <v>26.8410160227047</v>
      </c>
      <c r="I75" s="1">
        <f t="shared" si="12"/>
        <v>0</v>
      </c>
      <c r="J75" s="1">
        <f t="shared" si="13"/>
        <v>15055.031943579001</v>
      </c>
      <c r="K75" s="1">
        <f t="shared" si="14"/>
        <v>45165.095830737002</v>
      </c>
      <c r="L75" s="1">
        <f t="shared" si="15"/>
        <v>0</v>
      </c>
      <c r="M75" s="22">
        <f t="shared" si="16"/>
        <v>60220.127774316003</v>
      </c>
      <c r="N75" s="3"/>
      <c r="O75" s="3"/>
      <c r="P75" s="3"/>
    </row>
    <row r="76" spans="1:16">
      <c r="A76" s="8">
        <v>15.75</v>
      </c>
      <c r="B76" s="1">
        <f t="shared" si="6"/>
        <v>0</v>
      </c>
      <c r="C76" s="1">
        <f t="shared" si="7"/>
        <v>8538.0120000000006</v>
      </c>
      <c r="D76" s="1">
        <f t="shared" si="8"/>
        <v>0</v>
      </c>
      <c r="E76" s="1">
        <f t="shared" si="9"/>
        <v>0</v>
      </c>
      <c r="F76" s="10">
        <f t="shared" si="10"/>
        <v>8538.0120000000006</v>
      </c>
      <c r="G76" s="1"/>
      <c r="H76" s="8">
        <f t="shared" si="11"/>
        <v>29.908251270207501</v>
      </c>
      <c r="I76" s="1">
        <f t="shared" si="12"/>
        <v>0</v>
      </c>
      <c r="J76" s="1">
        <f t="shared" si="13"/>
        <v>16213.1433805744</v>
      </c>
      <c r="K76" s="1">
        <f t="shared" si="14"/>
        <v>0</v>
      </c>
      <c r="L76" s="1">
        <f t="shared" si="15"/>
        <v>0</v>
      </c>
      <c r="M76" s="22">
        <f t="shared" si="16"/>
        <v>16213.1433805744</v>
      </c>
      <c r="N76" s="3"/>
      <c r="O76" s="3"/>
      <c r="P76" s="3"/>
    </row>
    <row r="77" spans="1:16">
      <c r="A77" s="8">
        <v>16.25</v>
      </c>
      <c r="B77" s="1">
        <f t="shared" si="6"/>
        <v>0</v>
      </c>
      <c r="C77" s="1">
        <f t="shared" si="7"/>
        <v>0</v>
      </c>
      <c r="D77" s="1">
        <f t="shared" si="8"/>
        <v>11687.21125</v>
      </c>
      <c r="E77" s="1">
        <f t="shared" si="9"/>
        <v>0</v>
      </c>
      <c r="F77" s="10">
        <f t="shared" si="10"/>
        <v>11687.21125</v>
      </c>
      <c r="G77" s="1"/>
      <c r="H77" s="8">
        <f t="shared" si="11"/>
        <v>33.2134771681839</v>
      </c>
      <c r="I77" s="1">
        <f t="shared" si="12"/>
        <v>0</v>
      </c>
      <c r="J77" s="1">
        <f t="shared" si="13"/>
        <v>0</v>
      </c>
      <c r="K77" s="1">
        <f t="shared" si="14"/>
        <v>23887.564554560999</v>
      </c>
      <c r="L77" s="1">
        <f t="shared" si="15"/>
        <v>0</v>
      </c>
      <c r="M77" s="22">
        <f t="shared" si="16"/>
        <v>23887.564554560999</v>
      </c>
      <c r="N77" s="3"/>
      <c r="O77" s="3"/>
      <c r="P77" s="3"/>
    </row>
    <row r="78" spans="1:16">
      <c r="A78" s="8">
        <v>16.75</v>
      </c>
      <c r="B78" s="1">
        <f t="shared" si="6"/>
        <v>0</v>
      </c>
      <c r="C78" s="1">
        <f t="shared" si="7"/>
        <v>0</v>
      </c>
      <c r="D78" s="1">
        <f t="shared" si="8"/>
        <v>2672.6635000000001</v>
      </c>
      <c r="E78" s="1">
        <f t="shared" si="9"/>
        <v>0</v>
      </c>
      <c r="F78" s="10">
        <f t="shared" si="10"/>
        <v>2672.6635000000001</v>
      </c>
      <c r="G78" s="1"/>
      <c r="H78" s="8">
        <f t="shared" si="11"/>
        <v>36.766980099023399</v>
      </c>
      <c r="I78" s="1">
        <f t="shared" si="12"/>
        <v>0</v>
      </c>
      <c r="J78" s="1">
        <f t="shared" si="13"/>
        <v>0</v>
      </c>
      <c r="K78" s="1">
        <f t="shared" si="14"/>
        <v>5866.6128785603696</v>
      </c>
      <c r="L78" s="1">
        <f t="shared" si="15"/>
        <v>0</v>
      </c>
      <c r="M78" s="22">
        <f t="shared" si="16"/>
        <v>5866.6128785603696</v>
      </c>
      <c r="N78" s="3"/>
      <c r="O78" s="3"/>
      <c r="P78" s="3"/>
    </row>
    <row r="79" spans="1:16">
      <c r="A79" s="8">
        <v>17.25</v>
      </c>
      <c r="B79" s="1">
        <f t="shared" si="6"/>
        <v>0</v>
      </c>
      <c r="C79" s="1">
        <f t="shared" si="7"/>
        <v>0</v>
      </c>
      <c r="D79" s="1">
        <f t="shared" si="8"/>
        <v>0</v>
      </c>
      <c r="E79" s="1">
        <f t="shared" si="9"/>
        <v>0</v>
      </c>
      <c r="F79" s="10">
        <f t="shared" si="10"/>
        <v>0</v>
      </c>
      <c r="G79" s="1"/>
      <c r="H79" s="8">
        <f t="shared" si="11"/>
        <v>40.579159129292499</v>
      </c>
      <c r="I79" s="1">
        <f t="shared" si="12"/>
        <v>0</v>
      </c>
      <c r="J79" s="1">
        <f t="shared" si="13"/>
        <v>0</v>
      </c>
      <c r="K79" s="1">
        <f t="shared" si="14"/>
        <v>0</v>
      </c>
      <c r="L79" s="1">
        <f t="shared" si="15"/>
        <v>0</v>
      </c>
      <c r="M79" s="22">
        <f t="shared" si="16"/>
        <v>0</v>
      </c>
      <c r="N79" s="3"/>
      <c r="O79" s="3"/>
      <c r="P79" s="3"/>
    </row>
    <row r="80" spans="1:16">
      <c r="A80" s="8">
        <v>17.75</v>
      </c>
      <c r="B80" s="1">
        <f t="shared" si="6"/>
        <v>0</v>
      </c>
      <c r="C80" s="1">
        <f t="shared" si="7"/>
        <v>0</v>
      </c>
      <c r="D80" s="1">
        <f t="shared" si="8"/>
        <v>0</v>
      </c>
      <c r="E80" s="1">
        <f t="shared" si="9"/>
        <v>0</v>
      </c>
      <c r="F80" s="10">
        <f t="shared" si="10"/>
        <v>0</v>
      </c>
      <c r="G80" s="1"/>
      <c r="H80" s="8">
        <f t="shared" si="11"/>
        <v>44.660523824082098</v>
      </c>
      <c r="I80" s="1">
        <f t="shared" si="12"/>
        <v>0</v>
      </c>
      <c r="J80" s="1">
        <f t="shared" si="13"/>
        <v>0</v>
      </c>
      <c r="K80" s="1">
        <f t="shared" si="14"/>
        <v>0</v>
      </c>
      <c r="L80" s="1">
        <f t="shared" si="15"/>
        <v>0</v>
      </c>
      <c r="M80" s="22">
        <f t="shared" si="16"/>
        <v>0</v>
      </c>
      <c r="N80" s="3"/>
      <c r="O80" s="3"/>
      <c r="P80" s="3"/>
    </row>
    <row r="81" spans="1:16">
      <c r="A81" s="8">
        <v>18.25</v>
      </c>
      <c r="B81" s="1">
        <f t="shared" si="6"/>
        <v>0</v>
      </c>
      <c r="C81" s="1">
        <f t="shared" si="7"/>
        <v>0</v>
      </c>
      <c r="D81" s="1">
        <f t="shared" si="8"/>
        <v>0</v>
      </c>
      <c r="E81" s="1">
        <f t="shared" si="9"/>
        <v>0</v>
      </c>
      <c r="F81" s="10">
        <f t="shared" si="10"/>
        <v>0</v>
      </c>
      <c r="G81" s="1"/>
      <c r="H81" s="8">
        <f t="shared" si="11"/>
        <v>49.021692166257502</v>
      </c>
      <c r="I81" s="1">
        <f t="shared" si="12"/>
        <v>0</v>
      </c>
      <c r="J81" s="1">
        <f t="shared" si="13"/>
        <v>0</v>
      </c>
      <c r="K81" s="1">
        <f t="shared" si="14"/>
        <v>0</v>
      </c>
      <c r="L81" s="1">
        <f t="shared" si="15"/>
        <v>0</v>
      </c>
      <c r="M81" s="22">
        <f t="shared" si="16"/>
        <v>0</v>
      </c>
      <c r="N81" s="3"/>
      <c r="O81" s="3"/>
      <c r="P81" s="3"/>
    </row>
    <row r="82" spans="1:16">
      <c r="A82" s="8">
        <v>18.75</v>
      </c>
      <c r="B82" s="1">
        <f t="shared" si="6"/>
        <v>0</v>
      </c>
      <c r="C82" s="1">
        <f t="shared" si="7"/>
        <v>0</v>
      </c>
      <c r="D82" s="1">
        <f t="shared" si="8"/>
        <v>0</v>
      </c>
      <c r="E82" s="1">
        <f t="shared" si="9"/>
        <v>0</v>
      </c>
      <c r="F82" s="10">
        <f t="shared" si="10"/>
        <v>0</v>
      </c>
      <c r="G82" s="1"/>
      <c r="H82" s="8">
        <f t="shared" si="11"/>
        <v>53.673388572743796</v>
      </c>
      <c r="I82" s="1">
        <f t="shared" si="12"/>
        <v>0</v>
      </c>
      <c r="J82" s="1">
        <f t="shared" si="13"/>
        <v>0</v>
      </c>
      <c r="K82" s="1">
        <f t="shared" si="14"/>
        <v>0</v>
      </c>
      <c r="L82" s="1">
        <f t="shared" si="15"/>
        <v>0</v>
      </c>
      <c r="M82" s="22">
        <f t="shared" si="16"/>
        <v>0</v>
      </c>
      <c r="N82" s="3"/>
      <c r="O82" s="3"/>
      <c r="P82" s="3"/>
    </row>
    <row r="83" spans="1:16">
      <c r="A83" s="8">
        <v>19.25</v>
      </c>
      <c r="B83" s="1">
        <f t="shared" si="6"/>
        <v>0</v>
      </c>
      <c r="C83" s="1">
        <f t="shared" si="7"/>
        <v>0</v>
      </c>
      <c r="D83" s="1">
        <f t="shared" si="8"/>
        <v>0</v>
      </c>
      <c r="E83" s="1">
        <f t="shared" si="9"/>
        <v>0</v>
      </c>
      <c r="F83" s="10">
        <f t="shared" si="10"/>
        <v>0</v>
      </c>
      <c r="G83" s="1"/>
      <c r="H83" s="8">
        <f t="shared" si="11"/>
        <v>58.626442000771803</v>
      </c>
      <c r="I83" s="1">
        <f t="shared" si="12"/>
        <v>0</v>
      </c>
      <c r="J83" s="1">
        <f t="shared" si="13"/>
        <v>0</v>
      </c>
      <c r="K83" s="1">
        <f t="shared" si="14"/>
        <v>0</v>
      </c>
      <c r="L83" s="1">
        <f t="shared" si="15"/>
        <v>0</v>
      </c>
      <c r="M83" s="22">
        <f t="shared" si="16"/>
        <v>0</v>
      </c>
      <c r="N83" s="3"/>
      <c r="O83" s="3"/>
      <c r="P83" s="3"/>
    </row>
    <row r="84" spans="1:16">
      <c r="A84" s="8">
        <v>19.75</v>
      </c>
      <c r="B84" s="1">
        <f t="shared" si="6"/>
        <v>0</v>
      </c>
      <c r="C84" s="1">
        <f t="shared" si="7"/>
        <v>0</v>
      </c>
      <c r="D84" s="1">
        <f t="shared" si="8"/>
        <v>0</v>
      </c>
      <c r="E84" s="1">
        <f t="shared" si="9"/>
        <v>0</v>
      </c>
      <c r="F84" s="10">
        <f t="shared" si="10"/>
        <v>0</v>
      </c>
      <c r="G84" s="1"/>
      <c r="H84" s="8">
        <f t="shared" si="11"/>
        <v>63.891784137699503</v>
      </c>
      <c r="I84" s="1">
        <f t="shared" si="12"/>
        <v>0</v>
      </c>
      <c r="J84" s="1">
        <f t="shared" si="13"/>
        <v>0</v>
      </c>
      <c r="K84" s="1">
        <f t="shared" si="14"/>
        <v>0</v>
      </c>
      <c r="L84" s="1">
        <f t="shared" si="15"/>
        <v>0</v>
      </c>
      <c r="M84" s="22">
        <f t="shared" si="16"/>
        <v>0</v>
      </c>
      <c r="N84" s="3"/>
      <c r="O84" s="3"/>
      <c r="P84" s="3"/>
    </row>
    <row r="85" spans="1:16">
      <c r="A85" s="8">
        <v>20.25</v>
      </c>
      <c r="B85" s="1">
        <f t="shared" si="6"/>
        <v>0</v>
      </c>
      <c r="C85" s="1">
        <f t="shared" si="7"/>
        <v>0</v>
      </c>
      <c r="D85" s="1">
        <f t="shared" si="8"/>
        <v>0</v>
      </c>
      <c r="E85" s="1">
        <f t="shared" si="9"/>
        <v>0</v>
      </c>
      <c r="F85" s="10">
        <f t="shared" si="10"/>
        <v>0</v>
      </c>
      <c r="G85" s="1"/>
      <c r="H85" s="8">
        <f t="shared" si="11"/>
        <v>69.480447668634199</v>
      </c>
      <c r="I85" s="1">
        <f t="shared" si="12"/>
        <v>0</v>
      </c>
      <c r="J85" s="1">
        <f t="shared" si="13"/>
        <v>0</v>
      </c>
      <c r="K85" s="1">
        <f t="shared" si="14"/>
        <v>0</v>
      </c>
      <c r="L85" s="1">
        <f t="shared" si="15"/>
        <v>0</v>
      </c>
      <c r="M85" s="22">
        <f t="shared" si="16"/>
        <v>0</v>
      </c>
      <c r="N85" s="3"/>
      <c r="O85" s="3"/>
      <c r="P85" s="3"/>
    </row>
    <row r="86" spans="1:16">
      <c r="A86" s="8">
        <v>20.75</v>
      </c>
      <c r="B86" s="1">
        <f t="shared" si="6"/>
        <v>0</v>
      </c>
      <c r="C86" s="1">
        <f t="shared" si="7"/>
        <v>0</v>
      </c>
      <c r="D86" s="1">
        <f t="shared" si="8"/>
        <v>0</v>
      </c>
      <c r="E86" s="1">
        <f t="shared" si="9"/>
        <v>0</v>
      </c>
      <c r="F86" s="10">
        <f t="shared" si="10"/>
        <v>0</v>
      </c>
      <c r="G86" s="1"/>
      <c r="H86" s="8">
        <f t="shared" si="11"/>
        <v>75.403564616612897</v>
      </c>
      <c r="I86" s="1">
        <f t="shared" si="12"/>
        <v>0</v>
      </c>
      <c r="J86" s="1">
        <f t="shared" si="13"/>
        <v>0</v>
      </c>
      <c r="K86" s="1">
        <f t="shared" si="14"/>
        <v>0</v>
      </c>
      <c r="L86" s="1">
        <f t="shared" si="15"/>
        <v>0</v>
      </c>
      <c r="M86" s="22">
        <f t="shared" si="16"/>
        <v>0</v>
      </c>
      <c r="N86" s="3"/>
      <c r="O86" s="3"/>
      <c r="P86" s="3"/>
    </row>
    <row r="87" spans="1:16">
      <c r="A87" s="8">
        <v>21.25</v>
      </c>
      <c r="B87" s="1">
        <f t="shared" si="6"/>
        <v>0</v>
      </c>
      <c r="C87" s="1">
        <f t="shared" si="7"/>
        <v>0</v>
      </c>
      <c r="D87" s="1">
        <f t="shared" si="8"/>
        <v>0</v>
      </c>
      <c r="E87" s="1">
        <f t="shared" si="9"/>
        <v>0</v>
      </c>
      <c r="F87" s="10">
        <f t="shared" si="10"/>
        <v>0</v>
      </c>
      <c r="G87" s="1"/>
      <c r="H87" s="8">
        <f t="shared" si="11"/>
        <v>81.672364750580897</v>
      </c>
      <c r="I87" s="1">
        <f t="shared" si="12"/>
        <v>0</v>
      </c>
      <c r="J87" s="1">
        <f t="shared" si="13"/>
        <v>0</v>
      </c>
      <c r="K87" s="1">
        <f t="shared" si="14"/>
        <v>0</v>
      </c>
      <c r="L87" s="1">
        <f t="shared" si="15"/>
        <v>0</v>
      </c>
      <c r="M87" s="22">
        <f t="shared" si="16"/>
        <v>0</v>
      </c>
      <c r="N87" s="3"/>
      <c r="O87" s="3"/>
      <c r="P87" s="3"/>
    </row>
    <row r="88" spans="1:16">
      <c r="A88" s="8">
        <v>21.75</v>
      </c>
      <c r="B88" s="1">
        <f t="shared" si="6"/>
        <v>0</v>
      </c>
      <c r="C88" s="1">
        <f t="shared" si="7"/>
        <v>0</v>
      </c>
      <c r="D88" s="1">
        <f t="shared" si="8"/>
        <v>0</v>
      </c>
      <c r="E88" s="1">
        <f t="shared" si="9"/>
        <v>0</v>
      </c>
      <c r="F88" s="10">
        <f t="shared" si="10"/>
        <v>0</v>
      </c>
      <c r="G88" s="1"/>
      <c r="H88" s="8">
        <f t="shared" si="11"/>
        <v>88.2981740568178</v>
      </c>
      <c r="I88" s="1">
        <f t="shared" si="12"/>
        <v>0</v>
      </c>
      <c r="J88" s="1">
        <f t="shared" si="13"/>
        <v>0</v>
      </c>
      <c r="K88" s="1">
        <f t="shared" si="14"/>
        <v>0</v>
      </c>
      <c r="L88" s="1">
        <f t="shared" si="15"/>
        <v>0</v>
      </c>
      <c r="M88" s="22">
        <f t="shared" si="16"/>
        <v>0</v>
      </c>
      <c r="N88" s="3"/>
      <c r="O88" s="3"/>
      <c r="P88" s="3"/>
    </row>
    <row r="89" spans="1:16">
      <c r="A89" s="6" t="s">
        <v>7</v>
      </c>
      <c r="B89" s="15">
        <f>SUM(B52:B88)</f>
        <v>0</v>
      </c>
      <c r="C89" s="15">
        <f t="shared" ref="C89:E89" si="17">SUM(C52:C88)</f>
        <v>2072125.5537374299</v>
      </c>
      <c r="D89" s="15">
        <f t="shared" si="17"/>
        <v>94531.610262568196</v>
      </c>
      <c r="E89" s="15">
        <f t="shared" si="17"/>
        <v>0</v>
      </c>
      <c r="F89" s="15">
        <f>SUM(F52:F83)</f>
        <v>2166657.1639999999</v>
      </c>
      <c r="G89" s="10"/>
      <c r="H89" s="6" t="s">
        <v>7</v>
      </c>
      <c r="I89" s="15">
        <f>SUM(I52:I88)</f>
        <v>0</v>
      </c>
      <c r="J89" s="15">
        <f>SUM(J52:J88)</f>
        <v>2076021.3547308201</v>
      </c>
      <c r="K89" s="15">
        <f>SUM(K52:K88)</f>
        <v>154074.80261459699</v>
      </c>
      <c r="L89" s="15">
        <f>SUM(L52:L88)</f>
        <v>0</v>
      </c>
      <c r="M89" s="15">
        <f>SUM(M52:M88)</f>
        <v>2230096.15734541</v>
      </c>
      <c r="N89" s="3"/>
      <c r="O89" s="3"/>
      <c r="P89" s="3"/>
    </row>
    <row r="90" spans="1:16">
      <c r="A90" s="4" t="s">
        <v>13</v>
      </c>
      <c r="B90" s="23">
        <f>IF(L43&gt;0,B89/L43,0)</f>
        <v>0</v>
      </c>
      <c r="C90" s="23">
        <f>IF(M43&gt;0,C89/M43,0)</f>
        <v>11.7758961719569</v>
      </c>
      <c r="D90" s="23">
        <f>IF(N43&gt;0,D89/N43,0)</f>
        <v>14.625520628671399</v>
      </c>
      <c r="E90" s="23">
        <f>IF(O43&gt;0,E89/O43,0)</f>
        <v>0</v>
      </c>
      <c r="F90" s="23">
        <f>IF(P43&gt;0,F89/P43,0)</f>
        <v>11.876859761316799</v>
      </c>
      <c r="G90" s="10"/>
      <c r="H90" s="4" t="s">
        <v>13</v>
      </c>
      <c r="I90" s="23">
        <f>IF(L43&gt;0,I89/L43,0)</f>
        <v>0</v>
      </c>
      <c r="J90" s="23">
        <f>IF(M43&gt;0,J89/M43,0)</f>
        <v>11.7980360215051</v>
      </c>
      <c r="K90" s="23">
        <f>IF(N43&gt;0,K89/N43,0)</f>
        <v>23.837785030205399</v>
      </c>
      <c r="L90" s="23">
        <f>IF(O43&gt;0,L89/O43,0)</f>
        <v>0</v>
      </c>
      <c r="M90" s="23">
        <f>IF(P43&gt;0,M89/P43,0)</f>
        <v>12.2246102222026</v>
      </c>
      <c r="N90" s="3"/>
      <c r="O90" s="3"/>
      <c r="P90" s="3"/>
    </row>
    <row r="91" spans="1:1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3"/>
      <c r="O91" s="3"/>
      <c r="P91" s="3"/>
    </row>
    <row r="92" spans="1:1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3"/>
      <c r="O92" s="3"/>
      <c r="P92" s="3"/>
    </row>
    <row r="93" spans="1:1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3"/>
      <c r="O93" s="3"/>
      <c r="P93" s="3"/>
    </row>
    <row r="94" spans="1:1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3"/>
      <c r="O94" s="3"/>
      <c r="P94" s="3"/>
    </row>
    <row r="95" spans="1:16" ht="14" customHeight="1">
      <c r="A95" s="36" t="s">
        <v>14</v>
      </c>
      <c r="B95" s="36"/>
      <c r="C95" s="36"/>
      <c r="D95" s="36"/>
      <c r="E95" s="36"/>
      <c r="F95" s="1"/>
      <c r="G95" s="1"/>
      <c r="H95" s="1"/>
      <c r="I95" s="1"/>
      <c r="J95" s="1"/>
      <c r="K95" s="1"/>
      <c r="L95" s="1"/>
      <c r="M95" s="1"/>
      <c r="N95" s="3"/>
      <c r="O95" s="3"/>
      <c r="P95" s="3"/>
    </row>
    <row r="96" spans="1:16">
      <c r="A96" s="36"/>
      <c r="B96" s="36"/>
      <c r="C96" s="36"/>
      <c r="D96" s="36"/>
      <c r="E96" s="36"/>
      <c r="F96" s="1"/>
      <c r="G96" s="1"/>
      <c r="H96" s="1"/>
      <c r="I96" s="1"/>
      <c r="J96" s="1"/>
      <c r="K96" s="1"/>
      <c r="L96" s="1"/>
      <c r="M96" s="1"/>
      <c r="N96" s="3"/>
      <c r="O96" s="3"/>
      <c r="P96" s="3"/>
    </row>
    <row r="97" spans="1:18">
      <c r="A97" s="24"/>
      <c r="B97" s="24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3"/>
      <c r="O97" s="3"/>
      <c r="P97" s="3"/>
    </row>
    <row r="98" spans="1:1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3"/>
      <c r="O98" s="3"/>
      <c r="P98" s="3"/>
    </row>
    <row r="99" spans="1:18">
      <c r="A99" s="37" t="s">
        <v>15</v>
      </c>
      <c r="B99" s="35" t="s">
        <v>16</v>
      </c>
      <c r="C99" s="35" t="s">
        <v>17</v>
      </c>
      <c r="D99" s="35" t="s">
        <v>18</v>
      </c>
      <c r="E99" s="35" t="s">
        <v>19</v>
      </c>
      <c r="F99" s="1"/>
      <c r="G99" s="35" t="s">
        <v>16</v>
      </c>
      <c r="H99" s="35" t="s">
        <v>20</v>
      </c>
      <c r="I99" s="35" t="s">
        <v>17</v>
      </c>
      <c r="J99" s="1"/>
      <c r="K99" s="1"/>
      <c r="L99" s="1"/>
      <c r="M99" s="1"/>
      <c r="N99" s="3"/>
      <c r="O99" s="3"/>
      <c r="P99" s="3"/>
    </row>
    <row r="100" spans="1:18">
      <c r="A100" s="37"/>
      <c r="B100" s="37"/>
      <c r="C100" s="37"/>
      <c r="D100" s="37"/>
      <c r="E100" s="35"/>
      <c r="F100" s="1"/>
      <c r="G100" s="35"/>
      <c r="H100" s="35"/>
      <c r="I100" s="35"/>
      <c r="J100" s="1"/>
      <c r="K100" s="1"/>
      <c r="L100" s="1"/>
      <c r="M100" s="1"/>
      <c r="N100" s="3"/>
      <c r="O100" s="3"/>
      <c r="P100" s="3"/>
    </row>
    <row r="101" spans="1:18">
      <c r="A101" s="25">
        <v>0</v>
      </c>
      <c r="B101" s="32">
        <f>L$43</f>
        <v>0</v>
      </c>
      <c r="C101" s="32">
        <f>$B$90</f>
        <v>0</v>
      </c>
      <c r="D101" s="32">
        <f>$I$90</f>
        <v>0</v>
      </c>
      <c r="E101" s="32">
        <f>B101*D101</f>
        <v>0</v>
      </c>
      <c r="F101" s="1"/>
      <c r="G101" s="1">
        <f>B101</f>
        <v>0</v>
      </c>
      <c r="H101" s="1">
        <f>D101/1000</f>
        <v>0</v>
      </c>
      <c r="I101" s="1">
        <f>C101</f>
        <v>0</v>
      </c>
      <c r="J101" s="1"/>
      <c r="K101" s="1"/>
      <c r="L101" s="1"/>
      <c r="M101" s="1"/>
      <c r="N101" s="3"/>
      <c r="O101" s="3"/>
      <c r="P101" s="3"/>
    </row>
    <row r="102" spans="1:18">
      <c r="A102" s="25">
        <v>1</v>
      </c>
      <c r="B102" s="32">
        <f>M$43</f>
        <v>175963.300243084</v>
      </c>
      <c r="C102" s="32">
        <f>$C$90</f>
        <v>11.7758961719569</v>
      </c>
      <c r="D102" s="32">
        <f>$J$90</f>
        <v>11.7980360215051</v>
      </c>
      <c r="E102" s="32">
        <f>B102*D102</f>
        <v>2076021.3547308201</v>
      </c>
      <c r="F102" s="1"/>
      <c r="G102" s="1">
        <f>B102</f>
        <v>175963.300243084</v>
      </c>
      <c r="H102" s="1">
        <f>D102/1000</f>
        <v>1.1798036021505099E-2</v>
      </c>
      <c r="I102" s="1">
        <f>C102</f>
        <v>11.7758961719569</v>
      </c>
      <c r="J102" s="1"/>
      <c r="K102" s="1"/>
      <c r="L102" s="1"/>
      <c r="M102" s="1"/>
      <c r="N102" s="1"/>
      <c r="O102" s="1"/>
      <c r="P102" s="3"/>
      <c r="Q102" s="3"/>
      <c r="R102" s="3"/>
    </row>
    <row r="103" spans="1:18">
      <c r="A103" s="25">
        <v>2</v>
      </c>
      <c r="B103" s="32">
        <f>N$43</f>
        <v>6463.4697569159698</v>
      </c>
      <c r="C103" s="32">
        <f>$D$90</f>
        <v>14.625520628671399</v>
      </c>
      <c r="D103" s="32">
        <f>$K$90</f>
        <v>23.837785030205399</v>
      </c>
      <c r="E103" s="32">
        <f>B103*D103</f>
        <v>154074.80261459699</v>
      </c>
      <c r="F103" s="1"/>
      <c r="G103" s="1">
        <f>B103</f>
        <v>6463.4697569159698</v>
      </c>
      <c r="H103" s="1">
        <f>D103/1000</f>
        <v>2.3837785030205401E-2</v>
      </c>
      <c r="I103" s="1">
        <f>C103</f>
        <v>14.625520628671399</v>
      </c>
      <c r="J103" s="1"/>
      <c r="K103" s="1"/>
      <c r="L103" s="1"/>
      <c r="M103" s="1"/>
      <c r="N103" s="1"/>
      <c r="O103" s="1"/>
      <c r="P103" s="3"/>
      <c r="Q103" s="3"/>
      <c r="R103" s="3"/>
    </row>
    <row r="104" spans="1:18">
      <c r="A104" s="25">
        <v>3</v>
      </c>
      <c r="B104" s="32">
        <f>O$43</f>
        <v>0</v>
      </c>
      <c r="C104" s="32">
        <f>$E$90</f>
        <v>0</v>
      </c>
      <c r="D104" s="32">
        <f>$L$90</f>
        <v>0</v>
      </c>
      <c r="E104" s="32">
        <f>B104*D104</f>
        <v>0</v>
      </c>
      <c r="F104" s="1"/>
      <c r="G104" s="1">
        <f>B104</f>
        <v>0</v>
      </c>
      <c r="H104" s="1">
        <f>D104/1000</f>
        <v>0</v>
      </c>
      <c r="I104" s="1">
        <f>C104</f>
        <v>0</v>
      </c>
      <c r="J104" s="1"/>
      <c r="K104" s="1"/>
      <c r="L104" s="1"/>
      <c r="M104" s="1"/>
      <c r="N104" s="1"/>
      <c r="O104" s="1"/>
      <c r="P104" s="3"/>
      <c r="Q104" s="3"/>
      <c r="R104" s="3"/>
    </row>
    <row r="105" spans="1:18">
      <c r="A105" s="25" t="s">
        <v>7</v>
      </c>
      <c r="B105" s="32">
        <f>SUM(B101:B104)</f>
        <v>182426.77</v>
      </c>
      <c r="C105" s="32">
        <f>$F$90</f>
        <v>11.876859761316799</v>
      </c>
      <c r="D105" s="32">
        <f>$M$90</f>
        <v>12.2246102222026</v>
      </c>
      <c r="E105" s="32">
        <f>SUM(E101:E104)</f>
        <v>2230096.1573454202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3"/>
      <c r="Q105" s="3"/>
      <c r="R105" s="3"/>
    </row>
    <row r="106" spans="1:18">
      <c r="A106" s="25" t="s">
        <v>2</v>
      </c>
      <c r="B106" s="32">
        <f>$I$2</f>
        <v>2230825</v>
      </c>
      <c r="C106" s="2"/>
      <c r="D106" s="2"/>
      <c r="E106" s="2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3"/>
      <c r="Q106" s="3"/>
      <c r="R106" s="3"/>
    </row>
    <row r="107" spans="1:18" ht="24">
      <c r="A107" s="26" t="s">
        <v>21</v>
      </c>
      <c r="B107" s="32">
        <f>IF(E105&gt;0,$I$2/E105,"")</f>
        <v>1.00032682117862</v>
      </c>
      <c r="C107" s="2"/>
      <c r="D107" s="2"/>
      <c r="E107" s="2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3"/>
      <c r="Q107" s="3"/>
      <c r="R107" s="3"/>
    </row>
  </sheetData>
  <sheetProtection selectLockedCells="1" selectUnlockedCells="1"/>
  <mergeCells count="15">
    <mergeCell ref="A1:F1"/>
    <mergeCell ref="H1:I1"/>
    <mergeCell ref="B4:F4"/>
    <mergeCell ref="L4:P4"/>
    <mergeCell ref="B47:D47"/>
    <mergeCell ref="I47:K47"/>
    <mergeCell ref="G99:G100"/>
    <mergeCell ref="H99:H100"/>
    <mergeCell ref="I99:I100"/>
    <mergeCell ref="A95:E96"/>
    <mergeCell ref="A99:A100"/>
    <mergeCell ref="B99:B100"/>
    <mergeCell ref="C99:C100"/>
    <mergeCell ref="D99:D100"/>
    <mergeCell ref="E99:E100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7"/>
  <sheetViews>
    <sheetView topLeftCell="A68" workbookViewId="0">
      <selection activeCell="I90" sqref="I90"/>
    </sheetView>
  </sheetViews>
  <sheetFormatPr baseColWidth="10" defaultColWidth="11.5" defaultRowHeight="13"/>
  <cols>
    <col min="1" max="1" width="9" customWidth="1"/>
    <col min="2" max="2" width="12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0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1">
      <c r="A1" s="38" t="s">
        <v>23</v>
      </c>
      <c r="B1" s="38"/>
      <c r="C1" s="38"/>
      <c r="D1" s="38"/>
      <c r="E1" s="38"/>
      <c r="F1" s="38"/>
      <c r="G1" s="1"/>
      <c r="H1" s="39" t="s">
        <v>1</v>
      </c>
      <c r="I1" s="39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 s="1">
        <v>2214923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2" t="s">
        <v>3</v>
      </c>
      <c r="B4" s="40" t="s">
        <v>4</v>
      </c>
      <c r="C4" s="40"/>
      <c r="D4" s="40"/>
      <c r="E4" s="40"/>
      <c r="F4" s="40"/>
      <c r="G4" s="1"/>
      <c r="H4" s="2" t="s">
        <v>3</v>
      </c>
      <c r="I4" s="1"/>
      <c r="J4" s="1"/>
      <c r="K4" s="2" t="s">
        <v>3</v>
      </c>
      <c r="L4" s="39" t="s">
        <v>5</v>
      </c>
      <c r="M4" s="39"/>
      <c r="N4" s="39"/>
      <c r="O4" s="39"/>
      <c r="P4" s="39"/>
      <c r="Q4" s="3"/>
      <c r="R4" s="3"/>
    </row>
    <row r="5" spans="1:18">
      <c r="A5" s="2" t="s">
        <v>6</v>
      </c>
      <c r="B5" s="4">
        <v>0</v>
      </c>
      <c r="C5" s="5">
        <v>1</v>
      </c>
      <c r="D5" s="5">
        <v>2</v>
      </c>
      <c r="E5" s="5">
        <v>3</v>
      </c>
      <c r="F5" s="6" t="s">
        <v>7</v>
      </c>
      <c r="G5" s="1"/>
      <c r="H5" s="2" t="s">
        <v>6</v>
      </c>
      <c r="I5" s="2" t="s">
        <v>8</v>
      </c>
      <c r="J5" s="1"/>
      <c r="K5" s="2" t="s">
        <v>6</v>
      </c>
      <c r="L5" s="4">
        <v>0</v>
      </c>
      <c r="M5" s="5">
        <v>1</v>
      </c>
      <c r="N5" s="5">
        <v>2</v>
      </c>
      <c r="O5" s="5">
        <v>3</v>
      </c>
      <c r="P5" s="7" t="s">
        <v>7</v>
      </c>
      <c r="Q5" s="3"/>
      <c r="R5" s="3"/>
    </row>
    <row r="6" spans="1:18">
      <c r="A6" s="8">
        <v>3.75</v>
      </c>
      <c r="B6" s="9"/>
      <c r="C6" s="9"/>
      <c r="D6" s="9"/>
      <c r="E6" s="9"/>
      <c r="F6" s="10">
        <f t="shared" ref="F6:F42" si="0">SUM(B6:E6)</f>
        <v>0</v>
      </c>
      <c r="G6" s="1"/>
      <c r="H6" s="8">
        <v>3.75</v>
      </c>
      <c r="I6" s="11"/>
      <c r="J6" s="1"/>
      <c r="K6" s="8">
        <v>3.75</v>
      </c>
      <c r="L6" s="1">
        <f t="shared" ref="L6:L42" si="1">IF($F6&gt;0,($I6/1000)*(B6/$F6),0)</f>
        <v>0</v>
      </c>
      <c r="M6" s="1">
        <f t="shared" ref="M6:M42" si="2">IF($F6&gt;0,($I6/1000)*(C6/$F6),0)</f>
        <v>0</v>
      </c>
      <c r="N6" s="1">
        <f t="shared" ref="N6:N42" si="3">IF($F6&gt;0,($I6/1000)*(D6/$F6),0)</f>
        <v>0</v>
      </c>
      <c r="O6" s="1">
        <f t="shared" ref="O6:O42" si="4">IF($F6&gt;0,($I6/1000)*(E6/$F6),0)</f>
        <v>0</v>
      </c>
      <c r="P6" s="12">
        <f t="shared" ref="P6:P42" si="5">SUM(L6:O6)</f>
        <v>0</v>
      </c>
      <c r="Q6" s="3"/>
      <c r="R6" s="3"/>
    </row>
    <row r="7" spans="1:18">
      <c r="A7" s="8">
        <v>4.25</v>
      </c>
      <c r="B7" s="9"/>
      <c r="C7" s="9"/>
      <c r="D7" s="9"/>
      <c r="E7" s="9"/>
      <c r="F7" s="10">
        <f t="shared" si="0"/>
        <v>0</v>
      </c>
      <c r="G7" s="1"/>
      <c r="H7" s="8">
        <v>4.25</v>
      </c>
      <c r="I7" s="11"/>
      <c r="J7" s="1"/>
      <c r="K7" s="8">
        <v>4.25</v>
      </c>
      <c r="L7" s="1">
        <f t="shared" si="1"/>
        <v>0</v>
      </c>
      <c r="M7" s="1">
        <f t="shared" si="2"/>
        <v>0</v>
      </c>
      <c r="N7" s="1">
        <f t="shared" si="3"/>
        <v>0</v>
      </c>
      <c r="O7" s="1">
        <f t="shared" si="4"/>
        <v>0</v>
      </c>
      <c r="P7" s="12">
        <f t="shared" si="5"/>
        <v>0</v>
      </c>
      <c r="Q7" s="3"/>
      <c r="R7" s="3"/>
    </row>
    <row r="8" spans="1:18">
      <c r="A8" s="8">
        <v>4.75</v>
      </c>
      <c r="B8" s="9"/>
      <c r="C8" s="9"/>
      <c r="D8" s="9"/>
      <c r="E8" s="9"/>
      <c r="F8" s="10">
        <f t="shared" si="0"/>
        <v>0</v>
      </c>
      <c r="G8" s="1"/>
      <c r="H8" s="8">
        <v>4.75</v>
      </c>
      <c r="I8" s="11"/>
      <c r="J8" s="1"/>
      <c r="K8" s="8">
        <v>4.75</v>
      </c>
      <c r="L8" s="1">
        <f t="shared" si="1"/>
        <v>0</v>
      </c>
      <c r="M8" s="1">
        <f t="shared" si="2"/>
        <v>0</v>
      </c>
      <c r="N8" s="1">
        <f t="shared" si="3"/>
        <v>0</v>
      </c>
      <c r="O8" s="1">
        <f t="shared" si="4"/>
        <v>0</v>
      </c>
      <c r="P8" s="12">
        <f t="shared" si="5"/>
        <v>0</v>
      </c>
      <c r="Q8" s="3"/>
      <c r="R8" s="3"/>
    </row>
    <row r="9" spans="1:18">
      <c r="A9" s="8">
        <v>5.25</v>
      </c>
      <c r="B9" s="9"/>
      <c r="C9" s="9"/>
      <c r="D9" s="9"/>
      <c r="E9" s="9"/>
      <c r="F9" s="10">
        <f t="shared" si="0"/>
        <v>0</v>
      </c>
      <c r="G9" s="1"/>
      <c r="H9" s="8">
        <v>5.25</v>
      </c>
      <c r="I9" s="11"/>
      <c r="J9" s="1"/>
      <c r="K9" s="8">
        <v>5.25</v>
      </c>
      <c r="L9" s="1">
        <f t="shared" si="1"/>
        <v>0</v>
      </c>
      <c r="M9" s="1">
        <f t="shared" si="2"/>
        <v>0</v>
      </c>
      <c r="N9" s="1">
        <f t="shared" si="3"/>
        <v>0</v>
      </c>
      <c r="O9" s="1">
        <f t="shared" si="4"/>
        <v>0</v>
      </c>
      <c r="P9" s="12">
        <f t="shared" si="5"/>
        <v>0</v>
      </c>
      <c r="Q9" s="3"/>
      <c r="R9" s="3"/>
    </row>
    <row r="10" spans="1:18">
      <c r="A10" s="8">
        <v>5.75</v>
      </c>
      <c r="B10" s="13">
        <v>1</v>
      </c>
      <c r="C10" s="9"/>
      <c r="D10" s="9"/>
      <c r="E10" s="9"/>
      <c r="F10" s="10">
        <f t="shared" si="0"/>
        <v>1</v>
      </c>
      <c r="G10" s="1"/>
      <c r="H10" s="8">
        <v>5.75</v>
      </c>
      <c r="I10" s="11">
        <v>9084</v>
      </c>
      <c r="J10" s="1"/>
      <c r="K10" s="8">
        <v>5.75</v>
      </c>
      <c r="L10" s="1">
        <f t="shared" si="1"/>
        <v>9.0839999999999996</v>
      </c>
      <c r="M10" s="1">
        <f t="shared" si="2"/>
        <v>0</v>
      </c>
      <c r="N10" s="1">
        <f t="shared" si="3"/>
        <v>0</v>
      </c>
      <c r="O10" s="1">
        <f t="shared" si="4"/>
        <v>0</v>
      </c>
      <c r="P10" s="12">
        <f t="shared" si="5"/>
        <v>9.0839999999999996</v>
      </c>
      <c r="Q10" s="3"/>
      <c r="R10" s="34"/>
    </row>
    <row r="11" spans="1:18">
      <c r="A11" s="8">
        <v>6.25</v>
      </c>
      <c r="B11" s="13">
        <v>1</v>
      </c>
      <c r="C11" s="9"/>
      <c r="D11" s="9"/>
      <c r="E11" s="9"/>
      <c r="F11" s="10">
        <f t="shared" si="0"/>
        <v>1</v>
      </c>
      <c r="G11" s="1"/>
      <c r="H11" s="8">
        <v>6.25</v>
      </c>
      <c r="I11" s="11">
        <v>54503</v>
      </c>
      <c r="J11" s="1"/>
      <c r="K11" s="8">
        <v>6.25</v>
      </c>
      <c r="L11" s="1">
        <f t="shared" si="1"/>
        <v>54.503</v>
      </c>
      <c r="M11" s="1">
        <f t="shared" si="2"/>
        <v>0</v>
      </c>
      <c r="N11" s="1">
        <f t="shared" si="3"/>
        <v>0</v>
      </c>
      <c r="O11" s="1">
        <f t="shared" si="4"/>
        <v>0</v>
      </c>
      <c r="P11" s="12">
        <f t="shared" si="5"/>
        <v>54.503</v>
      </c>
      <c r="Q11" s="3"/>
      <c r="R11" s="34"/>
    </row>
    <row r="12" spans="1:18">
      <c r="A12" s="8">
        <v>6.75</v>
      </c>
      <c r="B12" s="13">
        <v>1</v>
      </c>
      <c r="C12" s="9"/>
      <c r="D12" s="9"/>
      <c r="E12" s="9"/>
      <c r="F12" s="10">
        <f t="shared" si="0"/>
        <v>1</v>
      </c>
      <c r="G12" s="1"/>
      <c r="H12" s="8">
        <v>6.75</v>
      </c>
      <c r="I12" s="11">
        <v>27251</v>
      </c>
      <c r="J12" s="1"/>
      <c r="K12" s="8">
        <v>6.75</v>
      </c>
      <c r="L12" s="1">
        <f t="shared" si="1"/>
        <v>27.251000000000001</v>
      </c>
      <c r="M12" s="1">
        <f t="shared" si="2"/>
        <v>0</v>
      </c>
      <c r="N12" s="1">
        <f t="shared" si="3"/>
        <v>0</v>
      </c>
      <c r="O12" s="1">
        <f t="shared" si="4"/>
        <v>0</v>
      </c>
      <c r="P12" s="12">
        <f t="shared" si="5"/>
        <v>27.251000000000001</v>
      </c>
      <c r="Q12" s="3"/>
      <c r="R12" s="34"/>
    </row>
    <row r="13" spans="1:18">
      <c r="A13" s="8">
        <v>7.25</v>
      </c>
      <c r="B13" s="13">
        <v>1</v>
      </c>
      <c r="C13" s="9"/>
      <c r="D13" s="9"/>
      <c r="E13" s="9"/>
      <c r="F13" s="10">
        <f t="shared" si="0"/>
        <v>1</v>
      </c>
      <c r="G13" s="1"/>
      <c r="H13" s="8">
        <v>7.25</v>
      </c>
      <c r="I13" s="11">
        <v>377488</v>
      </c>
      <c r="J13" s="1"/>
      <c r="K13" s="8">
        <v>7.25</v>
      </c>
      <c r="L13" s="1">
        <f t="shared" si="1"/>
        <v>377.488</v>
      </c>
      <c r="M13" s="1">
        <f t="shared" si="2"/>
        <v>0</v>
      </c>
      <c r="N13" s="1">
        <f t="shared" si="3"/>
        <v>0</v>
      </c>
      <c r="O13" s="1">
        <f t="shared" si="4"/>
        <v>0</v>
      </c>
      <c r="P13" s="12">
        <f t="shared" si="5"/>
        <v>377.488</v>
      </c>
      <c r="Q13" s="3"/>
      <c r="R13" s="34"/>
    </row>
    <row r="14" spans="1:18">
      <c r="A14" s="8">
        <v>7.75</v>
      </c>
      <c r="B14" s="13">
        <v>1</v>
      </c>
      <c r="C14" s="9"/>
      <c r="D14" s="9"/>
      <c r="E14" s="9"/>
      <c r="F14" s="10">
        <f t="shared" si="0"/>
        <v>1</v>
      </c>
      <c r="G14" s="1"/>
      <c r="H14" s="8">
        <v>7.75</v>
      </c>
      <c r="I14" s="11">
        <v>521311</v>
      </c>
      <c r="J14" s="11"/>
      <c r="K14" s="8">
        <v>7.75</v>
      </c>
      <c r="L14" s="1">
        <f t="shared" si="1"/>
        <v>521.31100000000004</v>
      </c>
      <c r="M14" s="1">
        <f t="shared" si="2"/>
        <v>0</v>
      </c>
      <c r="N14" s="1">
        <f t="shared" si="3"/>
        <v>0</v>
      </c>
      <c r="O14" s="1">
        <f t="shared" si="4"/>
        <v>0</v>
      </c>
      <c r="P14" s="12">
        <f t="shared" si="5"/>
        <v>521.31100000000004</v>
      </c>
      <c r="Q14" s="3"/>
      <c r="R14" s="34"/>
    </row>
    <row r="15" spans="1:18">
      <c r="A15" s="8">
        <v>8.25</v>
      </c>
      <c r="B15" s="9">
        <v>4</v>
      </c>
      <c r="C15" s="9"/>
      <c r="D15" s="9"/>
      <c r="E15" s="9"/>
      <c r="F15" s="10">
        <f t="shared" si="0"/>
        <v>4</v>
      </c>
      <c r="G15" s="1"/>
      <c r="H15" s="8">
        <v>8.25</v>
      </c>
      <c r="I15" s="11">
        <v>826587</v>
      </c>
      <c r="J15" s="11"/>
      <c r="K15" s="8">
        <v>8.25</v>
      </c>
      <c r="L15" s="1">
        <f t="shared" si="1"/>
        <v>826.58699999999999</v>
      </c>
      <c r="M15" s="1">
        <f t="shared" si="2"/>
        <v>0</v>
      </c>
      <c r="N15" s="1">
        <f t="shared" si="3"/>
        <v>0</v>
      </c>
      <c r="O15" s="1">
        <f t="shared" si="4"/>
        <v>0</v>
      </c>
      <c r="P15" s="12">
        <f t="shared" si="5"/>
        <v>826.58699999999999</v>
      </c>
      <c r="Q15" s="3"/>
      <c r="R15" s="34"/>
    </row>
    <row r="16" spans="1:18">
      <c r="A16" s="8">
        <v>8.75</v>
      </c>
      <c r="B16" s="9">
        <v>4</v>
      </c>
      <c r="C16" s="9"/>
      <c r="D16" s="9"/>
      <c r="E16" s="9"/>
      <c r="F16" s="10">
        <f t="shared" si="0"/>
        <v>4</v>
      </c>
      <c r="G16" s="1"/>
      <c r="H16" s="8">
        <v>8.75</v>
      </c>
      <c r="I16" s="3">
        <v>1166688</v>
      </c>
      <c r="J16" s="11"/>
      <c r="K16" s="8">
        <v>8.75</v>
      </c>
      <c r="L16" s="1">
        <f t="shared" si="1"/>
        <v>1166.6880000000001</v>
      </c>
      <c r="M16" s="1">
        <f t="shared" si="2"/>
        <v>0</v>
      </c>
      <c r="N16" s="1">
        <f t="shared" si="3"/>
        <v>0</v>
      </c>
      <c r="O16" s="1">
        <f t="shared" si="4"/>
        <v>0</v>
      </c>
      <c r="P16" s="12">
        <f t="shared" si="5"/>
        <v>1166.6880000000001</v>
      </c>
      <c r="Q16" s="3"/>
      <c r="R16" s="34"/>
    </row>
    <row r="17" spans="1:18">
      <c r="A17" s="8">
        <v>9.25</v>
      </c>
      <c r="B17" s="9">
        <v>27</v>
      </c>
      <c r="C17" s="9"/>
      <c r="D17" s="9"/>
      <c r="E17" s="9"/>
      <c r="F17" s="10">
        <f t="shared" si="0"/>
        <v>27</v>
      </c>
      <c r="G17" s="1"/>
      <c r="H17" s="8">
        <v>9.25</v>
      </c>
      <c r="I17" s="3">
        <v>1753073</v>
      </c>
      <c r="J17" s="11"/>
      <c r="K17" s="8">
        <v>9.25</v>
      </c>
      <c r="L17" s="1">
        <f t="shared" si="1"/>
        <v>1753.0730000000001</v>
      </c>
      <c r="M17" s="1">
        <f t="shared" si="2"/>
        <v>0</v>
      </c>
      <c r="N17" s="1">
        <f t="shared" si="3"/>
        <v>0</v>
      </c>
      <c r="O17" s="1">
        <f t="shared" si="4"/>
        <v>0</v>
      </c>
      <c r="P17" s="12">
        <f t="shared" si="5"/>
        <v>1753.0730000000001</v>
      </c>
      <c r="Q17" s="3"/>
      <c r="R17" s="34"/>
    </row>
    <row r="18" spans="1:18">
      <c r="A18" s="8">
        <v>9.75</v>
      </c>
      <c r="B18" s="9">
        <v>49</v>
      </c>
      <c r="C18" s="9">
        <v>1</v>
      </c>
      <c r="D18" s="9"/>
      <c r="E18" s="9"/>
      <c r="F18" s="10">
        <f t="shared" si="0"/>
        <v>50</v>
      </c>
      <c r="G18" s="1"/>
      <c r="H18" s="8">
        <v>9.75</v>
      </c>
      <c r="I18" s="3">
        <v>2287924</v>
      </c>
      <c r="J18" s="11"/>
      <c r="K18" s="8">
        <v>9.75</v>
      </c>
      <c r="L18" s="1">
        <f t="shared" si="1"/>
        <v>2242.16552</v>
      </c>
      <c r="M18" s="1">
        <f t="shared" si="2"/>
        <v>45.758479999999999</v>
      </c>
      <c r="N18" s="1">
        <f t="shared" si="3"/>
        <v>0</v>
      </c>
      <c r="O18" s="1">
        <f t="shared" si="4"/>
        <v>0</v>
      </c>
      <c r="P18" s="12">
        <f t="shared" si="5"/>
        <v>2287.924</v>
      </c>
      <c r="Q18" s="3"/>
      <c r="R18" s="34"/>
    </row>
    <row r="19" spans="1:18">
      <c r="A19" s="8">
        <v>10.25</v>
      </c>
      <c r="B19" s="9">
        <v>49</v>
      </c>
      <c r="C19" s="9">
        <v>9</v>
      </c>
      <c r="D19" s="9">
        <v>8</v>
      </c>
      <c r="E19" s="9"/>
      <c r="F19" s="10">
        <f t="shared" si="0"/>
        <v>66</v>
      </c>
      <c r="G19" s="1"/>
      <c r="H19" s="8">
        <v>10.25</v>
      </c>
      <c r="I19" s="3">
        <v>2956829</v>
      </c>
      <c r="J19" s="11"/>
      <c r="K19" s="8">
        <v>10.25</v>
      </c>
      <c r="L19" s="1">
        <f t="shared" si="1"/>
        <v>2195.2215303030298</v>
      </c>
      <c r="M19" s="1">
        <f t="shared" si="2"/>
        <v>403.20395454545502</v>
      </c>
      <c r="N19" s="1">
        <f t="shared" si="3"/>
        <v>358.40351515151502</v>
      </c>
      <c r="O19" s="1">
        <f t="shared" si="4"/>
        <v>0</v>
      </c>
      <c r="P19" s="12">
        <f t="shared" si="5"/>
        <v>2956.8290000000002</v>
      </c>
      <c r="Q19" s="3"/>
      <c r="R19" s="34"/>
    </row>
    <row r="20" spans="1:18">
      <c r="A20" s="8">
        <v>10.75</v>
      </c>
      <c r="B20" s="9">
        <v>57</v>
      </c>
      <c r="C20" s="9">
        <v>22</v>
      </c>
      <c r="D20" s="9">
        <v>18</v>
      </c>
      <c r="E20" s="9"/>
      <c r="F20" s="10">
        <f t="shared" si="0"/>
        <v>97</v>
      </c>
      <c r="G20" s="1"/>
      <c r="H20" s="8">
        <v>10.75</v>
      </c>
      <c r="I20" s="3">
        <v>5684528</v>
      </c>
      <c r="J20" s="11"/>
      <c r="K20" s="8">
        <v>10.75</v>
      </c>
      <c r="L20" s="1">
        <f t="shared" si="1"/>
        <v>3340.3927422680399</v>
      </c>
      <c r="M20" s="1">
        <f t="shared" si="2"/>
        <v>1289.27439175258</v>
      </c>
      <c r="N20" s="1">
        <f t="shared" si="3"/>
        <v>1054.8608659793799</v>
      </c>
      <c r="O20" s="1">
        <f t="shared" si="4"/>
        <v>0</v>
      </c>
      <c r="P20" s="12">
        <f t="shared" si="5"/>
        <v>5684.5280000000002</v>
      </c>
      <c r="Q20" s="3"/>
      <c r="R20" s="34"/>
    </row>
    <row r="21" spans="1:18">
      <c r="A21" s="8">
        <v>11.25</v>
      </c>
      <c r="B21" s="9">
        <v>53</v>
      </c>
      <c r="C21" s="9">
        <v>60</v>
      </c>
      <c r="D21" s="9">
        <v>16</v>
      </c>
      <c r="E21" s="9"/>
      <c r="F21" s="10">
        <f t="shared" si="0"/>
        <v>129</v>
      </c>
      <c r="G21" s="1"/>
      <c r="H21" s="8">
        <v>11.25</v>
      </c>
      <c r="I21" s="3">
        <v>10873837</v>
      </c>
      <c r="J21" s="11"/>
      <c r="K21" s="8">
        <v>11.25</v>
      </c>
      <c r="L21" s="1">
        <f t="shared" si="1"/>
        <v>4467.5454341085297</v>
      </c>
      <c r="M21" s="1">
        <f t="shared" si="2"/>
        <v>5057.5986046511598</v>
      </c>
      <c r="N21" s="1">
        <f t="shared" si="3"/>
        <v>1348.6929612403101</v>
      </c>
      <c r="O21" s="1">
        <f t="shared" si="4"/>
        <v>0</v>
      </c>
      <c r="P21" s="12">
        <f t="shared" si="5"/>
        <v>10873.837</v>
      </c>
      <c r="Q21" s="3"/>
      <c r="R21" s="34"/>
    </row>
    <row r="22" spans="1:18">
      <c r="A22" s="8">
        <v>11.75</v>
      </c>
      <c r="B22" s="9">
        <v>71</v>
      </c>
      <c r="C22" s="9">
        <v>133</v>
      </c>
      <c r="D22" s="9">
        <v>14</v>
      </c>
      <c r="E22" s="9"/>
      <c r="F22" s="10">
        <f t="shared" si="0"/>
        <v>218</v>
      </c>
      <c r="G22" s="11"/>
      <c r="H22" s="8">
        <v>11.75</v>
      </c>
      <c r="I22" s="3">
        <v>19099130</v>
      </c>
      <c r="J22" s="11"/>
      <c r="K22" s="8">
        <v>11.75</v>
      </c>
      <c r="L22" s="1">
        <f t="shared" si="1"/>
        <v>6220.3588532110098</v>
      </c>
      <c r="M22" s="1">
        <f t="shared" si="2"/>
        <v>11652.2215137615</v>
      </c>
      <c r="N22" s="1">
        <f t="shared" si="3"/>
        <v>1226.54963302752</v>
      </c>
      <c r="O22" s="1">
        <f t="shared" si="4"/>
        <v>0</v>
      </c>
      <c r="P22" s="12">
        <f t="shared" si="5"/>
        <v>19099.13</v>
      </c>
      <c r="Q22" s="3"/>
      <c r="R22" s="34"/>
    </row>
    <row r="23" spans="1:18">
      <c r="A23" s="8">
        <v>12.25</v>
      </c>
      <c r="B23" s="9">
        <v>44</v>
      </c>
      <c r="C23" s="9">
        <v>205</v>
      </c>
      <c r="D23" s="9">
        <v>8</v>
      </c>
      <c r="E23" s="9"/>
      <c r="F23" s="10">
        <f t="shared" si="0"/>
        <v>257</v>
      </c>
      <c r="G23" s="11"/>
      <c r="H23" s="8">
        <v>12.25</v>
      </c>
      <c r="I23" s="3">
        <v>21317446</v>
      </c>
      <c r="J23" s="11"/>
      <c r="K23" s="8">
        <v>12.25</v>
      </c>
      <c r="L23" s="1">
        <f t="shared" si="1"/>
        <v>3649.6794708171201</v>
      </c>
      <c r="M23" s="1">
        <f t="shared" si="2"/>
        <v>17004.188443579798</v>
      </c>
      <c r="N23" s="1">
        <f t="shared" si="3"/>
        <v>663.57808560311298</v>
      </c>
      <c r="O23" s="1">
        <f t="shared" si="4"/>
        <v>0</v>
      </c>
      <c r="P23" s="12">
        <f t="shared" si="5"/>
        <v>21317.446</v>
      </c>
      <c r="Q23" s="3"/>
      <c r="R23" s="34"/>
    </row>
    <row r="24" spans="1:18">
      <c r="A24" s="8">
        <v>12.75</v>
      </c>
      <c r="B24" s="9">
        <v>20</v>
      </c>
      <c r="C24" s="9">
        <v>177</v>
      </c>
      <c r="D24" s="9">
        <v>1</v>
      </c>
      <c r="E24" s="9"/>
      <c r="F24" s="10">
        <f t="shared" si="0"/>
        <v>198</v>
      </c>
      <c r="G24" s="11"/>
      <c r="H24" s="8">
        <v>12.75</v>
      </c>
      <c r="I24" s="3">
        <v>25409404</v>
      </c>
      <c r="J24" s="11"/>
      <c r="K24" s="8">
        <v>12.75</v>
      </c>
      <c r="L24" s="1">
        <f t="shared" si="1"/>
        <v>2566.6064646464602</v>
      </c>
      <c r="M24" s="1">
        <f t="shared" si="2"/>
        <v>22714.467212121199</v>
      </c>
      <c r="N24" s="1">
        <f t="shared" si="3"/>
        <v>128.330323232323</v>
      </c>
      <c r="O24" s="1">
        <f t="shared" si="4"/>
        <v>0</v>
      </c>
      <c r="P24" s="12">
        <f t="shared" si="5"/>
        <v>25409.403999999999</v>
      </c>
      <c r="Q24" s="3"/>
      <c r="R24" s="34"/>
    </row>
    <row r="25" spans="1:18">
      <c r="A25" s="8">
        <v>13.25</v>
      </c>
      <c r="B25" s="9">
        <v>6</v>
      </c>
      <c r="C25" s="9">
        <v>126</v>
      </c>
      <c r="D25" s="9"/>
      <c r="E25" s="9"/>
      <c r="F25" s="10">
        <f t="shared" si="0"/>
        <v>132</v>
      </c>
      <c r="G25" s="11"/>
      <c r="H25" s="8">
        <v>13.25</v>
      </c>
      <c r="I25" s="3">
        <v>22723818</v>
      </c>
      <c r="J25" s="11"/>
      <c r="K25" s="8">
        <v>13.25</v>
      </c>
      <c r="L25" s="1">
        <f t="shared" si="1"/>
        <v>1032.9008181818199</v>
      </c>
      <c r="M25" s="1">
        <f t="shared" si="2"/>
        <v>21690.9171818182</v>
      </c>
      <c r="N25" s="1">
        <f t="shared" si="3"/>
        <v>0</v>
      </c>
      <c r="O25" s="1">
        <f t="shared" si="4"/>
        <v>0</v>
      </c>
      <c r="P25" s="12">
        <f t="shared" si="5"/>
        <v>22723.817999999999</v>
      </c>
      <c r="Q25" s="3"/>
      <c r="R25" s="34"/>
    </row>
    <row r="26" spans="1:18">
      <c r="A26" s="8">
        <v>13.75</v>
      </c>
      <c r="B26" s="9"/>
      <c r="C26" s="9">
        <v>70</v>
      </c>
      <c r="D26" s="9">
        <v>1</v>
      </c>
      <c r="E26" s="9"/>
      <c r="F26" s="10">
        <f t="shared" si="0"/>
        <v>71</v>
      </c>
      <c r="G26" s="11"/>
      <c r="H26" s="8">
        <v>13.75</v>
      </c>
      <c r="I26" s="3">
        <v>20989593</v>
      </c>
      <c r="J26" s="11"/>
      <c r="K26" s="8">
        <v>13.75</v>
      </c>
      <c r="L26" s="1">
        <f t="shared" si="1"/>
        <v>0</v>
      </c>
      <c r="M26" s="1">
        <f t="shared" si="2"/>
        <v>20693.964929577502</v>
      </c>
      <c r="N26" s="1">
        <f t="shared" si="3"/>
        <v>295.62807042253502</v>
      </c>
      <c r="O26" s="1">
        <f t="shared" si="4"/>
        <v>0</v>
      </c>
      <c r="P26" s="12">
        <f t="shared" si="5"/>
        <v>20989.593000000001</v>
      </c>
      <c r="Q26" s="3"/>
      <c r="R26" s="34"/>
    </row>
    <row r="27" spans="1:18">
      <c r="A27" s="8">
        <v>14.25</v>
      </c>
      <c r="B27" s="9">
        <v>1</v>
      </c>
      <c r="C27" s="9">
        <v>69</v>
      </c>
      <c r="D27" s="9">
        <v>2</v>
      </c>
      <c r="E27" s="9"/>
      <c r="F27" s="10">
        <f t="shared" si="0"/>
        <v>72</v>
      </c>
      <c r="G27" s="11"/>
      <c r="H27" s="8">
        <v>14.25</v>
      </c>
      <c r="I27" s="3">
        <v>12328001</v>
      </c>
      <c r="J27" s="11"/>
      <c r="K27" s="8">
        <v>14.25</v>
      </c>
      <c r="L27" s="1">
        <f t="shared" si="1"/>
        <v>171.22223611111099</v>
      </c>
      <c r="M27" s="1">
        <f t="shared" si="2"/>
        <v>11814.334291666701</v>
      </c>
      <c r="N27" s="1">
        <f t="shared" si="3"/>
        <v>342.44447222222198</v>
      </c>
      <c r="O27" s="1">
        <f t="shared" si="4"/>
        <v>0</v>
      </c>
      <c r="P27" s="12">
        <f t="shared" si="5"/>
        <v>12328.001</v>
      </c>
      <c r="Q27" s="3"/>
      <c r="R27" s="34"/>
    </row>
    <row r="28" spans="1:18">
      <c r="A28" s="8">
        <v>14.75</v>
      </c>
      <c r="B28" s="9">
        <v>3</v>
      </c>
      <c r="C28" s="9">
        <v>68</v>
      </c>
      <c r="D28" s="9">
        <v>7</v>
      </c>
      <c r="E28" s="9"/>
      <c r="F28" s="10">
        <f t="shared" si="0"/>
        <v>78</v>
      </c>
      <c r="G28" s="1"/>
      <c r="H28" s="8">
        <v>14.75</v>
      </c>
      <c r="I28" s="3">
        <v>11386279</v>
      </c>
      <c r="J28" s="11"/>
      <c r="K28" s="8">
        <v>14.75</v>
      </c>
      <c r="L28" s="1">
        <f t="shared" si="1"/>
        <v>437.93380769230799</v>
      </c>
      <c r="M28" s="1">
        <f t="shared" si="2"/>
        <v>9926.4996410256408</v>
      </c>
      <c r="N28" s="1">
        <f t="shared" si="3"/>
        <v>1021.84555128205</v>
      </c>
      <c r="O28" s="1">
        <f t="shared" si="4"/>
        <v>0</v>
      </c>
      <c r="P28" s="12">
        <f t="shared" si="5"/>
        <v>11386.279</v>
      </c>
      <c r="Q28" s="3"/>
      <c r="R28" s="34"/>
    </row>
    <row r="29" spans="1:18">
      <c r="A29" s="8">
        <v>15.25</v>
      </c>
      <c r="B29" s="9">
        <v>3</v>
      </c>
      <c r="C29" s="9">
        <v>55</v>
      </c>
      <c r="D29" s="9">
        <v>4</v>
      </c>
      <c r="E29" s="9"/>
      <c r="F29" s="10">
        <f t="shared" si="0"/>
        <v>62</v>
      </c>
      <c r="G29" s="1"/>
      <c r="H29" s="8">
        <v>15.25</v>
      </c>
      <c r="I29" s="3">
        <v>2745609</v>
      </c>
      <c r="J29" s="11"/>
      <c r="K29" s="8">
        <v>15.25</v>
      </c>
      <c r="L29" s="1">
        <f t="shared" si="1"/>
        <v>132.852048387097</v>
      </c>
      <c r="M29" s="1">
        <f t="shared" si="2"/>
        <v>2435.6208870967698</v>
      </c>
      <c r="N29" s="1">
        <f t="shared" si="3"/>
        <v>177.13606451612901</v>
      </c>
      <c r="O29" s="1">
        <f t="shared" si="4"/>
        <v>0</v>
      </c>
      <c r="P29" s="12">
        <f t="shared" si="5"/>
        <v>2745.6089999999999</v>
      </c>
      <c r="Q29" s="3"/>
      <c r="R29" s="34"/>
    </row>
    <row r="30" spans="1:18">
      <c r="A30" s="8">
        <v>15.75</v>
      </c>
      <c r="B30" s="9">
        <v>5</v>
      </c>
      <c r="C30" s="9">
        <v>58</v>
      </c>
      <c r="D30" s="9">
        <v>7</v>
      </c>
      <c r="E30" s="9"/>
      <c r="F30" s="10">
        <f t="shared" si="0"/>
        <v>70</v>
      </c>
      <c r="G30" s="1"/>
      <c r="H30" s="8">
        <v>15.75</v>
      </c>
      <c r="I30" s="3">
        <v>2849880</v>
      </c>
      <c r="J30" s="11"/>
      <c r="K30" s="8">
        <v>15.75</v>
      </c>
      <c r="L30" s="1">
        <f t="shared" si="1"/>
        <v>203.56285714285701</v>
      </c>
      <c r="M30" s="1">
        <f t="shared" si="2"/>
        <v>2361.3291428571401</v>
      </c>
      <c r="N30" s="1">
        <f t="shared" si="3"/>
        <v>284.988</v>
      </c>
      <c r="O30" s="1">
        <f t="shared" si="4"/>
        <v>0</v>
      </c>
      <c r="P30" s="12">
        <f t="shared" si="5"/>
        <v>2849.88</v>
      </c>
      <c r="Q30" s="3"/>
      <c r="R30" s="34"/>
    </row>
    <row r="31" spans="1:18">
      <c r="A31" s="8">
        <v>16.25</v>
      </c>
      <c r="B31" s="9">
        <v>1</v>
      </c>
      <c r="C31" s="9">
        <v>30</v>
      </c>
      <c r="D31" s="9">
        <v>6</v>
      </c>
      <c r="E31" s="9"/>
      <c r="F31" s="10">
        <f t="shared" si="0"/>
        <v>37</v>
      </c>
      <c r="G31" s="1"/>
      <c r="H31" s="8">
        <v>16.25</v>
      </c>
      <c r="I31" s="3">
        <v>1256714</v>
      </c>
      <c r="J31" s="11"/>
      <c r="K31" s="8">
        <v>16.25</v>
      </c>
      <c r="L31" s="1">
        <f t="shared" si="1"/>
        <v>33.965243243243201</v>
      </c>
      <c r="M31" s="1">
        <f t="shared" si="2"/>
        <v>1018.9572972973</v>
      </c>
      <c r="N31" s="1">
        <f t="shared" si="3"/>
        <v>203.79145945945899</v>
      </c>
      <c r="O31" s="1">
        <f t="shared" si="4"/>
        <v>0</v>
      </c>
      <c r="P31" s="12">
        <f t="shared" si="5"/>
        <v>1256.7139999999999</v>
      </c>
      <c r="Q31" s="3"/>
      <c r="R31" s="34"/>
    </row>
    <row r="32" spans="1:18">
      <c r="A32" s="8">
        <v>16.75</v>
      </c>
      <c r="B32" s="9"/>
      <c r="C32" s="9">
        <v>10</v>
      </c>
      <c r="D32" s="9">
        <v>4</v>
      </c>
      <c r="E32" s="9"/>
      <c r="F32" s="10">
        <f t="shared" si="0"/>
        <v>14</v>
      </c>
      <c r="G32" s="1"/>
      <c r="H32" s="8">
        <v>16.75</v>
      </c>
      <c r="I32" s="3">
        <v>764845</v>
      </c>
      <c r="J32" s="14"/>
      <c r="K32" s="8">
        <v>16.75</v>
      </c>
      <c r="L32" s="1">
        <f t="shared" si="1"/>
        <v>0</v>
      </c>
      <c r="M32" s="1">
        <f t="shared" si="2"/>
        <v>546.31785714285695</v>
      </c>
      <c r="N32" s="1">
        <f t="shared" si="3"/>
        <v>218.52714285714299</v>
      </c>
      <c r="O32" s="1">
        <f t="shared" si="4"/>
        <v>0</v>
      </c>
      <c r="P32" s="12">
        <f t="shared" si="5"/>
        <v>764.84500000000003</v>
      </c>
      <c r="Q32" s="3"/>
      <c r="R32" s="34"/>
    </row>
    <row r="33" spans="1:18">
      <c r="A33" s="8">
        <v>17.25</v>
      </c>
      <c r="B33" s="9"/>
      <c r="C33" s="9">
        <v>1</v>
      </c>
      <c r="D33" s="9">
        <v>7</v>
      </c>
      <c r="E33" s="9"/>
      <c r="F33" s="10">
        <f t="shared" si="0"/>
        <v>8</v>
      </c>
      <c r="G33" s="1"/>
      <c r="H33" s="8">
        <v>17.25</v>
      </c>
      <c r="I33" s="3">
        <v>1784</v>
      </c>
      <c r="J33" s="14"/>
      <c r="K33" s="8">
        <v>17.25</v>
      </c>
      <c r="L33" s="1">
        <f t="shared" si="1"/>
        <v>0</v>
      </c>
      <c r="M33" s="1">
        <f t="shared" si="2"/>
        <v>0.223</v>
      </c>
      <c r="N33" s="1">
        <f t="shared" si="3"/>
        <v>1.5609999999999999</v>
      </c>
      <c r="O33" s="1">
        <f t="shared" si="4"/>
        <v>0</v>
      </c>
      <c r="P33" s="12">
        <f t="shared" si="5"/>
        <v>1.784</v>
      </c>
      <c r="Q33" s="3"/>
      <c r="R33" s="34"/>
    </row>
    <row r="34" spans="1:18">
      <c r="A34" s="8">
        <v>17.75</v>
      </c>
      <c r="B34" s="9"/>
      <c r="C34" s="9"/>
      <c r="D34" s="9">
        <v>1</v>
      </c>
      <c r="E34" s="9"/>
      <c r="F34" s="10">
        <f t="shared" si="0"/>
        <v>1</v>
      </c>
      <c r="G34" s="1"/>
      <c r="H34" s="8">
        <v>17.75</v>
      </c>
      <c r="I34" s="3">
        <v>0</v>
      </c>
      <c r="J34" s="14"/>
      <c r="K34" s="8">
        <v>17.75</v>
      </c>
      <c r="L34" s="1">
        <f t="shared" si="1"/>
        <v>0</v>
      </c>
      <c r="M34" s="1">
        <f t="shared" si="2"/>
        <v>0</v>
      </c>
      <c r="N34" s="1">
        <f t="shared" si="3"/>
        <v>0</v>
      </c>
      <c r="O34" s="1">
        <f t="shared" si="4"/>
        <v>0</v>
      </c>
      <c r="P34" s="12">
        <f t="shared" si="5"/>
        <v>0</v>
      </c>
      <c r="Q34" s="3"/>
      <c r="R34" s="34"/>
    </row>
    <row r="35" spans="1:18">
      <c r="A35" s="8">
        <v>18.25</v>
      </c>
      <c r="B35" s="9"/>
      <c r="C35" s="9"/>
      <c r="D35" s="13">
        <v>1</v>
      </c>
      <c r="E35" s="9"/>
      <c r="F35" s="10">
        <f t="shared" si="0"/>
        <v>1</v>
      </c>
      <c r="G35" s="1"/>
      <c r="H35" s="8">
        <v>18.25</v>
      </c>
      <c r="I35" s="3">
        <v>1784</v>
      </c>
      <c r="J35" s="1"/>
      <c r="K35" s="8">
        <v>18.25</v>
      </c>
      <c r="L35" s="1">
        <f t="shared" si="1"/>
        <v>0</v>
      </c>
      <c r="M35" s="1">
        <f t="shared" si="2"/>
        <v>0</v>
      </c>
      <c r="N35" s="1">
        <f t="shared" si="3"/>
        <v>1.784</v>
      </c>
      <c r="O35" s="1">
        <f t="shared" si="4"/>
        <v>0</v>
      </c>
      <c r="P35" s="12">
        <f t="shared" si="5"/>
        <v>1.784</v>
      </c>
      <c r="Q35" s="3"/>
      <c r="R35" s="34"/>
    </row>
    <row r="36" spans="1:18">
      <c r="A36" s="8">
        <v>18.75</v>
      </c>
      <c r="B36" s="9"/>
      <c r="C36" s="9"/>
      <c r="D36" s="9"/>
      <c r="E36" s="9"/>
      <c r="F36" s="10">
        <f t="shared" si="0"/>
        <v>0</v>
      </c>
      <c r="G36" s="1"/>
      <c r="H36" s="8">
        <v>18.75</v>
      </c>
      <c r="I36" s="11"/>
      <c r="J36" s="1"/>
      <c r="K36" s="8">
        <v>18.75</v>
      </c>
      <c r="L36" s="1">
        <f t="shared" si="1"/>
        <v>0</v>
      </c>
      <c r="M36" s="1">
        <f t="shared" si="2"/>
        <v>0</v>
      </c>
      <c r="N36" s="1">
        <f t="shared" si="3"/>
        <v>0</v>
      </c>
      <c r="O36" s="1">
        <f t="shared" si="4"/>
        <v>0</v>
      </c>
      <c r="P36" s="12">
        <f t="shared" si="5"/>
        <v>0</v>
      </c>
      <c r="Q36" s="3"/>
      <c r="R36" s="3"/>
    </row>
    <row r="37" spans="1:18">
      <c r="A37" s="8">
        <v>19.25</v>
      </c>
      <c r="B37" s="9"/>
      <c r="C37" s="9"/>
      <c r="D37" s="9"/>
      <c r="E37" s="9"/>
      <c r="F37" s="10">
        <f t="shared" si="0"/>
        <v>0</v>
      </c>
      <c r="G37" s="1"/>
      <c r="H37" s="8">
        <v>19.25</v>
      </c>
      <c r="I37" s="11"/>
      <c r="J37" s="1"/>
      <c r="K37" s="8">
        <v>19.25</v>
      </c>
      <c r="L37" s="1">
        <f t="shared" si="1"/>
        <v>0</v>
      </c>
      <c r="M37" s="1">
        <f t="shared" si="2"/>
        <v>0</v>
      </c>
      <c r="N37" s="1">
        <f t="shared" si="3"/>
        <v>0</v>
      </c>
      <c r="O37" s="1">
        <f t="shared" si="4"/>
        <v>0</v>
      </c>
      <c r="P37" s="12">
        <f t="shared" si="5"/>
        <v>0</v>
      </c>
      <c r="Q37" s="3"/>
      <c r="R37" s="3"/>
    </row>
    <row r="38" spans="1:18">
      <c r="A38" s="8">
        <v>19.75</v>
      </c>
      <c r="B38" s="9"/>
      <c r="C38" s="9"/>
      <c r="D38" s="9"/>
      <c r="E38" s="9"/>
      <c r="F38" s="10">
        <f t="shared" si="0"/>
        <v>0</v>
      </c>
      <c r="G38" s="1"/>
      <c r="H38" s="8">
        <v>19.75</v>
      </c>
      <c r="I38" s="11"/>
      <c r="J38" s="1"/>
      <c r="K38" s="8">
        <v>19.75</v>
      </c>
      <c r="L38" s="1">
        <f t="shared" si="1"/>
        <v>0</v>
      </c>
      <c r="M38" s="1">
        <f t="shared" si="2"/>
        <v>0</v>
      </c>
      <c r="N38" s="1">
        <f t="shared" si="3"/>
        <v>0</v>
      </c>
      <c r="O38" s="1">
        <f t="shared" si="4"/>
        <v>0</v>
      </c>
      <c r="P38" s="12">
        <f t="shared" si="5"/>
        <v>0</v>
      </c>
      <c r="Q38" s="3"/>
      <c r="R38" s="3"/>
    </row>
    <row r="39" spans="1:18">
      <c r="A39" s="8">
        <v>20.25</v>
      </c>
      <c r="B39" s="9"/>
      <c r="C39" s="9"/>
      <c r="D39" s="9"/>
      <c r="E39" s="9"/>
      <c r="F39" s="10">
        <f t="shared" si="0"/>
        <v>0</v>
      </c>
      <c r="G39" s="1"/>
      <c r="H39" s="8">
        <v>20.25</v>
      </c>
      <c r="I39" s="11"/>
      <c r="J39" s="1"/>
      <c r="K39" s="8">
        <v>20.25</v>
      </c>
      <c r="L39" s="1">
        <f t="shared" si="1"/>
        <v>0</v>
      </c>
      <c r="M39" s="1">
        <f t="shared" si="2"/>
        <v>0</v>
      </c>
      <c r="N39" s="1">
        <f t="shared" si="3"/>
        <v>0</v>
      </c>
      <c r="O39" s="1">
        <f t="shared" si="4"/>
        <v>0</v>
      </c>
      <c r="P39" s="12">
        <f t="shared" si="5"/>
        <v>0</v>
      </c>
      <c r="Q39" s="3"/>
      <c r="R39" s="3"/>
    </row>
    <row r="40" spans="1:18">
      <c r="A40" s="8">
        <v>20.75</v>
      </c>
      <c r="B40" s="9"/>
      <c r="C40" s="9"/>
      <c r="D40" s="9"/>
      <c r="E40" s="9"/>
      <c r="F40" s="10">
        <f t="shared" si="0"/>
        <v>0</v>
      </c>
      <c r="G40" s="1"/>
      <c r="H40" s="8">
        <v>20.75</v>
      </c>
      <c r="I40" s="11"/>
      <c r="J40" s="1"/>
      <c r="K40" s="8">
        <v>20.75</v>
      </c>
      <c r="L40" s="1">
        <f t="shared" si="1"/>
        <v>0</v>
      </c>
      <c r="M40" s="1">
        <f t="shared" si="2"/>
        <v>0</v>
      </c>
      <c r="N40" s="1">
        <f t="shared" si="3"/>
        <v>0</v>
      </c>
      <c r="O40" s="1">
        <f t="shared" si="4"/>
        <v>0</v>
      </c>
      <c r="P40" s="12">
        <f t="shared" si="5"/>
        <v>0</v>
      </c>
      <c r="Q40" s="3"/>
      <c r="R40" s="3"/>
    </row>
    <row r="41" spans="1:18">
      <c r="A41" s="8">
        <v>21.25</v>
      </c>
      <c r="B41" s="9"/>
      <c r="C41" s="9"/>
      <c r="D41" s="9"/>
      <c r="E41" s="9"/>
      <c r="F41" s="10">
        <f t="shared" si="0"/>
        <v>0</v>
      </c>
      <c r="G41" s="1"/>
      <c r="H41" s="8">
        <v>21.25</v>
      </c>
      <c r="I41" s="11"/>
      <c r="J41" s="1"/>
      <c r="K41" s="8">
        <v>21.25</v>
      </c>
      <c r="L41" s="1">
        <f t="shared" si="1"/>
        <v>0</v>
      </c>
      <c r="M41" s="1">
        <f t="shared" si="2"/>
        <v>0</v>
      </c>
      <c r="N41" s="1">
        <f t="shared" si="3"/>
        <v>0</v>
      </c>
      <c r="O41" s="1">
        <f t="shared" si="4"/>
        <v>0</v>
      </c>
      <c r="P41" s="12">
        <f t="shared" si="5"/>
        <v>0</v>
      </c>
      <c r="Q41" s="3"/>
      <c r="R41" s="3"/>
    </row>
    <row r="42" spans="1:18">
      <c r="A42" s="8">
        <v>21.75</v>
      </c>
      <c r="B42" s="9"/>
      <c r="C42" s="9"/>
      <c r="D42" s="9"/>
      <c r="E42" s="9"/>
      <c r="F42" s="10">
        <f t="shared" si="0"/>
        <v>0</v>
      </c>
      <c r="G42" s="1"/>
      <c r="H42" s="8">
        <v>21.75</v>
      </c>
      <c r="I42" s="11"/>
      <c r="J42" s="1"/>
      <c r="K42" s="8">
        <v>21.75</v>
      </c>
      <c r="L42" s="1">
        <f t="shared" si="1"/>
        <v>0</v>
      </c>
      <c r="M42" s="1">
        <f t="shared" si="2"/>
        <v>0</v>
      </c>
      <c r="N42" s="1">
        <f t="shared" si="3"/>
        <v>0</v>
      </c>
      <c r="O42" s="1">
        <f t="shared" si="4"/>
        <v>0</v>
      </c>
      <c r="P42" s="12">
        <f t="shared" si="5"/>
        <v>0</v>
      </c>
      <c r="Q42" s="3"/>
      <c r="R42" s="3"/>
    </row>
    <row r="43" spans="1:18">
      <c r="A43" s="6" t="s">
        <v>7</v>
      </c>
      <c r="B43" s="15">
        <f>SUM(B6:B42)</f>
        <v>402</v>
      </c>
      <c r="C43" s="15">
        <f>SUM(C6:C42)</f>
        <v>1094</v>
      </c>
      <c r="D43" s="15">
        <f>SUM(D6:D42)</f>
        <v>105</v>
      </c>
      <c r="E43" s="15">
        <f>SUM(E6:E42)</f>
        <v>0</v>
      </c>
      <c r="F43" s="15">
        <f>SUM(F6:F42)</f>
        <v>1601</v>
      </c>
      <c r="G43" s="16"/>
      <c r="H43" s="6" t="s">
        <v>7</v>
      </c>
      <c r="I43" s="11">
        <f>SUM(I6:I42)</f>
        <v>167413390</v>
      </c>
      <c r="J43" s="1"/>
      <c r="K43" s="6" t="s">
        <v>7</v>
      </c>
      <c r="L43" s="15">
        <f>SUM(L6:L42)</f>
        <v>31430.3920261126</v>
      </c>
      <c r="M43" s="15">
        <f>SUM(M6:M42)</f>
        <v>128654.876828894</v>
      </c>
      <c r="N43" s="15">
        <f>SUM(N6:N42)</f>
        <v>7328.1211449937</v>
      </c>
      <c r="O43" s="15">
        <f>SUM(O6:O42)</f>
        <v>0</v>
      </c>
      <c r="P43" s="15">
        <f>SUM(P6:P42)</f>
        <v>167413.39000000001</v>
      </c>
      <c r="Q43" s="17"/>
      <c r="R43" s="3"/>
    </row>
    <row r="44" spans="1:1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3"/>
      <c r="Q44" s="3"/>
      <c r="R44" s="3"/>
    </row>
    <row r="45" spans="1:1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3"/>
      <c r="Q45" s="3"/>
      <c r="R45" s="3"/>
    </row>
    <row r="46" spans="1:18">
      <c r="A46" s="18"/>
      <c r="B46" s="1"/>
      <c r="C46" s="1"/>
      <c r="D46" s="1"/>
      <c r="E46" s="1"/>
      <c r="F46" s="18"/>
      <c r="G46" s="1"/>
      <c r="H46" s="1"/>
      <c r="I46" s="1"/>
      <c r="J46" s="18"/>
      <c r="K46" s="1"/>
      <c r="L46" s="1"/>
      <c r="M46" s="1"/>
      <c r="N46" s="18"/>
      <c r="O46" s="1"/>
      <c r="P46" s="3"/>
      <c r="Q46" s="3"/>
      <c r="R46" s="3"/>
    </row>
    <row r="47" spans="1:18">
      <c r="A47" s="1"/>
      <c r="B47" s="39" t="s">
        <v>9</v>
      </c>
      <c r="C47" s="39"/>
      <c r="D47" s="39"/>
      <c r="E47" s="1"/>
      <c r="F47" s="1"/>
      <c r="G47" s="11"/>
      <c r="H47" s="1"/>
      <c r="I47" s="39" t="s">
        <v>10</v>
      </c>
      <c r="J47" s="39"/>
      <c r="K47" s="39"/>
      <c r="L47" s="1"/>
      <c r="M47" s="1"/>
      <c r="N47" s="1"/>
      <c r="O47" s="1"/>
      <c r="P47" s="3"/>
      <c r="Q47" s="3"/>
      <c r="R47" s="3"/>
    </row>
    <row r="48" spans="1:1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3"/>
      <c r="Q48" s="3"/>
      <c r="R48" s="3"/>
    </row>
    <row r="49" spans="1:18">
      <c r="A49" s="1"/>
      <c r="B49" s="1"/>
      <c r="C49" s="1"/>
      <c r="D49" s="1"/>
      <c r="E49" s="1"/>
      <c r="F49" s="1"/>
      <c r="G49" s="1"/>
      <c r="H49" s="19" t="s">
        <v>11</v>
      </c>
      <c r="I49" s="20">
        <v>4.2278999999999997E-3</v>
      </c>
      <c r="J49" s="19" t="s">
        <v>12</v>
      </c>
      <c r="K49">
        <v>3.1419381999999998</v>
      </c>
      <c r="L49" s="1"/>
      <c r="M49" s="1"/>
      <c r="N49" s="1"/>
      <c r="O49" s="1"/>
      <c r="P49" s="3"/>
      <c r="Q49" s="3"/>
      <c r="R49" s="3"/>
    </row>
    <row r="50" spans="1:18">
      <c r="A50" s="2" t="s">
        <v>3</v>
      </c>
      <c r="B50" s="1"/>
      <c r="C50" s="1"/>
      <c r="D50" s="1"/>
      <c r="E50" s="1"/>
      <c r="F50" s="1"/>
      <c r="G50" s="1"/>
      <c r="H50" s="2" t="s">
        <v>3</v>
      </c>
      <c r="I50" s="1"/>
      <c r="J50" s="1"/>
      <c r="K50" s="1"/>
      <c r="L50" s="1"/>
      <c r="M50" s="1"/>
      <c r="N50" s="3"/>
      <c r="O50" s="3"/>
      <c r="P50" s="3"/>
    </row>
    <row r="51" spans="1:18">
      <c r="A51" s="2" t="s">
        <v>6</v>
      </c>
      <c r="B51" s="4">
        <v>0</v>
      </c>
      <c r="C51" s="5">
        <v>1</v>
      </c>
      <c r="D51" s="5">
        <v>2</v>
      </c>
      <c r="E51" s="5">
        <v>3</v>
      </c>
      <c r="F51" s="6" t="s">
        <v>7</v>
      </c>
      <c r="G51" s="1"/>
      <c r="H51" s="2" t="s">
        <v>6</v>
      </c>
      <c r="I51" s="4">
        <v>0</v>
      </c>
      <c r="J51" s="5">
        <v>1</v>
      </c>
      <c r="K51" s="5">
        <v>2</v>
      </c>
      <c r="L51" s="5">
        <v>3</v>
      </c>
      <c r="M51" s="21" t="s">
        <v>7</v>
      </c>
      <c r="N51" s="3"/>
      <c r="O51" s="3"/>
      <c r="P51" s="3"/>
    </row>
    <row r="52" spans="1:18">
      <c r="A52" s="8">
        <v>3.75</v>
      </c>
      <c r="B52" s="1">
        <f t="shared" ref="B52:B88" si="6">L6*($A52)</f>
        <v>0</v>
      </c>
      <c r="C52" s="1">
        <f t="shared" ref="C52:C88" si="7">M6*($A52)</f>
        <v>0</v>
      </c>
      <c r="D52" s="1">
        <f t="shared" ref="D52:D88" si="8">N6*($A52)</f>
        <v>0</v>
      </c>
      <c r="E52" s="1">
        <f t="shared" ref="E52:E88" si="9">O6*($A52)</f>
        <v>0</v>
      </c>
      <c r="F52" s="10">
        <f t="shared" ref="F52:F88" si="10">SUM(B52:E52)</f>
        <v>0</v>
      </c>
      <c r="G52" s="1"/>
      <c r="H52" s="8">
        <f t="shared" ref="H52:H88" si="11">$I$49*((A52)^$K$49)</f>
        <v>0.26896481736866801</v>
      </c>
      <c r="I52" s="1">
        <f t="shared" ref="I52:I88" si="12">L6*$H52</f>
        <v>0</v>
      </c>
      <c r="J52" s="1">
        <f t="shared" ref="J52:J88" si="13">M6*$H52</f>
        <v>0</v>
      </c>
      <c r="K52" s="1">
        <f t="shared" ref="K52:K88" si="14">N6*$H52</f>
        <v>0</v>
      </c>
      <c r="L52" s="1">
        <f t="shared" ref="L52:L88" si="15">O6*$H52</f>
        <v>0</v>
      </c>
      <c r="M52" s="22">
        <f t="shared" ref="M52:M88" si="16">SUM(I52:L52)</f>
        <v>0</v>
      </c>
      <c r="N52" s="3"/>
      <c r="O52" s="3"/>
      <c r="P52" s="3"/>
    </row>
    <row r="53" spans="1:18">
      <c r="A53" s="8">
        <v>4.25</v>
      </c>
      <c r="B53" s="1">
        <f t="shared" si="6"/>
        <v>0</v>
      </c>
      <c r="C53" s="1">
        <f t="shared" si="7"/>
        <v>0</v>
      </c>
      <c r="D53" s="1">
        <f t="shared" si="8"/>
        <v>0</v>
      </c>
      <c r="E53" s="1">
        <f t="shared" si="9"/>
        <v>0</v>
      </c>
      <c r="F53" s="10">
        <f t="shared" si="10"/>
        <v>0</v>
      </c>
      <c r="G53" s="1"/>
      <c r="H53" s="8">
        <f t="shared" si="11"/>
        <v>0.39855098832642999</v>
      </c>
      <c r="I53" s="1">
        <f t="shared" si="12"/>
        <v>0</v>
      </c>
      <c r="J53" s="1">
        <f t="shared" si="13"/>
        <v>0</v>
      </c>
      <c r="K53" s="1">
        <f t="shared" si="14"/>
        <v>0</v>
      </c>
      <c r="L53" s="1">
        <f t="shared" si="15"/>
        <v>0</v>
      </c>
      <c r="M53" s="22">
        <f t="shared" si="16"/>
        <v>0</v>
      </c>
      <c r="N53" s="3"/>
      <c r="O53" s="3"/>
      <c r="P53" s="3"/>
    </row>
    <row r="54" spans="1:18">
      <c r="A54" s="8">
        <v>4.75</v>
      </c>
      <c r="B54" s="1">
        <f t="shared" si="6"/>
        <v>0</v>
      </c>
      <c r="C54" s="1">
        <f t="shared" si="7"/>
        <v>0</v>
      </c>
      <c r="D54" s="1">
        <f t="shared" si="8"/>
        <v>0</v>
      </c>
      <c r="E54" s="1">
        <f t="shared" si="9"/>
        <v>0</v>
      </c>
      <c r="F54" s="10">
        <f t="shared" si="10"/>
        <v>0</v>
      </c>
      <c r="G54" s="1"/>
      <c r="H54" s="8">
        <f t="shared" si="11"/>
        <v>0.56526774985798101</v>
      </c>
      <c r="I54" s="1">
        <f t="shared" si="12"/>
        <v>0</v>
      </c>
      <c r="J54" s="1">
        <f t="shared" si="13"/>
        <v>0</v>
      </c>
      <c r="K54" s="1">
        <f t="shared" si="14"/>
        <v>0</v>
      </c>
      <c r="L54" s="1">
        <f t="shared" si="15"/>
        <v>0</v>
      </c>
      <c r="M54" s="22">
        <f t="shared" si="16"/>
        <v>0</v>
      </c>
      <c r="N54" s="3"/>
      <c r="O54" s="3"/>
      <c r="P54" s="3"/>
    </row>
    <row r="55" spans="1:18">
      <c r="A55" s="8">
        <v>5.25</v>
      </c>
      <c r="B55" s="1">
        <f t="shared" si="6"/>
        <v>0</v>
      </c>
      <c r="C55" s="1">
        <f t="shared" si="7"/>
        <v>0</v>
      </c>
      <c r="D55" s="1">
        <f t="shared" si="8"/>
        <v>0</v>
      </c>
      <c r="E55" s="1">
        <f t="shared" si="9"/>
        <v>0</v>
      </c>
      <c r="F55" s="10">
        <f t="shared" si="10"/>
        <v>0</v>
      </c>
      <c r="G55" s="1"/>
      <c r="H55" s="8">
        <f t="shared" si="11"/>
        <v>0.77414218175444904</v>
      </c>
      <c r="I55" s="1">
        <f t="shared" si="12"/>
        <v>0</v>
      </c>
      <c r="J55" s="1">
        <f t="shared" si="13"/>
        <v>0</v>
      </c>
      <c r="K55" s="1">
        <f t="shared" si="14"/>
        <v>0</v>
      </c>
      <c r="L55" s="1">
        <f t="shared" si="15"/>
        <v>0</v>
      </c>
      <c r="M55" s="22">
        <f t="shared" si="16"/>
        <v>0</v>
      </c>
      <c r="N55" s="3"/>
      <c r="O55" s="3"/>
      <c r="P55" s="3"/>
    </row>
    <row r="56" spans="1:18">
      <c r="A56" s="8">
        <v>5.75</v>
      </c>
      <c r="B56" s="1">
        <f t="shared" si="6"/>
        <v>52.232999999999997</v>
      </c>
      <c r="C56" s="1">
        <f t="shared" si="7"/>
        <v>0</v>
      </c>
      <c r="D56" s="1">
        <f t="shared" si="8"/>
        <v>0</v>
      </c>
      <c r="E56" s="1">
        <f t="shared" si="9"/>
        <v>0</v>
      </c>
      <c r="F56" s="10">
        <f t="shared" si="10"/>
        <v>52.232999999999997</v>
      </c>
      <c r="G56" s="1"/>
      <c r="H56" s="8">
        <f t="shared" si="11"/>
        <v>1.0302772905755799</v>
      </c>
      <c r="I56" s="1">
        <f t="shared" si="12"/>
        <v>9.3590389075885696</v>
      </c>
      <c r="J56" s="1">
        <f t="shared" si="13"/>
        <v>0</v>
      </c>
      <c r="K56" s="1">
        <f t="shared" si="14"/>
        <v>0</v>
      </c>
      <c r="L56" s="1">
        <f t="shared" si="15"/>
        <v>0</v>
      </c>
      <c r="M56" s="22">
        <f t="shared" si="16"/>
        <v>9.3590389075885696</v>
      </c>
      <c r="N56" s="3"/>
      <c r="O56" s="3"/>
      <c r="P56" s="3"/>
    </row>
    <row r="57" spans="1:18">
      <c r="A57" s="8">
        <v>6.25</v>
      </c>
      <c r="B57" s="1">
        <f t="shared" si="6"/>
        <v>340.64375000000001</v>
      </c>
      <c r="C57" s="1">
        <f t="shared" si="7"/>
        <v>0</v>
      </c>
      <c r="D57" s="1">
        <f t="shared" si="8"/>
        <v>0</v>
      </c>
      <c r="E57" s="1">
        <f t="shared" si="9"/>
        <v>0</v>
      </c>
      <c r="F57" s="10">
        <f t="shared" si="10"/>
        <v>340.64375000000001</v>
      </c>
      <c r="G57" s="1"/>
      <c r="H57" s="8">
        <f t="shared" si="11"/>
        <v>1.3388457236243001</v>
      </c>
      <c r="I57" s="1">
        <f t="shared" si="12"/>
        <v>72.9711084746952</v>
      </c>
      <c r="J57" s="1">
        <f t="shared" si="13"/>
        <v>0</v>
      </c>
      <c r="K57" s="1">
        <f t="shared" si="14"/>
        <v>0</v>
      </c>
      <c r="L57" s="1">
        <f t="shared" si="15"/>
        <v>0</v>
      </c>
      <c r="M57" s="22">
        <f t="shared" si="16"/>
        <v>72.9711084746952</v>
      </c>
      <c r="N57" s="3"/>
      <c r="O57" s="3"/>
      <c r="P57" s="3"/>
    </row>
    <row r="58" spans="1:18">
      <c r="A58" s="8">
        <v>6.75</v>
      </c>
      <c r="B58" s="1">
        <f t="shared" si="6"/>
        <v>183.94425000000001</v>
      </c>
      <c r="C58" s="1">
        <f t="shared" si="7"/>
        <v>0</v>
      </c>
      <c r="D58" s="1">
        <f t="shared" si="8"/>
        <v>0</v>
      </c>
      <c r="E58" s="1">
        <f t="shared" si="9"/>
        <v>0</v>
      </c>
      <c r="F58" s="10">
        <f t="shared" si="10"/>
        <v>183.94425000000001</v>
      </c>
      <c r="G58" s="1"/>
      <c r="H58" s="8">
        <f t="shared" si="11"/>
        <v>1.7050845134645101</v>
      </c>
      <c r="I58" s="1">
        <f t="shared" si="12"/>
        <v>46.465258076421399</v>
      </c>
      <c r="J58" s="1">
        <f t="shared" si="13"/>
        <v>0</v>
      </c>
      <c r="K58" s="1">
        <f t="shared" si="14"/>
        <v>0</v>
      </c>
      <c r="L58" s="1">
        <f t="shared" si="15"/>
        <v>0</v>
      </c>
      <c r="M58" s="22">
        <f t="shared" si="16"/>
        <v>46.465258076421399</v>
      </c>
      <c r="N58" s="3"/>
      <c r="O58" s="3"/>
      <c r="P58" s="3"/>
    </row>
    <row r="59" spans="1:18">
      <c r="A59" s="8">
        <v>7.25</v>
      </c>
      <c r="B59" s="1">
        <f t="shared" si="6"/>
        <v>2736.788</v>
      </c>
      <c r="C59" s="1">
        <f t="shared" si="7"/>
        <v>0</v>
      </c>
      <c r="D59" s="1">
        <f t="shared" si="8"/>
        <v>0</v>
      </c>
      <c r="E59" s="1">
        <f t="shared" si="9"/>
        <v>0</v>
      </c>
      <c r="F59" s="10">
        <f t="shared" si="10"/>
        <v>2736.788</v>
      </c>
      <c r="G59" s="1"/>
      <c r="H59" s="8">
        <f t="shared" si="11"/>
        <v>2.1342906136295001</v>
      </c>
      <c r="I59" s="1">
        <f t="shared" si="12"/>
        <v>805.66909515777297</v>
      </c>
      <c r="J59" s="1">
        <f t="shared" si="13"/>
        <v>0</v>
      </c>
      <c r="K59" s="1">
        <f t="shared" si="14"/>
        <v>0</v>
      </c>
      <c r="L59" s="1">
        <f t="shared" si="15"/>
        <v>0</v>
      </c>
      <c r="M59" s="22">
        <f t="shared" si="16"/>
        <v>805.66909515777297</v>
      </c>
      <c r="N59" s="3"/>
      <c r="O59" s="3"/>
      <c r="P59" s="3"/>
    </row>
    <row r="60" spans="1:18">
      <c r="A60" s="8">
        <v>7.75</v>
      </c>
      <c r="B60" s="1">
        <f t="shared" si="6"/>
        <v>4040.1602499999999</v>
      </c>
      <c r="C60" s="1">
        <f t="shared" si="7"/>
        <v>0</v>
      </c>
      <c r="D60" s="1">
        <f t="shared" si="8"/>
        <v>0</v>
      </c>
      <c r="E60" s="1">
        <f t="shared" si="9"/>
        <v>0</v>
      </c>
      <c r="F60" s="10">
        <f t="shared" si="10"/>
        <v>4040.1602499999999</v>
      </c>
      <c r="G60" s="1"/>
      <c r="H60" s="8">
        <f t="shared" si="11"/>
        <v>2.6318170557070601</v>
      </c>
      <c r="I60" s="1">
        <f t="shared" si="12"/>
        <v>1371.9951811277001</v>
      </c>
      <c r="J60" s="1">
        <f t="shared" si="13"/>
        <v>0</v>
      </c>
      <c r="K60" s="1">
        <f t="shared" si="14"/>
        <v>0</v>
      </c>
      <c r="L60" s="1">
        <f t="shared" si="15"/>
        <v>0</v>
      </c>
      <c r="M60" s="22">
        <f t="shared" si="16"/>
        <v>1371.9951811277001</v>
      </c>
      <c r="N60" s="3"/>
      <c r="O60" s="3"/>
      <c r="P60" s="3"/>
    </row>
    <row r="61" spans="1:18">
      <c r="A61" s="8">
        <v>8.25</v>
      </c>
      <c r="B61" s="1">
        <f t="shared" si="6"/>
        <v>6819.3427499999998</v>
      </c>
      <c r="C61" s="1">
        <f t="shared" si="7"/>
        <v>0</v>
      </c>
      <c r="D61" s="1">
        <f t="shared" si="8"/>
        <v>0</v>
      </c>
      <c r="E61" s="1">
        <f t="shared" si="9"/>
        <v>0</v>
      </c>
      <c r="F61" s="10">
        <f t="shared" si="10"/>
        <v>6819.3427499999998</v>
      </c>
      <c r="G61" s="1"/>
      <c r="H61" s="8">
        <f t="shared" si="11"/>
        <v>3.20306960382797</v>
      </c>
      <c r="I61" s="1">
        <f t="shared" si="12"/>
        <v>2647.6156946193501</v>
      </c>
      <c r="J61" s="1">
        <f t="shared" si="13"/>
        <v>0</v>
      </c>
      <c r="K61" s="1">
        <f t="shared" si="14"/>
        <v>0</v>
      </c>
      <c r="L61" s="1">
        <f t="shared" si="15"/>
        <v>0</v>
      </c>
      <c r="M61" s="22">
        <f t="shared" si="16"/>
        <v>2647.6156946193501</v>
      </c>
      <c r="N61" s="3"/>
      <c r="O61" s="3"/>
      <c r="P61" s="3"/>
    </row>
    <row r="62" spans="1:18">
      <c r="A62" s="8">
        <v>8.75</v>
      </c>
      <c r="B62" s="1">
        <f t="shared" si="6"/>
        <v>10208.52</v>
      </c>
      <c r="C62" s="1">
        <f t="shared" si="7"/>
        <v>0</v>
      </c>
      <c r="D62" s="1">
        <f t="shared" si="8"/>
        <v>0</v>
      </c>
      <c r="E62" s="1">
        <f t="shared" si="9"/>
        <v>0</v>
      </c>
      <c r="F62" s="10">
        <f t="shared" si="10"/>
        <v>10208.52</v>
      </c>
      <c r="G62" s="1"/>
      <c r="H62" s="8">
        <f t="shared" si="11"/>
        <v>3.8535038138407001</v>
      </c>
      <c r="I62" s="1">
        <f t="shared" si="12"/>
        <v>4495.8366575621803</v>
      </c>
      <c r="J62" s="1">
        <f t="shared" si="13"/>
        <v>0</v>
      </c>
      <c r="K62" s="1">
        <f t="shared" si="14"/>
        <v>0</v>
      </c>
      <c r="L62" s="1">
        <f t="shared" si="15"/>
        <v>0</v>
      </c>
      <c r="M62" s="22">
        <f t="shared" si="16"/>
        <v>4495.8366575621803</v>
      </c>
      <c r="N62" s="3"/>
      <c r="O62" s="3"/>
      <c r="P62" s="3"/>
    </row>
    <row r="63" spans="1:18">
      <c r="A63" s="8">
        <v>9.25</v>
      </c>
      <c r="B63" s="1">
        <f t="shared" si="6"/>
        <v>16215.92525</v>
      </c>
      <c r="C63" s="1">
        <f t="shared" si="7"/>
        <v>0</v>
      </c>
      <c r="D63" s="1">
        <f t="shared" si="8"/>
        <v>0</v>
      </c>
      <c r="E63" s="1">
        <f t="shared" si="9"/>
        <v>0</v>
      </c>
      <c r="F63" s="10">
        <f t="shared" si="10"/>
        <v>16215.92525</v>
      </c>
      <c r="G63" s="1"/>
      <c r="H63" s="8">
        <f t="shared" si="11"/>
        <v>4.5886224263846298</v>
      </c>
      <c r="I63" s="1">
        <f t="shared" si="12"/>
        <v>8044.1900828893804</v>
      </c>
      <c r="J63" s="1">
        <f t="shared" si="13"/>
        <v>0</v>
      </c>
      <c r="K63" s="1">
        <f t="shared" si="14"/>
        <v>0</v>
      </c>
      <c r="L63" s="1">
        <f t="shared" si="15"/>
        <v>0</v>
      </c>
      <c r="M63" s="22">
        <f t="shared" si="16"/>
        <v>8044.1900828893804</v>
      </c>
      <c r="N63" s="3"/>
      <c r="O63" s="3"/>
      <c r="P63" s="3"/>
    </row>
    <row r="64" spans="1:18">
      <c r="A64" s="8">
        <v>9.75</v>
      </c>
      <c r="B64" s="1">
        <f t="shared" si="6"/>
        <v>21861.113819999999</v>
      </c>
      <c r="C64" s="1">
        <f t="shared" si="7"/>
        <v>446.14517999999998</v>
      </c>
      <c r="D64" s="1">
        <f t="shared" si="8"/>
        <v>0</v>
      </c>
      <c r="E64" s="1">
        <f t="shared" si="9"/>
        <v>0</v>
      </c>
      <c r="F64" s="10">
        <f t="shared" si="10"/>
        <v>22307.258999999998</v>
      </c>
      <c r="G64" s="1"/>
      <c r="H64" s="8">
        <f t="shared" si="11"/>
        <v>5.4139730388432197</v>
      </c>
      <c r="I64" s="1">
        <f t="shared" si="12"/>
        <v>12139.023673903899</v>
      </c>
      <c r="J64" s="1">
        <f t="shared" si="13"/>
        <v>247.73517701844699</v>
      </c>
      <c r="K64" s="1">
        <f t="shared" si="14"/>
        <v>0</v>
      </c>
      <c r="L64" s="1">
        <f t="shared" si="15"/>
        <v>0</v>
      </c>
      <c r="M64" s="22">
        <f t="shared" si="16"/>
        <v>12386.758850922301</v>
      </c>
      <c r="N64" s="3"/>
      <c r="O64" s="3"/>
      <c r="P64" s="3"/>
    </row>
    <row r="65" spans="1:16">
      <c r="A65" s="8">
        <v>10.25</v>
      </c>
      <c r="B65" s="1">
        <f t="shared" si="6"/>
        <v>22501.020685606101</v>
      </c>
      <c r="C65" s="1">
        <f t="shared" si="7"/>
        <v>4132.8405340909103</v>
      </c>
      <c r="D65" s="1">
        <f t="shared" si="8"/>
        <v>3673.6360303030301</v>
      </c>
      <c r="E65" s="1">
        <f t="shared" si="9"/>
        <v>0</v>
      </c>
      <c r="F65" s="10">
        <f t="shared" si="10"/>
        <v>30307.49725</v>
      </c>
      <c r="G65" s="1"/>
      <c r="H65" s="8">
        <f t="shared" si="11"/>
        <v>6.33514601274066</v>
      </c>
      <c r="I65" s="1">
        <f t="shared" si="12"/>
        <v>13907.0489247817</v>
      </c>
      <c r="J65" s="1">
        <f t="shared" si="13"/>
        <v>2554.3559249599102</v>
      </c>
      <c r="K65" s="1">
        <f t="shared" si="14"/>
        <v>2270.5385999643599</v>
      </c>
      <c r="L65" s="1">
        <f t="shared" si="15"/>
        <v>0</v>
      </c>
      <c r="M65" s="22">
        <f t="shared" si="16"/>
        <v>18731.943449705999</v>
      </c>
      <c r="N65" s="3"/>
      <c r="O65" s="3"/>
      <c r="P65" s="3"/>
    </row>
    <row r="66" spans="1:16">
      <c r="A66" s="8">
        <v>10.75</v>
      </c>
      <c r="B66" s="1">
        <f t="shared" si="6"/>
        <v>35909.2219793814</v>
      </c>
      <c r="C66" s="1">
        <f t="shared" si="7"/>
        <v>13859.699711340199</v>
      </c>
      <c r="D66" s="1">
        <f t="shared" si="8"/>
        <v>11339.7543092783</v>
      </c>
      <c r="E66" s="1">
        <f t="shared" si="9"/>
        <v>0</v>
      </c>
      <c r="F66" s="10">
        <f t="shared" si="10"/>
        <v>61108.675999999898</v>
      </c>
      <c r="G66" s="1"/>
      <c r="H66" s="8">
        <f t="shared" si="11"/>
        <v>7.3577725818145296</v>
      </c>
      <c r="I66" s="1">
        <f t="shared" si="12"/>
        <v>24577.850131552001</v>
      </c>
      <c r="J66" s="1">
        <f t="shared" si="13"/>
        <v>9486.18777007274</v>
      </c>
      <c r="K66" s="1">
        <f t="shared" si="14"/>
        <v>7761.4263573322096</v>
      </c>
      <c r="L66" s="1">
        <f t="shared" si="15"/>
        <v>0</v>
      </c>
      <c r="M66" s="22">
        <f t="shared" si="16"/>
        <v>41825.464258956898</v>
      </c>
      <c r="N66" s="3"/>
      <c r="O66" s="3"/>
      <c r="P66" s="3"/>
    </row>
    <row r="67" spans="1:16">
      <c r="A67" s="8">
        <v>11.25</v>
      </c>
      <c r="B67" s="1">
        <f t="shared" si="6"/>
        <v>50259.886133720996</v>
      </c>
      <c r="C67" s="1">
        <f t="shared" si="7"/>
        <v>56897.984302325502</v>
      </c>
      <c r="D67" s="1">
        <f t="shared" si="8"/>
        <v>15172.7958139535</v>
      </c>
      <c r="E67" s="1">
        <f t="shared" si="9"/>
        <v>0</v>
      </c>
      <c r="F67" s="10">
        <f t="shared" si="10"/>
        <v>122330.66624999999</v>
      </c>
      <c r="G67" s="1"/>
      <c r="H67" s="8">
        <f t="shared" si="11"/>
        <v>8.4875231325921199</v>
      </c>
      <c r="I67" s="1">
        <f t="shared" si="12"/>
        <v>37918.395217902398</v>
      </c>
      <c r="J67" s="1">
        <f t="shared" si="13"/>
        <v>42926.485152342299</v>
      </c>
      <c r="K67" s="1">
        <f t="shared" si="14"/>
        <v>11447.062707291299</v>
      </c>
      <c r="L67" s="1">
        <f t="shared" si="15"/>
        <v>0</v>
      </c>
      <c r="M67" s="22">
        <f t="shared" si="16"/>
        <v>92291.943077535994</v>
      </c>
      <c r="N67" s="3"/>
      <c r="O67" s="3"/>
      <c r="P67" s="3"/>
    </row>
    <row r="68" spans="1:16">
      <c r="A68" s="8">
        <v>11.75</v>
      </c>
      <c r="B68" s="1">
        <f t="shared" si="6"/>
        <v>73089.216525229407</v>
      </c>
      <c r="C68" s="1">
        <f t="shared" si="7"/>
        <v>136913.602786698</v>
      </c>
      <c r="D68" s="1">
        <f t="shared" si="8"/>
        <v>14411.9581880734</v>
      </c>
      <c r="E68" s="1">
        <f t="shared" si="9"/>
        <v>0</v>
      </c>
      <c r="F68" s="10">
        <f t="shared" si="10"/>
        <v>224414.77750000099</v>
      </c>
      <c r="G68" s="1"/>
      <c r="H68" s="8">
        <f t="shared" si="11"/>
        <v>9.7301056343906698</v>
      </c>
      <c r="I68" s="1">
        <f t="shared" si="12"/>
        <v>60524.748725560297</v>
      </c>
      <c r="J68" s="1">
        <f t="shared" si="13"/>
        <v>113377.34620421899</v>
      </c>
      <c r="K68" s="1">
        <f t="shared" si="14"/>
        <v>11934.457495180901</v>
      </c>
      <c r="L68" s="1">
        <f t="shared" si="15"/>
        <v>0</v>
      </c>
      <c r="M68" s="22">
        <f t="shared" si="16"/>
        <v>185836.55242496001</v>
      </c>
      <c r="N68" s="3"/>
      <c r="O68" s="3"/>
      <c r="P68" s="3"/>
    </row>
    <row r="69" spans="1:16">
      <c r="A69" s="8">
        <v>12.25</v>
      </c>
      <c r="B69" s="1">
        <f t="shared" si="6"/>
        <v>44708.5735175097</v>
      </c>
      <c r="C69" s="1">
        <f t="shared" si="7"/>
        <v>208301.308433853</v>
      </c>
      <c r="D69" s="1">
        <f t="shared" si="8"/>
        <v>8128.8315486381298</v>
      </c>
      <c r="E69" s="1">
        <f t="shared" si="9"/>
        <v>0</v>
      </c>
      <c r="F69" s="10">
        <f t="shared" si="10"/>
        <v>261138.713500001</v>
      </c>
      <c r="G69" s="1"/>
      <c r="H69" s="8">
        <f t="shared" si="11"/>
        <v>11.0912641996471</v>
      </c>
      <c r="I69" s="1">
        <f t="shared" si="12"/>
        <v>40479.559254860898</v>
      </c>
      <c r="J69" s="1">
        <f t="shared" si="13"/>
        <v>188597.94652833001</v>
      </c>
      <c r="K69" s="1">
        <f t="shared" si="14"/>
        <v>7359.9198645201604</v>
      </c>
      <c r="L69" s="1">
        <f t="shared" si="15"/>
        <v>0</v>
      </c>
      <c r="M69" s="22">
        <f t="shared" si="16"/>
        <v>236437.425647711</v>
      </c>
      <c r="N69" s="3"/>
      <c r="O69" s="3"/>
      <c r="P69" s="3"/>
    </row>
    <row r="70" spans="1:16">
      <c r="A70" s="8">
        <v>12.75</v>
      </c>
      <c r="B70" s="1">
        <f t="shared" si="6"/>
        <v>32724.2324242424</v>
      </c>
      <c r="C70" s="1">
        <f t="shared" si="7"/>
        <v>289609.45695454499</v>
      </c>
      <c r="D70" s="1">
        <f t="shared" si="8"/>
        <v>1636.21162121212</v>
      </c>
      <c r="E70" s="1">
        <f t="shared" si="9"/>
        <v>0</v>
      </c>
      <c r="F70" s="10">
        <f t="shared" si="10"/>
        <v>323969.90100000001</v>
      </c>
      <c r="G70" s="1"/>
      <c r="H70" s="8">
        <f t="shared" si="11"/>
        <v>12.576777758636601</v>
      </c>
      <c r="I70" s="1">
        <f t="shared" si="12"/>
        <v>32279.639099738499</v>
      </c>
      <c r="J70" s="1">
        <f t="shared" si="13"/>
        <v>285674.80603268603</v>
      </c>
      <c r="K70" s="1">
        <f t="shared" si="14"/>
        <v>1613.9819549869301</v>
      </c>
      <c r="L70" s="1">
        <f t="shared" si="15"/>
        <v>0</v>
      </c>
      <c r="M70" s="22">
        <f t="shared" si="16"/>
        <v>319568.42708741099</v>
      </c>
      <c r="N70" s="3"/>
      <c r="O70" s="3"/>
      <c r="P70" s="3"/>
    </row>
    <row r="71" spans="1:16">
      <c r="A71" s="8">
        <v>13.25</v>
      </c>
      <c r="B71" s="1">
        <f t="shared" si="6"/>
        <v>13685.9358409091</v>
      </c>
      <c r="C71" s="1">
        <f t="shared" si="7"/>
        <v>287404.65265909099</v>
      </c>
      <c r="D71" s="1">
        <f t="shared" si="8"/>
        <v>0</v>
      </c>
      <c r="E71" s="1">
        <f t="shared" si="9"/>
        <v>0</v>
      </c>
      <c r="F71" s="10">
        <f t="shared" si="10"/>
        <v>301090.58850000001</v>
      </c>
      <c r="G71" s="1"/>
      <c r="H71" s="8">
        <f t="shared" si="11"/>
        <v>14.192458835166001</v>
      </c>
      <c r="I71" s="1">
        <f t="shared" si="12"/>
        <v>14659.402342854801</v>
      </c>
      <c r="J71" s="1">
        <f t="shared" si="13"/>
        <v>307847.44919994997</v>
      </c>
      <c r="K71" s="1">
        <f t="shared" si="14"/>
        <v>0</v>
      </c>
      <c r="L71" s="1">
        <f t="shared" si="15"/>
        <v>0</v>
      </c>
      <c r="M71" s="22">
        <f t="shared" si="16"/>
        <v>322506.85154280497</v>
      </c>
      <c r="N71" s="3"/>
      <c r="O71" s="3"/>
      <c r="P71" s="3"/>
    </row>
    <row r="72" spans="1:16">
      <c r="A72" s="8">
        <v>13.75</v>
      </c>
      <c r="B72" s="1">
        <f t="shared" si="6"/>
        <v>0</v>
      </c>
      <c r="C72" s="1">
        <f t="shared" si="7"/>
        <v>284542.01778169099</v>
      </c>
      <c r="D72" s="1">
        <f t="shared" si="8"/>
        <v>4064.8859683098599</v>
      </c>
      <c r="E72" s="1">
        <f t="shared" si="9"/>
        <v>0</v>
      </c>
      <c r="F72" s="10">
        <f t="shared" si="10"/>
        <v>288606.90375000099</v>
      </c>
      <c r="G72" s="1"/>
      <c r="H72" s="8">
        <f t="shared" si="11"/>
        <v>15.944152411867099</v>
      </c>
      <c r="I72" s="1">
        <f t="shared" si="12"/>
        <v>0</v>
      </c>
      <c r="J72" s="1">
        <f t="shared" si="13"/>
        <v>329947.730843016</v>
      </c>
      <c r="K72" s="1">
        <f t="shared" si="14"/>
        <v>4713.5390120430802</v>
      </c>
      <c r="L72" s="1">
        <f t="shared" si="15"/>
        <v>0</v>
      </c>
      <c r="M72" s="22">
        <f t="shared" si="16"/>
        <v>334661.26985505898</v>
      </c>
      <c r="N72" s="3"/>
      <c r="O72" s="3"/>
      <c r="P72" s="3"/>
    </row>
    <row r="73" spans="1:16">
      <c r="A73" s="8">
        <v>14.25</v>
      </c>
      <c r="B73" s="1">
        <f t="shared" si="6"/>
        <v>2439.9168645833302</v>
      </c>
      <c r="C73" s="1">
        <f t="shared" si="7"/>
        <v>168354.26365625</v>
      </c>
      <c r="D73" s="1">
        <f t="shared" si="8"/>
        <v>4879.8337291666603</v>
      </c>
      <c r="E73" s="1">
        <f t="shared" si="9"/>
        <v>0</v>
      </c>
      <c r="F73" s="10">
        <f t="shared" si="10"/>
        <v>175674.01425000001</v>
      </c>
      <c r="G73" s="1"/>
      <c r="H73" s="8">
        <f t="shared" si="11"/>
        <v>17.8377348753822</v>
      </c>
      <c r="I73" s="1">
        <f t="shared" si="12"/>
        <v>3054.21685252009</v>
      </c>
      <c r="J73" s="1">
        <f t="shared" si="13"/>
        <v>210740.96282388701</v>
      </c>
      <c r="K73" s="1">
        <f t="shared" si="14"/>
        <v>6108.43370504018</v>
      </c>
      <c r="L73" s="1">
        <f t="shared" si="15"/>
        <v>0</v>
      </c>
      <c r="M73" s="22">
        <f t="shared" si="16"/>
        <v>219903.61338144701</v>
      </c>
      <c r="N73" s="3"/>
      <c r="O73" s="3"/>
      <c r="P73" s="3"/>
    </row>
    <row r="74" spans="1:16">
      <c r="A74" s="8">
        <v>14.75</v>
      </c>
      <c r="B74" s="1">
        <f t="shared" si="6"/>
        <v>6459.5236634615403</v>
      </c>
      <c r="C74" s="1">
        <f t="shared" si="7"/>
        <v>146415.86970512799</v>
      </c>
      <c r="D74" s="1">
        <f t="shared" si="8"/>
        <v>15072.2218814102</v>
      </c>
      <c r="E74" s="1">
        <f t="shared" si="9"/>
        <v>0</v>
      </c>
      <c r="F74" s="10">
        <f t="shared" si="10"/>
        <v>167947.61525</v>
      </c>
      <c r="G74" s="1"/>
      <c r="H74" s="8">
        <f t="shared" si="11"/>
        <v>19.879113033100101</v>
      </c>
      <c r="I74" s="1">
        <f t="shared" si="12"/>
        <v>8705.7356641313108</v>
      </c>
      <c r="J74" s="1">
        <f t="shared" si="13"/>
        <v>197330.008386976</v>
      </c>
      <c r="K74" s="1">
        <f t="shared" si="14"/>
        <v>20313.3832163064</v>
      </c>
      <c r="L74" s="1">
        <f t="shared" si="15"/>
        <v>0</v>
      </c>
      <c r="M74" s="22">
        <f t="shared" si="16"/>
        <v>226349.12726741401</v>
      </c>
      <c r="N74" s="3"/>
      <c r="O74" s="3"/>
      <c r="P74" s="3"/>
    </row>
    <row r="75" spans="1:16">
      <c r="A75" s="8">
        <v>15.25</v>
      </c>
      <c r="B75" s="1">
        <f t="shared" si="6"/>
        <v>2025.9937379032301</v>
      </c>
      <c r="C75" s="1">
        <f t="shared" si="7"/>
        <v>37143.218528225698</v>
      </c>
      <c r="D75" s="1">
        <f t="shared" si="8"/>
        <v>2701.3249838709698</v>
      </c>
      <c r="E75" s="1">
        <f t="shared" si="9"/>
        <v>0</v>
      </c>
      <c r="F75" s="10">
        <f t="shared" si="10"/>
        <v>41870.537249999899</v>
      </c>
      <c r="G75" s="1"/>
      <c r="H75" s="8">
        <f t="shared" si="11"/>
        <v>22.0742231942377</v>
      </c>
      <c r="I75" s="1">
        <f t="shared" si="12"/>
        <v>2932.6057679084502</v>
      </c>
      <c r="J75" s="1">
        <f t="shared" si="13"/>
        <v>53764.439078321302</v>
      </c>
      <c r="K75" s="1">
        <f t="shared" si="14"/>
        <v>3910.1410238779199</v>
      </c>
      <c r="L75" s="1">
        <f t="shared" si="15"/>
        <v>0</v>
      </c>
      <c r="M75" s="22">
        <f t="shared" si="16"/>
        <v>60607.1858701077</v>
      </c>
      <c r="N75" s="3"/>
      <c r="O75" s="3"/>
      <c r="P75" s="3"/>
    </row>
    <row r="76" spans="1:16">
      <c r="A76" s="8">
        <v>15.75</v>
      </c>
      <c r="B76" s="1">
        <f t="shared" si="6"/>
        <v>3206.1149999999998</v>
      </c>
      <c r="C76" s="1">
        <f t="shared" si="7"/>
        <v>37190.934000000001</v>
      </c>
      <c r="D76" s="1">
        <f t="shared" si="8"/>
        <v>4488.5609999999997</v>
      </c>
      <c r="E76" s="1">
        <f t="shared" si="9"/>
        <v>0</v>
      </c>
      <c r="F76" s="10">
        <f t="shared" si="10"/>
        <v>44885.61</v>
      </c>
      <c r="G76" s="1"/>
      <c r="H76" s="8">
        <f t="shared" si="11"/>
        <v>24.429030309008802</v>
      </c>
      <c r="I76" s="1">
        <f t="shared" si="12"/>
        <v>4972.8432069312803</v>
      </c>
      <c r="J76" s="1">
        <f t="shared" si="13"/>
        <v>57684.981200402799</v>
      </c>
      <c r="K76" s="1">
        <f t="shared" si="14"/>
        <v>6961.9804897038002</v>
      </c>
      <c r="L76" s="1">
        <f t="shared" si="15"/>
        <v>0</v>
      </c>
      <c r="M76" s="22">
        <f t="shared" si="16"/>
        <v>69619.804897037902</v>
      </c>
      <c r="N76" s="3"/>
      <c r="O76" s="3"/>
      <c r="P76" s="3"/>
    </row>
    <row r="77" spans="1:16">
      <c r="A77" s="8">
        <v>16.25</v>
      </c>
      <c r="B77" s="1">
        <f t="shared" si="6"/>
        <v>551.93520270270199</v>
      </c>
      <c r="C77" s="1">
        <f t="shared" si="7"/>
        <v>16558.0560810811</v>
      </c>
      <c r="D77" s="1">
        <f t="shared" si="8"/>
        <v>3311.6112162162099</v>
      </c>
      <c r="E77" s="1">
        <f t="shared" si="9"/>
        <v>0</v>
      </c>
      <c r="F77" s="10">
        <f t="shared" si="10"/>
        <v>20421.602500000001</v>
      </c>
      <c r="G77" s="1"/>
      <c r="H77" s="8">
        <f t="shared" si="11"/>
        <v>26.949527160413201</v>
      </c>
      <c r="I77" s="1">
        <f t="shared" si="12"/>
        <v>915.34724529382402</v>
      </c>
      <c r="J77" s="1">
        <f t="shared" si="13"/>
        <v>27460.417358814801</v>
      </c>
      <c r="K77" s="1">
        <f t="shared" si="14"/>
        <v>5492.0834717629396</v>
      </c>
      <c r="L77" s="1">
        <f t="shared" si="15"/>
        <v>0</v>
      </c>
      <c r="M77" s="22">
        <f t="shared" si="16"/>
        <v>33867.848075871603</v>
      </c>
      <c r="N77" s="3"/>
      <c r="O77" s="3"/>
      <c r="P77" s="3"/>
    </row>
    <row r="78" spans="1:16">
      <c r="A78" s="8">
        <v>16.75</v>
      </c>
      <c r="B78" s="1">
        <f t="shared" si="6"/>
        <v>0</v>
      </c>
      <c r="C78" s="1">
        <f t="shared" si="7"/>
        <v>9150.8241071428492</v>
      </c>
      <c r="D78" s="1">
        <f t="shared" si="8"/>
        <v>3660.3296428571498</v>
      </c>
      <c r="E78" s="1">
        <f t="shared" si="9"/>
        <v>0</v>
      </c>
      <c r="F78" s="10">
        <f t="shared" si="10"/>
        <v>12811.153749999999</v>
      </c>
      <c r="G78" s="1"/>
      <c r="H78" s="8">
        <f t="shared" si="11"/>
        <v>29.641733603857698</v>
      </c>
      <c r="I78" s="1">
        <f t="shared" si="12"/>
        <v>0</v>
      </c>
      <c r="J78" s="1">
        <f t="shared" si="13"/>
        <v>16193.808384459</v>
      </c>
      <c r="K78" s="1">
        <f t="shared" si="14"/>
        <v>6477.5233537835902</v>
      </c>
      <c r="L78" s="1">
        <f t="shared" si="15"/>
        <v>0</v>
      </c>
      <c r="M78" s="22">
        <f t="shared" si="16"/>
        <v>22671.331738242599</v>
      </c>
      <c r="N78" s="3"/>
      <c r="O78" s="3"/>
      <c r="P78" s="3"/>
    </row>
    <row r="79" spans="1:16">
      <c r="A79" s="8">
        <v>17.25</v>
      </c>
      <c r="B79" s="1">
        <f t="shared" si="6"/>
        <v>0</v>
      </c>
      <c r="C79" s="1">
        <f t="shared" si="7"/>
        <v>3.8467500000000001</v>
      </c>
      <c r="D79" s="1">
        <f t="shared" si="8"/>
        <v>26.927250000000001</v>
      </c>
      <c r="E79" s="1">
        <f t="shared" si="9"/>
        <v>0</v>
      </c>
      <c r="F79" s="10">
        <f t="shared" si="10"/>
        <v>30.774000000000001</v>
      </c>
      <c r="G79" s="1"/>
      <c r="H79" s="8">
        <f t="shared" si="11"/>
        <v>32.511695850385202</v>
      </c>
      <c r="I79" s="1">
        <f t="shared" si="12"/>
        <v>0</v>
      </c>
      <c r="J79" s="1">
        <f t="shared" si="13"/>
        <v>7.2501081746359004</v>
      </c>
      <c r="K79" s="1">
        <f t="shared" si="14"/>
        <v>50.750757222451298</v>
      </c>
      <c r="L79" s="1">
        <f t="shared" si="15"/>
        <v>0</v>
      </c>
      <c r="M79" s="22">
        <f t="shared" si="16"/>
        <v>58.000865397087203</v>
      </c>
      <c r="N79" s="3"/>
      <c r="O79" s="3"/>
      <c r="P79" s="3"/>
    </row>
    <row r="80" spans="1:16">
      <c r="A80" s="8">
        <v>17.75</v>
      </c>
      <c r="B80" s="1">
        <f t="shared" si="6"/>
        <v>0</v>
      </c>
      <c r="C80" s="1">
        <f t="shared" si="7"/>
        <v>0</v>
      </c>
      <c r="D80" s="1">
        <f t="shared" si="8"/>
        <v>0</v>
      </c>
      <c r="E80" s="1">
        <f t="shared" si="9"/>
        <v>0</v>
      </c>
      <c r="F80" s="10">
        <f t="shared" si="10"/>
        <v>0</v>
      </c>
      <c r="G80" s="1"/>
      <c r="H80" s="8">
        <f t="shared" si="11"/>
        <v>35.565485789780197</v>
      </c>
      <c r="I80" s="1">
        <f t="shared" si="12"/>
        <v>0</v>
      </c>
      <c r="J80" s="1">
        <f t="shared" si="13"/>
        <v>0</v>
      </c>
      <c r="K80" s="1">
        <f t="shared" si="14"/>
        <v>0</v>
      </c>
      <c r="L80" s="1">
        <f t="shared" si="15"/>
        <v>0</v>
      </c>
      <c r="M80" s="22">
        <f t="shared" si="16"/>
        <v>0</v>
      </c>
      <c r="N80" s="3"/>
      <c r="O80" s="3"/>
      <c r="P80" s="3"/>
    </row>
    <row r="81" spans="1:16">
      <c r="A81" s="8">
        <v>18.25</v>
      </c>
      <c r="B81" s="1">
        <f t="shared" si="6"/>
        <v>0</v>
      </c>
      <c r="C81" s="1">
        <f t="shared" si="7"/>
        <v>0</v>
      </c>
      <c r="D81" s="1">
        <f t="shared" si="8"/>
        <v>32.558</v>
      </c>
      <c r="E81" s="1">
        <f t="shared" si="9"/>
        <v>0</v>
      </c>
      <c r="F81" s="10">
        <f t="shared" si="10"/>
        <v>32.558</v>
      </c>
      <c r="G81" s="1"/>
      <c r="H81" s="8">
        <f t="shared" si="11"/>
        <v>38.809200350235699</v>
      </c>
      <c r="I81" s="1">
        <f t="shared" si="12"/>
        <v>0</v>
      </c>
      <c r="J81" s="1">
        <f t="shared" si="13"/>
        <v>0</v>
      </c>
      <c r="K81" s="1">
        <f t="shared" si="14"/>
        <v>69.2356134248205</v>
      </c>
      <c r="L81" s="1">
        <f t="shared" si="15"/>
        <v>0</v>
      </c>
      <c r="M81" s="22">
        <f t="shared" si="16"/>
        <v>69.2356134248205</v>
      </c>
      <c r="N81" s="3"/>
      <c r="O81" s="3"/>
      <c r="P81" s="3"/>
    </row>
    <row r="82" spans="1:16">
      <c r="A82" s="8">
        <v>18.75</v>
      </c>
      <c r="B82" s="1">
        <f t="shared" si="6"/>
        <v>0</v>
      </c>
      <c r="C82" s="1">
        <f t="shared" si="7"/>
        <v>0</v>
      </c>
      <c r="D82" s="1">
        <f t="shared" si="8"/>
        <v>0</v>
      </c>
      <c r="E82" s="1">
        <f t="shared" si="9"/>
        <v>0</v>
      </c>
      <c r="F82" s="10">
        <f t="shared" si="10"/>
        <v>0</v>
      </c>
      <c r="G82" s="1"/>
      <c r="H82" s="8">
        <f t="shared" si="11"/>
        <v>42.248960891629999</v>
      </c>
      <c r="I82" s="1">
        <f t="shared" si="12"/>
        <v>0</v>
      </c>
      <c r="J82" s="1">
        <f t="shared" si="13"/>
        <v>0</v>
      </c>
      <c r="K82" s="1">
        <f t="shared" si="14"/>
        <v>0</v>
      </c>
      <c r="L82" s="1">
        <f t="shared" si="15"/>
        <v>0</v>
      </c>
      <c r="M82" s="22">
        <f t="shared" si="16"/>
        <v>0</v>
      </c>
      <c r="N82" s="3"/>
      <c r="O82" s="3"/>
      <c r="P82" s="3"/>
    </row>
    <row r="83" spans="1:16">
      <c r="A83" s="8">
        <v>19.25</v>
      </c>
      <c r="B83" s="1">
        <f t="shared" si="6"/>
        <v>0</v>
      </c>
      <c r="C83" s="1">
        <f t="shared" si="7"/>
        <v>0</v>
      </c>
      <c r="D83" s="1">
        <f t="shared" si="8"/>
        <v>0</v>
      </c>
      <c r="E83" s="1">
        <f t="shared" si="9"/>
        <v>0</v>
      </c>
      <c r="F83" s="10">
        <f t="shared" si="10"/>
        <v>0</v>
      </c>
      <c r="G83" s="1"/>
      <c r="H83" s="8">
        <f t="shared" si="11"/>
        <v>45.890912629772501</v>
      </c>
      <c r="I83" s="1">
        <f t="shared" si="12"/>
        <v>0</v>
      </c>
      <c r="J83" s="1">
        <f t="shared" si="13"/>
        <v>0</v>
      </c>
      <c r="K83" s="1">
        <f t="shared" si="14"/>
        <v>0</v>
      </c>
      <c r="L83" s="1">
        <f t="shared" si="15"/>
        <v>0</v>
      </c>
      <c r="M83" s="22">
        <f t="shared" si="16"/>
        <v>0</v>
      </c>
      <c r="N83" s="3"/>
      <c r="O83" s="3"/>
      <c r="P83" s="3"/>
    </row>
    <row r="84" spans="1:16">
      <c r="A84" s="8">
        <v>19.75</v>
      </c>
      <c r="B84" s="1">
        <f t="shared" si="6"/>
        <v>0</v>
      </c>
      <c r="C84" s="1">
        <f t="shared" si="7"/>
        <v>0</v>
      </c>
      <c r="D84" s="1">
        <f t="shared" si="8"/>
        <v>0</v>
      </c>
      <c r="E84" s="1">
        <f t="shared" si="9"/>
        <v>0</v>
      </c>
      <c r="F84" s="10">
        <f t="shared" si="10"/>
        <v>0</v>
      </c>
      <c r="G84" s="1"/>
      <c r="H84" s="8">
        <f t="shared" si="11"/>
        <v>49.741224089252299</v>
      </c>
      <c r="I84" s="1">
        <f t="shared" si="12"/>
        <v>0</v>
      </c>
      <c r="J84" s="1">
        <f t="shared" si="13"/>
        <v>0</v>
      </c>
      <c r="K84" s="1">
        <f t="shared" si="14"/>
        <v>0</v>
      </c>
      <c r="L84" s="1">
        <f t="shared" si="15"/>
        <v>0</v>
      </c>
      <c r="M84" s="22">
        <f t="shared" si="16"/>
        <v>0</v>
      </c>
      <c r="N84" s="3"/>
      <c r="O84" s="3"/>
      <c r="P84" s="3"/>
    </row>
    <row r="85" spans="1:16">
      <c r="A85" s="8">
        <v>20.25</v>
      </c>
      <c r="B85" s="1">
        <f t="shared" si="6"/>
        <v>0</v>
      </c>
      <c r="C85" s="1">
        <f t="shared" si="7"/>
        <v>0</v>
      </c>
      <c r="D85" s="1">
        <f t="shared" si="8"/>
        <v>0</v>
      </c>
      <c r="E85" s="1">
        <f t="shared" si="9"/>
        <v>0</v>
      </c>
      <c r="F85" s="10">
        <f t="shared" si="10"/>
        <v>0</v>
      </c>
      <c r="G85" s="1"/>
      <c r="H85" s="8">
        <f t="shared" si="11"/>
        <v>53.806086582759399</v>
      </c>
      <c r="I85" s="1">
        <f t="shared" si="12"/>
        <v>0</v>
      </c>
      <c r="J85" s="1">
        <f t="shared" si="13"/>
        <v>0</v>
      </c>
      <c r="K85" s="1">
        <f t="shared" si="14"/>
        <v>0</v>
      </c>
      <c r="L85" s="1">
        <f t="shared" si="15"/>
        <v>0</v>
      </c>
      <c r="M85" s="22">
        <f t="shared" si="16"/>
        <v>0</v>
      </c>
      <c r="N85" s="3"/>
      <c r="O85" s="3"/>
      <c r="P85" s="3"/>
    </row>
    <row r="86" spans="1:16">
      <c r="A86" s="8">
        <v>20.75</v>
      </c>
      <c r="B86" s="1">
        <f t="shared" si="6"/>
        <v>0</v>
      </c>
      <c r="C86" s="1">
        <f t="shared" si="7"/>
        <v>0</v>
      </c>
      <c r="D86" s="1">
        <f t="shared" si="8"/>
        <v>0</v>
      </c>
      <c r="E86" s="1">
        <f t="shared" si="9"/>
        <v>0</v>
      </c>
      <c r="F86" s="10">
        <f t="shared" si="10"/>
        <v>0</v>
      </c>
      <c r="G86" s="1"/>
      <c r="H86" s="8">
        <f t="shared" si="11"/>
        <v>58.091713714959099</v>
      </c>
      <c r="I86" s="1">
        <f t="shared" si="12"/>
        <v>0</v>
      </c>
      <c r="J86" s="1">
        <f t="shared" si="13"/>
        <v>0</v>
      </c>
      <c r="K86" s="1">
        <f t="shared" si="14"/>
        <v>0</v>
      </c>
      <c r="L86" s="1">
        <f t="shared" si="15"/>
        <v>0</v>
      </c>
      <c r="M86" s="22">
        <f t="shared" si="16"/>
        <v>0</v>
      </c>
      <c r="N86" s="3"/>
      <c r="O86" s="3"/>
      <c r="P86" s="3"/>
    </row>
    <row r="87" spans="1:16">
      <c r="A87" s="8">
        <v>21.25</v>
      </c>
      <c r="B87" s="1">
        <f t="shared" si="6"/>
        <v>0</v>
      </c>
      <c r="C87" s="1">
        <f t="shared" si="7"/>
        <v>0</v>
      </c>
      <c r="D87" s="1">
        <f t="shared" si="8"/>
        <v>0</v>
      </c>
      <c r="E87" s="1">
        <f t="shared" si="9"/>
        <v>0</v>
      </c>
      <c r="F87" s="10">
        <f t="shared" si="10"/>
        <v>0</v>
      </c>
      <c r="G87" s="1"/>
      <c r="H87" s="8">
        <f t="shared" si="11"/>
        <v>62.604340909181502</v>
      </c>
      <c r="I87" s="1">
        <f t="shared" si="12"/>
        <v>0</v>
      </c>
      <c r="J87" s="1">
        <f t="shared" si="13"/>
        <v>0</v>
      </c>
      <c r="K87" s="1">
        <f t="shared" si="14"/>
        <v>0</v>
      </c>
      <c r="L87" s="1">
        <f t="shared" si="15"/>
        <v>0</v>
      </c>
      <c r="M87" s="22">
        <f t="shared" si="16"/>
        <v>0</v>
      </c>
      <c r="N87" s="3"/>
      <c r="O87" s="3"/>
      <c r="P87" s="3"/>
    </row>
    <row r="88" spans="1:16">
      <c r="A88" s="8">
        <v>21.75</v>
      </c>
      <c r="B88" s="1">
        <f t="shared" si="6"/>
        <v>0</v>
      </c>
      <c r="C88" s="1">
        <f t="shared" si="7"/>
        <v>0</v>
      </c>
      <c r="D88" s="1">
        <f t="shared" si="8"/>
        <v>0</v>
      </c>
      <c r="E88" s="1">
        <f t="shared" si="9"/>
        <v>0</v>
      </c>
      <c r="F88" s="10">
        <f t="shared" si="10"/>
        <v>0</v>
      </c>
      <c r="G88" s="1"/>
      <c r="H88" s="8">
        <f t="shared" si="11"/>
        <v>67.350224955350697</v>
      </c>
      <c r="I88" s="1">
        <f t="shared" si="12"/>
        <v>0</v>
      </c>
      <c r="J88" s="1">
        <f t="shared" si="13"/>
        <v>0</v>
      </c>
      <c r="K88" s="1">
        <f t="shared" si="14"/>
        <v>0</v>
      </c>
      <c r="L88" s="1">
        <f t="shared" si="15"/>
        <v>0</v>
      </c>
      <c r="M88" s="22">
        <f t="shared" si="16"/>
        <v>0</v>
      </c>
      <c r="N88" s="3"/>
      <c r="O88" s="3"/>
      <c r="P88" s="3"/>
    </row>
    <row r="89" spans="1:16">
      <c r="A89" s="6" t="s">
        <v>7</v>
      </c>
      <c r="B89" s="15">
        <f>SUM(B52:B88)</f>
        <v>350020.24264524999</v>
      </c>
      <c r="C89" s="15">
        <f t="shared" ref="C89:E89" si="17">SUM(C52:C88)</f>
        <v>1696924.7211714601</v>
      </c>
      <c r="D89" s="15">
        <f t="shared" si="17"/>
        <v>92601.441183289498</v>
      </c>
      <c r="E89" s="15">
        <f t="shared" si="17"/>
        <v>0</v>
      </c>
      <c r="F89" s="15">
        <f>SUM(F52:F83)</f>
        <v>2139546.4049999998</v>
      </c>
      <c r="G89" s="10"/>
      <c r="H89" s="6" t="s">
        <v>7</v>
      </c>
      <c r="I89" s="15">
        <f>SUM(I52:I88)</f>
        <v>274560.51822475402</v>
      </c>
      <c r="J89" s="15">
        <f>SUM(J52:J88)</f>
        <v>1843841.9101736301</v>
      </c>
      <c r="K89" s="15">
        <f>SUM(K52:K88)</f>
        <v>96484.457622440998</v>
      </c>
      <c r="L89" s="15">
        <f>SUM(L52:L88)</f>
        <v>0</v>
      </c>
      <c r="M89" s="15">
        <f>SUM(M52:M88)</f>
        <v>2214886.8860208299</v>
      </c>
      <c r="N89" s="3"/>
      <c r="O89" s="3"/>
      <c r="P89" s="3"/>
    </row>
    <row r="90" spans="1:16">
      <c r="A90" s="4" t="s">
        <v>13</v>
      </c>
      <c r="B90" s="23">
        <f>IF(L43&gt;0,B89/L43,0)</f>
        <v>11.136362612163699</v>
      </c>
      <c r="C90" s="23">
        <f>IF(M43&gt;0,C89/M43,0)</f>
        <v>13.189742689881101</v>
      </c>
      <c r="D90" s="23">
        <f>IF(N43&gt;0,D89/N43,0)</f>
        <v>12.6364506469099</v>
      </c>
      <c r="E90" s="23">
        <f>IF(O43&gt;0,E89/O43,0)</f>
        <v>0</v>
      </c>
      <c r="F90" s="23">
        <f>IF(P43&gt;0,F89/P43,0)</f>
        <v>12.7800195969988</v>
      </c>
      <c r="G90" s="10"/>
      <c r="H90" s="4" t="s">
        <v>13</v>
      </c>
      <c r="I90" s="23">
        <f>IF(L43&gt;0,I89/L43,0)</f>
        <v>8.7355104574148204</v>
      </c>
      <c r="J90" s="23">
        <f>IF(M43&gt;0,J89/M43,0)</f>
        <v>14.3316907654101</v>
      </c>
      <c r="K90" s="23">
        <f>IF(N43&gt;0,K89/N43,0)</f>
        <v>13.1663295015743</v>
      </c>
      <c r="L90" s="23">
        <f>IF(O43&gt;0,L89/O43,0)</f>
        <v>0</v>
      </c>
      <c r="M90" s="23">
        <f>IF(P43&gt;0,M89/P43,0)</f>
        <v>13.230046210884501</v>
      </c>
      <c r="N90" s="3"/>
      <c r="O90" s="3"/>
      <c r="P90" s="3"/>
    </row>
    <row r="91" spans="1:1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3"/>
      <c r="O91" s="3"/>
      <c r="P91" s="3"/>
    </row>
    <row r="92" spans="1:1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3"/>
      <c r="O92" s="3"/>
      <c r="P92" s="3"/>
    </row>
    <row r="93" spans="1:1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3"/>
      <c r="O93" s="3"/>
      <c r="P93" s="3"/>
    </row>
    <row r="94" spans="1:1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3"/>
      <c r="O94" s="3"/>
      <c r="P94" s="3"/>
    </row>
    <row r="95" spans="1:16" ht="14" customHeight="1">
      <c r="A95" s="36" t="s">
        <v>14</v>
      </c>
      <c r="B95" s="36"/>
      <c r="C95" s="36"/>
      <c r="D95" s="36"/>
      <c r="E95" s="36"/>
      <c r="F95" s="1"/>
      <c r="G95" s="1"/>
      <c r="H95" s="1"/>
      <c r="I95" s="1"/>
      <c r="J95" s="1"/>
      <c r="K95" s="1"/>
      <c r="L95" s="1"/>
      <c r="M95" s="1"/>
      <c r="N95" s="3"/>
      <c r="O95" s="3"/>
      <c r="P95" s="3"/>
    </row>
    <row r="96" spans="1:16">
      <c r="A96" s="36"/>
      <c r="B96" s="36"/>
      <c r="C96" s="36"/>
      <c r="D96" s="36"/>
      <c r="E96" s="36"/>
      <c r="F96" s="1"/>
      <c r="G96" s="1"/>
      <c r="H96" s="1"/>
      <c r="I96" s="1"/>
      <c r="J96" s="1"/>
      <c r="K96" s="1"/>
      <c r="L96" s="1"/>
      <c r="M96" s="1"/>
      <c r="N96" s="3"/>
      <c r="O96" s="3"/>
      <c r="P96" s="3"/>
    </row>
    <row r="97" spans="1:18">
      <c r="A97" s="24"/>
      <c r="B97" s="24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3"/>
      <c r="O97" s="3"/>
      <c r="P97" s="3"/>
    </row>
    <row r="98" spans="1:1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3"/>
      <c r="O98" s="3"/>
      <c r="P98" s="3"/>
    </row>
    <row r="99" spans="1:18">
      <c r="A99" s="37" t="s">
        <v>15</v>
      </c>
      <c r="B99" s="35" t="s">
        <v>16</v>
      </c>
      <c r="C99" s="35" t="s">
        <v>17</v>
      </c>
      <c r="D99" s="35" t="s">
        <v>18</v>
      </c>
      <c r="E99" s="35" t="s">
        <v>19</v>
      </c>
      <c r="F99" s="1"/>
      <c r="G99" s="35" t="s">
        <v>16</v>
      </c>
      <c r="H99" s="35" t="s">
        <v>20</v>
      </c>
      <c r="I99" s="35" t="s">
        <v>17</v>
      </c>
      <c r="J99" s="1"/>
      <c r="K99" s="1"/>
      <c r="L99" s="1"/>
      <c r="M99" s="1"/>
      <c r="N99" s="3"/>
      <c r="O99" s="3"/>
      <c r="P99" s="3"/>
    </row>
    <row r="100" spans="1:18">
      <c r="A100" s="37"/>
      <c r="B100" s="37"/>
      <c r="C100" s="37"/>
      <c r="D100" s="37"/>
      <c r="E100" s="35"/>
      <c r="F100" s="1"/>
      <c r="G100" s="35"/>
      <c r="H100" s="35"/>
      <c r="I100" s="35"/>
      <c r="J100" s="1"/>
      <c r="K100" s="1"/>
      <c r="L100" s="1"/>
      <c r="M100" s="1"/>
      <c r="N100" s="3"/>
      <c r="O100" s="3"/>
      <c r="P100" s="3"/>
    </row>
    <row r="101" spans="1:18">
      <c r="A101" s="25">
        <v>0</v>
      </c>
      <c r="B101" s="32">
        <f>L$43</f>
        <v>31430.3920261126</v>
      </c>
      <c r="C101" s="32">
        <f>$B$90</f>
        <v>11.136362612163699</v>
      </c>
      <c r="D101" s="32">
        <f>$I$90</f>
        <v>8.7355104574148204</v>
      </c>
      <c r="E101" s="32">
        <f>B101*D101</f>
        <v>274560.51822475402</v>
      </c>
      <c r="F101" s="1"/>
      <c r="G101" s="1">
        <f>B101</f>
        <v>31430.3920261126</v>
      </c>
      <c r="H101" s="1">
        <f>D101/1000</f>
        <v>8.7355104574148197E-3</v>
      </c>
      <c r="I101" s="1">
        <f>C101</f>
        <v>11.136362612163699</v>
      </c>
      <c r="J101" s="1"/>
      <c r="K101" s="1"/>
      <c r="L101" s="1"/>
      <c r="M101" s="1"/>
      <c r="N101" s="3"/>
      <c r="O101" s="3"/>
      <c r="P101" s="3"/>
    </row>
    <row r="102" spans="1:18">
      <c r="A102" s="25">
        <v>1</v>
      </c>
      <c r="B102" s="32">
        <f>M$43</f>
        <v>128654.876828894</v>
      </c>
      <c r="C102" s="32">
        <f>$C$90</f>
        <v>13.189742689881101</v>
      </c>
      <c r="D102" s="32">
        <f>$J$90</f>
        <v>14.3316907654101</v>
      </c>
      <c r="E102" s="32">
        <f>B102*D102</f>
        <v>1843841.9101736301</v>
      </c>
      <c r="F102" s="1"/>
      <c r="G102" s="1">
        <f>B102</f>
        <v>128654.876828894</v>
      </c>
      <c r="H102" s="1">
        <f>D102/1000</f>
        <v>1.4331690765410099E-2</v>
      </c>
      <c r="I102" s="1">
        <f>C102</f>
        <v>13.189742689881101</v>
      </c>
      <c r="J102" s="1"/>
      <c r="K102" s="1"/>
      <c r="L102" s="1"/>
      <c r="M102" s="1"/>
      <c r="N102" s="1"/>
      <c r="O102" s="1"/>
      <c r="P102" s="3"/>
      <c r="Q102" s="3"/>
      <c r="R102" s="3"/>
    </row>
    <row r="103" spans="1:18">
      <c r="A103" s="25">
        <v>2</v>
      </c>
      <c r="B103" s="32">
        <f>N$43</f>
        <v>7328.1211449937</v>
      </c>
      <c r="C103" s="32">
        <f>$D$90</f>
        <v>12.6364506469099</v>
      </c>
      <c r="D103" s="32">
        <f>$K$90</f>
        <v>13.1663295015743</v>
      </c>
      <c r="E103" s="32">
        <f>B103*D103</f>
        <v>96484.457622440998</v>
      </c>
      <c r="F103" s="1"/>
      <c r="G103" s="1">
        <f>B103</f>
        <v>7328.1211449937</v>
      </c>
      <c r="H103" s="1">
        <f>D103/1000</f>
        <v>1.31663295015743E-2</v>
      </c>
      <c r="I103" s="1">
        <f>C103</f>
        <v>12.6364506469099</v>
      </c>
      <c r="J103" s="1"/>
      <c r="K103" s="1"/>
      <c r="L103" s="1"/>
      <c r="M103" s="1"/>
      <c r="N103" s="1"/>
      <c r="O103" s="1"/>
      <c r="P103" s="3"/>
      <c r="Q103" s="3"/>
      <c r="R103" s="3"/>
    </row>
    <row r="104" spans="1:18">
      <c r="A104" s="25">
        <v>3</v>
      </c>
      <c r="B104" s="32">
        <f>O$43</f>
        <v>0</v>
      </c>
      <c r="C104" s="32">
        <f>$E$90</f>
        <v>0</v>
      </c>
      <c r="D104" s="32">
        <f>$L$90</f>
        <v>0</v>
      </c>
      <c r="E104" s="32">
        <f>B104*D104</f>
        <v>0</v>
      </c>
      <c r="F104" s="1"/>
      <c r="G104" s="1">
        <f>B104</f>
        <v>0</v>
      </c>
      <c r="H104" s="1">
        <f>D104/1000</f>
        <v>0</v>
      </c>
      <c r="I104" s="1">
        <f>C104</f>
        <v>0</v>
      </c>
      <c r="J104" s="1"/>
      <c r="K104" s="1"/>
      <c r="L104" s="1"/>
      <c r="M104" s="1"/>
      <c r="N104" s="1"/>
      <c r="O104" s="1"/>
      <c r="P104" s="3"/>
      <c r="Q104" s="3"/>
      <c r="R104" s="3"/>
    </row>
    <row r="105" spans="1:18">
      <c r="A105" s="25" t="s">
        <v>7</v>
      </c>
      <c r="B105" s="32">
        <f>SUM(B101:B104)</f>
        <v>167413.39000000001</v>
      </c>
      <c r="C105" s="32">
        <f>$F$90</f>
        <v>12.7800195969988</v>
      </c>
      <c r="D105" s="32">
        <f>$M$90</f>
        <v>13.230046210884501</v>
      </c>
      <c r="E105" s="32">
        <f>SUM(E101:E104)</f>
        <v>2214886.8860208299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3"/>
      <c r="Q105" s="3"/>
      <c r="R105" s="3"/>
    </row>
    <row r="106" spans="1:18">
      <c r="A106" s="25" t="s">
        <v>2</v>
      </c>
      <c r="B106" s="32">
        <f>$I$2</f>
        <v>2214923</v>
      </c>
      <c r="C106" s="2"/>
      <c r="D106" s="2"/>
      <c r="E106" s="2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3"/>
      <c r="Q106" s="3"/>
      <c r="R106" s="3"/>
    </row>
    <row r="107" spans="1:18" ht="24">
      <c r="A107" s="26" t="s">
        <v>21</v>
      </c>
      <c r="B107" s="32">
        <f>IF(E105&gt;0,$I$2/E105,"")</f>
        <v>1.00001630511219</v>
      </c>
      <c r="C107" s="2"/>
      <c r="D107" s="2"/>
      <c r="E107" s="2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3"/>
      <c r="Q107" s="3"/>
      <c r="R107" s="3"/>
    </row>
  </sheetData>
  <sheetProtection selectLockedCells="1" selectUnlockedCells="1"/>
  <mergeCells count="15">
    <mergeCell ref="A1:F1"/>
    <mergeCell ref="H1:I1"/>
    <mergeCell ref="B4:F4"/>
    <mergeCell ref="L4:P4"/>
    <mergeCell ref="B47:D47"/>
    <mergeCell ref="I47:K47"/>
    <mergeCell ref="G99:G100"/>
    <mergeCell ref="H99:H100"/>
    <mergeCell ref="I99:I100"/>
    <mergeCell ref="A95:E96"/>
    <mergeCell ref="A99:A100"/>
    <mergeCell ref="B99:B100"/>
    <mergeCell ref="C99:C100"/>
    <mergeCell ref="D99:D100"/>
    <mergeCell ref="E99:E100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07"/>
  <sheetViews>
    <sheetView tabSelected="1" topLeftCell="A61" workbookViewId="0">
      <selection activeCell="I90" sqref="I90"/>
    </sheetView>
  </sheetViews>
  <sheetFormatPr baseColWidth="10" defaultColWidth="11.5" defaultRowHeight="13"/>
  <cols>
    <col min="1" max="1" width="9" customWidth="1"/>
    <col min="2" max="2" width="12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0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1">
      <c r="A1" s="38" t="s">
        <v>24</v>
      </c>
      <c r="B1" s="38"/>
      <c r="C1" s="38"/>
      <c r="D1" s="38"/>
      <c r="E1" s="38"/>
      <c r="F1" s="38"/>
      <c r="G1" s="1"/>
      <c r="H1" s="39" t="s">
        <v>1</v>
      </c>
      <c r="I1" s="39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 s="1">
        <v>868474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2" t="s">
        <v>3</v>
      </c>
      <c r="B4" s="40" t="s">
        <v>4</v>
      </c>
      <c r="C4" s="40"/>
      <c r="D4" s="40"/>
      <c r="E4" s="40"/>
      <c r="F4" s="40"/>
      <c r="G4" s="1"/>
      <c r="H4" s="2" t="s">
        <v>3</v>
      </c>
      <c r="I4" s="1"/>
      <c r="J4" s="1"/>
      <c r="K4" s="2" t="s">
        <v>3</v>
      </c>
      <c r="L4" s="39" t="s">
        <v>5</v>
      </c>
      <c r="M4" s="39"/>
      <c r="N4" s="39"/>
      <c r="O4" s="39"/>
      <c r="P4" s="39"/>
      <c r="Q4" s="3"/>
      <c r="R4" s="3"/>
    </row>
    <row r="5" spans="1:18">
      <c r="A5" s="2" t="s">
        <v>6</v>
      </c>
      <c r="B5" s="4">
        <v>0</v>
      </c>
      <c r="C5" s="5">
        <v>1</v>
      </c>
      <c r="D5" s="5">
        <v>2</v>
      </c>
      <c r="E5" s="5">
        <v>3</v>
      </c>
      <c r="F5" s="6" t="s">
        <v>7</v>
      </c>
      <c r="G5" s="1"/>
      <c r="H5" s="2" t="s">
        <v>6</v>
      </c>
      <c r="I5" s="2" t="s">
        <v>8</v>
      </c>
      <c r="J5" s="1"/>
      <c r="K5" s="2" t="s">
        <v>6</v>
      </c>
      <c r="L5" s="4">
        <v>0</v>
      </c>
      <c r="M5" s="5">
        <v>1</v>
      </c>
      <c r="N5" s="5">
        <v>2</v>
      </c>
      <c r="O5" s="5">
        <v>3</v>
      </c>
      <c r="P5" s="7" t="s">
        <v>7</v>
      </c>
      <c r="Q5" s="3"/>
      <c r="R5" s="3"/>
    </row>
    <row r="6" spans="1:18">
      <c r="A6" s="8">
        <v>3.75</v>
      </c>
      <c r="B6" s="9"/>
      <c r="C6" s="9"/>
      <c r="D6" s="9"/>
      <c r="E6" s="9"/>
      <c r="F6" s="10">
        <f t="shared" ref="F6:F42" si="0">SUM(B6:E6)</f>
        <v>0</v>
      </c>
      <c r="G6" s="1"/>
      <c r="H6" s="8">
        <v>3.75</v>
      </c>
      <c r="I6" s="11"/>
      <c r="J6" s="1"/>
      <c r="K6" s="8">
        <v>3.75</v>
      </c>
      <c r="L6" s="1">
        <f t="shared" ref="L6:L42" si="1">IF($F6&gt;0,($I6/1000)*(B6/$F6),0)</f>
        <v>0</v>
      </c>
      <c r="M6" s="1">
        <f t="shared" ref="M6:M42" si="2">IF($F6&gt;0,($I6/1000)*(C6/$F6),0)</f>
        <v>0</v>
      </c>
      <c r="N6" s="1">
        <f t="shared" ref="N6:N42" si="3">IF($F6&gt;0,($I6/1000)*(D6/$F6),0)</f>
        <v>0</v>
      </c>
      <c r="O6" s="1">
        <f t="shared" ref="O6:O42" si="4">IF($F6&gt;0,($I6/1000)*(E6/$F6),0)</f>
        <v>0</v>
      </c>
      <c r="P6" s="12">
        <f t="shared" ref="P6:P42" si="5">SUM(L6:O6)</f>
        <v>0</v>
      </c>
      <c r="Q6" s="3"/>
      <c r="R6" s="3"/>
    </row>
    <row r="7" spans="1:18">
      <c r="A7" s="8">
        <v>4.25</v>
      </c>
      <c r="B7" s="9"/>
      <c r="C7" s="9"/>
      <c r="D7" s="9"/>
      <c r="E7" s="9"/>
      <c r="F7" s="10">
        <f t="shared" si="0"/>
        <v>0</v>
      </c>
      <c r="G7" s="1"/>
      <c r="H7" s="8">
        <v>4.25</v>
      </c>
      <c r="I7" s="11"/>
      <c r="J7" s="1"/>
      <c r="K7" s="8">
        <v>4.25</v>
      </c>
      <c r="L7" s="1">
        <f t="shared" si="1"/>
        <v>0</v>
      </c>
      <c r="M7" s="1">
        <f t="shared" si="2"/>
        <v>0</v>
      </c>
      <c r="N7" s="1">
        <f t="shared" si="3"/>
        <v>0</v>
      </c>
      <c r="O7" s="1">
        <f t="shared" si="4"/>
        <v>0</v>
      </c>
      <c r="P7" s="12">
        <f t="shared" si="5"/>
        <v>0</v>
      </c>
      <c r="Q7" s="3"/>
      <c r="R7" s="3"/>
    </row>
    <row r="8" spans="1:18">
      <c r="A8" s="8">
        <v>4.75</v>
      </c>
      <c r="B8" s="9"/>
      <c r="C8" s="9"/>
      <c r="D8" s="9"/>
      <c r="E8" s="9"/>
      <c r="F8" s="10">
        <f t="shared" si="0"/>
        <v>0</v>
      </c>
      <c r="G8" s="1"/>
      <c r="H8" s="8">
        <v>4.75</v>
      </c>
      <c r="I8" s="11"/>
      <c r="J8" s="1"/>
      <c r="K8" s="8">
        <v>4.75</v>
      </c>
      <c r="L8" s="1">
        <f t="shared" si="1"/>
        <v>0</v>
      </c>
      <c r="M8" s="1">
        <f t="shared" si="2"/>
        <v>0</v>
      </c>
      <c r="N8" s="1">
        <f t="shared" si="3"/>
        <v>0</v>
      </c>
      <c r="O8" s="1">
        <f t="shared" si="4"/>
        <v>0</v>
      </c>
      <c r="P8" s="12">
        <f t="shared" si="5"/>
        <v>0</v>
      </c>
      <c r="Q8" s="3"/>
      <c r="R8" s="3"/>
    </row>
    <row r="9" spans="1:18">
      <c r="A9" s="8">
        <v>5.25</v>
      </c>
      <c r="B9" s="9"/>
      <c r="C9" s="9"/>
      <c r="D9" s="9"/>
      <c r="E9" s="9"/>
      <c r="F9" s="10">
        <f t="shared" si="0"/>
        <v>0</v>
      </c>
      <c r="G9" s="1"/>
      <c r="H9" s="8">
        <v>5.25</v>
      </c>
      <c r="I9" s="11"/>
      <c r="J9" s="1"/>
      <c r="K9" s="8">
        <v>5.25</v>
      </c>
      <c r="L9" s="1">
        <f t="shared" si="1"/>
        <v>0</v>
      </c>
      <c r="M9" s="1">
        <f t="shared" si="2"/>
        <v>0</v>
      </c>
      <c r="N9" s="1">
        <f t="shared" si="3"/>
        <v>0</v>
      </c>
      <c r="O9" s="1">
        <f t="shared" si="4"/>
        <v>0</v>
      </c>
      <c r="P9" s="12">
        <f t="shared" si="5"/>
        <v>0</v>
      </c>
      <c r="Q9" s="3"/>
      <c r="R9" s="3"/>
    </row>
    <row r="10" spans="1:18">
      <c r="A10" s="8">
        <v>5.75</v>
      </c>
      <c r="B10" s="9"/>
      <c r="C10" s="9"/>
      <c r="D10" s="9"/>
      <c r="E10" s="9"/>
      <c r="F10" s="10">
        <f t="shared" si="0"/>
        <v>0</v>
      </c>
      <c r="G10" s="1"/>
      <c r="H10" s="8">
        <v>5.75</v>
      </c>
      <c r="I10" s="11"/>
      <c r="J10" s="1"/>
      <c r="K10" s="8">
        <v>5.75</v>
      </c>
      <c r="L10" s="1">
        <f t="shared" si="1"/>
        <v>0</v>
      </c>
      <c r="M10" s="1">
        <f t="shared" si="2"/>
        <v>0</v>
      </c>
      <c r="N10" s="1">
        <f t="shared" si="3"/>
        <v>0</v>
      </c>
      <c r="O10" s="1">
        <f t="shared" si="4"/>
        <v>0</v>
      </c>
      <c r="P10" s="12">
        <f t="shared" si="5"/>
        <v>0</v>
      </c>
      <c r="Q10" s="3"/>
      <c r="R10" s="3"/>
    </row>
    <row r="11" spans="1:18">
      <c r="A11" s="8">
        <v>6.25</v>
      </c>
      <c r="B11" s="9"/>
      <c r="C11" s="9"/>
      <c r="D11" s="9"/>
      <c r="E11" s="9"/>
      <c r="F11" s="10">
        <f t="shared" si="0"/>
        <v>0</v>
      </c>
      <c r="G11" s="1"/>
      <c r="H11" s="8">
        <v>6.25</v>
      </c>
      <c r="I11" s="11"/>
      <c r="J11" s="1"/>
      <c r="K11" s="8">
        <v>6.25</v>
      </c>
      <c r="L11" s="1">
        <f t="shared" si="1"/>
        <v>0</v>
      </c>
      <c r="M11" s="1">
        <f t="shared" si="2"/>
        <v>0</v>
      </c>
      <c r="N11" s="1">
        <f t="shared" si="3"/>
        <v>0</v>
      </c>
      <c r="O11" s="1">
        <f t="shared" si="4"/>
        <v>0</v>
      </c>
      <c r="P11" s="12">
        <f t="shared" si="5"/>
        <v>0</v>
      </c>
      <c r="Q11" s="3"/>
      <c r="R11" s="3"/>
    </row>
    <row r="12" spans="1:18">
      <c r="A12" s="8">
        <v>6.75</v>
      </c>
      <c r="B12" s="13">
        <v>1</v>
      </c>
      <c r="C12" s="9"/>
      <c r="D12" s="9"/>
      <c r="E12" s="9"/>
      <c r="F12" s="10">
        <f t="shared" si="0"/>
        <v>1</v>
      </c>
      <c r="G12" s="1"/>
      <c r="H12" s="8">
        <v>6.75</v>
      </c>
      <c r="I12" s="3">
        <v>3210</v>
      </c>
      <c r="J12" s="1"/>
      <c r="K12" s="8">
        <v>6.75</v>
      </c>
      <c r="L12" s="1">
        <f t="shared" si="1"/>
        <v>3.21</v>
      </c>
      <c r="M12" s="1">
        <f t="shared" si="2"/>
        <v>0</v>
      </c>
      <c r="N12" s="1">
        <f t="shared" si="3"/>
        <v>0</v>
      </c>
      <c r="O12" s="1">
        <f t="shared" si="4"/>
        <v>0</v>
      </c>
      <c r="P12" s="12">
        <f t="shared" si="5"/>
        <v>3.21</v>
      </c>
      <c r="Q12" s="3"/>
      <c r="R12" s="34"/>
    </row>
    <row r="13" spans="1:18">
      <c r="A13" s="8">
        <v>7.25</v>
      </c>
      <c r="B13" s="9">
        <v>2</v>
      </c>
      <c r="C13" s="9"/>
      <c r="D13" s="9"/>
      <c r="E13" s="9"/>
      <c r="F13" s="10">
        <f t="shared" si="0"/>
        <v>2</v>
      </c>
      <c r="G13" s="1"/>
      <c r="H13" s="8">
        <v>7.25</v>
      </c>
      <c r="I13" s="3">
        <v>28774</v>
      </c>
      <c r="J13" s="1"/>
      <c r="K13" s="8">
        <v>7.25</v>
      </c>
      <c r="L13" s="1">
        <f t="shared" si="1"/>
        <v>28.774000000000001</v>
      </c>
      <c r="M13" s="1">
        <f t="shared" si="2"/>
        <v>0</v>
      </c>
      <c r="N13" s="1">
        <f t="shared" si="3"/>
        <v>0</v>
      </c>
      <c r="O13" s="1">
        <f t="shared" si="4"/>
        <v>0</v>
      </c>
      <c r="P13" s="12">
        <f t="shared" si="5"/>
        <v>28.774000000000001</v>
      </c>
      <c r="Q13" s="3"/>
      <c r="R13" s="34"/>
    </row>
    <row r="14" spans="1:18">
      <c r="A14" s="8">
        <v>7.75</v>
      </c>
      <c r="B14" s="9">
        <v>6</v>
      </c>
      <c r="C14" s="9"/>
      <c r="D14" s="9"/>
      <c r="E14" s="9"/>
      <c r="F14" s="10">
        <f t="shared" si="0"/>
        <v>6</v>
      </c>
      <c r="G14" s="1"/>
      <c r="H14" s="8">
        <v>7.75</v>
      </c>
      <c r="I14" s="3">
        <v>13395</v>
      </c>
      <c r="J14" s="11"/>
      <c r="K14" s="8">
        <v>7.75</v>
      </c>
      <c r="L14" s="1">
        <f t="shared" si="1"/>
        <v>13.395</v>
      </c>
      <c r="M14" s="1">
        <f t="shared" si="2"/>
        <v>0</v>
      </c>
      <c r="N14" s="1">
        <f t="shared" si="3"/>
        <v>0</v>
      </c>
      <c r="O14" s="1">
        <f t="shared" si="4"/>
        <v>0</v>
      </c>
      <c r="P14" s="12">
        <f t="shared" si="5"/>
        <v>13.395</v>
      </c>
      <c r="Q14" s="3"/>
      <c r="R14" s="34"/>
    </row>
    <row r="15" spans="1:18">
      <c r="A15" s="8">
        <v>8.25</v>
      </c>
      <c r="B15" s="9">
        <v>23</v>
      </c>
      <c r="C15" s="9"/>
      <c r="D15" s="9"/>
      <c r="E15" s="9"/>
      <c r="F15" s="10">
        <f t="shared" si="0"/>
        <v>23</v>
      </c>
      <c r="G15" s="1"/>
      <c r="H15" s="8">
        <v>8.25</v>
      </c>
      <c r="I15" s="3">
        <v>19643</v>
      </c>
      <c r="J15" s="11"/>
      <c r="K15" s="8">
        <v>8.25</v>
      </c>
      <c r="L15" s="1">
        <f t="shared" si="1"/>
        <v>19.643000000000001</v>
      </c>
      <c r="M15" s="1">
        <f t="shared" si="2"/>
        <v>0</v>
      </c>
      <c r="N15" s="1">
        <f t="shared" si="3"/>
        <v>0</v>
      </c>
      <c r="O15" s="1">
        <f t="shared" si="4"/>
        <v>0</v>
      </c>
      <c r="P15" s="12">
        <f t="shared" si="5"/>
        <v>19.643000000000001</v>
      </c>
      <c r="Q15" s="3"/>
      <c r="R15" s="34"/>
    </row>
    <row r="16" spans="1:18">
      <c r="A16" s="8">
        <v>8.75</v>
      </c>
      <c r="B16" s="9">
        <v>29</v>
      </c>
      <c r="E16" s="9"/>
      <c r="F16" s="10">
        <f t="shared" si="0"/>
        <v>29</v>
      </c>
      <c r="G16" s="1"/>
      <c r="H16" s="8">
        <v>8.75</v>
      </c>
      <c r="I16" s="3">
        <v>169192</v>
      </c>
      <c r="J16" s="11"/>
      <c r="K16" s="8">
        <v>8.75</v>
      </c>
      <c r="L16" s="1">
        <f t="shared" si="1"/>
        <v>169.19200000000001</v>
      </c>
      <c r="M16" s="1">
        <f t="shared" si="2"/>
        <v>0</v>
      </c>
      <c r="N16" s="1">
        <f t="shared" si="3"/>
        <v>0</v>
      </c>
      <c r="O16" s="1">
        <f t="shared" si="4"/>
        <v>0</v>
      </c>
      <c r="P16" s="12">
        <f t="shared" si="5"/>
        <v>169.19200000000001</v>
      </c>
      <c r="Q16" s="3"/>
      <c r="R16" s="34"/>
    </row>
    <row r="17" spans="1:18">
      <c r="A17" s="8">
        <v>9.25</v>
      </c>
      <c r="B17" s="9">
        <v>39</v>
      </c>
      <c r="E17" s="9"/>
      <c r="F17" s="10">
        <f t="shared" si="0"/>
        <v>39</v>
      </c>
      <c r="G17" s="1"/>
      <c r="H17" s="8">
        <v>9.25</v>
      </c>
      <c r="I17" s="3">
        <v>1277114</v>
      </c>
      <c r="J17" s="11"/>
      <c r="K17" s="8">
        <v>9.25</v>
      </c>
      <c r="L17" s="1">
        <f t="shared" si="1"/>
        <v>1277.114</v>
      </c>
      <c r="M17" s="1">
        <f t="shared" si="2"/>
        <v>0</v>
      </c>
      <c r="N17" s="1">
        <f t="shared" si="3"/>
        <v>0</v>
      </c>
      <c r="O17" s="1">
        <f t="shared" si="4"/>
        <v>0</v>
      </c>
      <c r="P17" s="12">
        <f t="shared" si="5"/>
        <v>1277.114</v>
      </c>
      <c r="Q17" s="3"/>
      <c r="R17" s="34"/>
    </row>
    <row r="18" spans="1:18">
      <c r="A18" s="8">
        <v>9.75</v>
      </c>
      <c r="B18" s="9">
        <v>45</v>
      </c>
      <c r="E18" s="9"/>
      <c r="F18" s="10">
        <f t="shared" si="0"/>
        <v>45</v>
      </c>
      <c r="G18" s="1"/>
      <c r="H18" s="8">
        <v>9.75</v>
      </c>
      <c r="I18" s="3">
        <v>3282506</v>
      </c>
      <c r="J18" s="11"/>
      <c r="K18" s="8">
        <v>9.75</v>
      </c>
      <c r="L18" s="1">
        <f t="shared" si="1"/>
        <v>3282.5059999999999</v>
      </c>
      <c r="M18" s="1">
        <f t="shared" si="2"/>
        <v>0</v>
      </c>
      <c r="N18" s="1">
        <f t="shared" si="3"/>
        <v>0</v>
      </c>
      <c r="O18" s="1">
        <f t="shared" si="4"/>
        <v>0</v>
      </c>
      <c r="P18" s="12">
        <f t="shared" si="5"/>
        <v>3282.5059999999999</v>
      </c>
      <c r="Q18" s="3"/>
      <c r="R18" s="34"/>
    </row>
    <row r="19" spans="1:18">
      <c r="A19" s="8">
        <v>10.25</v>
      </c>
      <c r="B19" s="9">
        <v>41</v>
      </c>
      <c r="E19" s="9"/>
      <c r="F19" s="10">
        <f t="shared" si="0"/>
        <v>41</v>
      </c>
      <c r="G19" s="1"/>
      <c r="H19" s="8">
        <v>10.25</v>
      </c>
      <c r="I19" s="3">
        <v>4044428</v>
      </c>
      <c r="J19" s="11"/>
      <c r="K19" s="8">
        <v>10.25</v>
      </c>
      <c r="L19" s="1">
        <f t="shared" si="1"/>
        <v>4044.4279999999999</v>
      </c>
      <c r="M19" s="1">
        <f t="shared" si="2"/>
        <v>0</v>
      </c>
      <c r="N19" s="1">
        <f t="shared" si="3"/>
        <v>0</v>
      </c>
      <c r="O19" s="1">
        <f t="shared" si="4"/>
        <v>0</v>
      </c>
      <c r="P19" s="12">
        <f t="shared" si="5"/>
        <v>4044.4279999999999</v>
      </c>
      <c r="Q19" s="3"/>
      <c r="R19" s="34"/>
    </row>
    <row r="20" spans="1:18">
      <c r="A20" s="8">
        <v>10.75</v>
      </c>
      <c r="B20" s="9">
        <v>29</v>
      </c>
      <c r="C20">
        <v>1</v>
      </c>
      <c r="E20" s="9"/>
      <c r="F20" s="10">
        <f t="shared" si="0"/>
        <v>30</v>
      </c>
      <c r="G20" s="1"/>
      <c r="H20" s="8">
        <v>10.75</v>
      </c>
      <c r="I20" s="3">
        <v>7868094</v>
      </c>
      <c r="J20" s="11"/>
      <c r="K20" s="8">
        <v>10.75</v>
      </c>
      <c r="L20" s="1">
        <f t="shared" si="1"/>
        <v>7605.8242</v>
      </c>
      <c r="M20" s="1">
        <f t="shared" si="2"/>
        <v>262.26979999999998</v>
      </c>
      <c r="N20" s="1">
        <f t="shared" si="3"/>
        <v>0</v>
      </c>
      <c r="O20" s="1">
        <f t="shared" si="4"/>
        <v>0</v>
      </c>
      <c r="P20" s="12">
        <f t="shared" si="5"/>
        <v>7868.0940000000001</v>
      </c>
      <c r="Q20" s="3"/>
      <c r="R20" s="34"/>
    </row>
    <row r="21" spans="1:18">
      <c r="A21" s="8">
        <v>11.25</v>
      </c>
      <c r="B21" s="9">
        <v>35</v>
      </c>
      <c r="C21">
        <v>2</v>
      </c>
      <c r="E21" s="9"/>
      <c r="F21" s="10">
        <f t="shared" si="0"/>
        <v>37</v>
      </c>
      <c r="G21" s="1"/>
      <c r="H21" s="8">
        <v>11.25</v>
      </c>
      <c r="I21" s="3">
        <v>11579968</v>
      </c>
      <c r="J21" s="11"/>
      <c r="K21" s="8">
        <v>11.25</v>
      </c>
      <c r="L21" s="1">
        <f t="shared" si="1"/>
        <v>10954.023783783799</v>
      </c>
      <c r="M21" s="1">
        <f t="shared" si="2"/>
        <v>625.94421621621598</v>
      </c>
      <c r="N21" s="1">
        <f t="shared" si="3"/>
        <v>0</v>
      </c>
      <c r="O21" s="1">
        <f t="shared" si="4"/>
        <v>0</v>
      </c>
      <c r="P21" s="12">
        <f t="shared" si="5"/>
        <v>11579.968000000001</v>
      </c>
      <c r="Q21" s="3"/>
      <c r="R21" s="34"/>
    </row>
    <row r="22" spans="1:18">
      <c r="A22" s="8">
        <v>11.75</v>
      </c>
      <c r="B22" s="9">
        <v>24</v>
      </c>
      <c r="C22">
        <v>4</v>
      </c>
      <c r="E22" s="9"/>
      <c r="F22" s="10">
        <f t="shared" si="0"/>
        <v>28</v>
      </c>
      <c r="G22" s="11"/>
      <c r="H22" s="8">
        <v>11.75</v>
      </c>
      <c r="I22" s="3">
        <v>17502182</v>
      </c>
      <c r="J22" s="11"/>
      <c r="K22" s="8">
        <v>11.75</v>
      </c>
      <c r="L22" s="1">
        <f t="shared" si="1"/>
        <v>15001.8702857143</v>
      </c>
      <c r="M22" s="1">
        <f t="shared" si="2"/>
        <v>2500.31171428571</v>
      </c>
      <c r="N22" s="1">
        <f t="shared" si="3"/>
        <v>0</v>
      </c>
      <c r="O22" s="1">
        <f t="shared" si="4"/>
        <v>0</v>
      </c>
      <c r="P22" s="12">
        <f t="shared" si="5"/>
        <v>17502.182000000001</v>
      </c>
      <c r="Q22" s="3"/>
      <c r="R22" s="34"/>
    </row>
    <row r="23" spans="1:18">
      <c r="A23" s="8">
        <v>12.25</v>
      </c>
      <c r="B23" s="9">
        <v>14</v>
      </c>
      <c r="C23">
        <v>10</v>
      </c>
      <c r="E23" s="9"/>
      <c r="F23" s="10">
        <f t="shared" si="0"/>
        <v>24</v>
      </c>
      <c r="G23" s="11"/>
      <c r="H23" s="8">
        <v>12.25</v>
      </c>
      <c r="I23" s="3">
        <v>12872753</v>
      </c>
      <c r="J23" s="11"/>
      <c r="K23" s="8">
        <v>12.25</v>
      </c>
      <c r="L23" s="1">
        <f t="shared" si="1"/>
        <v>7509.1059166666701</v>
      </c>
      <c r="M23" s="1">
        <f t="shared" si="2"/>
        <v>5363.6470833333296</v>
      </c>
      <c r="N23" s="1">
        <f t="shared" si="3"/>
        <v>0</v>
      </c>
      <c r="O23" s="1">
        <f t="shared" si="4"/>
        <v>0</v>
      </c>
      <c r="P23" s="12">
        <f t="shared" si="5"/>
        <v>12872.753000000001</v>
      </c>
      <c r="Q23" s="3"/>
      <c r="R23" s="34"/>
    </row>
    <row r="24" spans="1:18">
      <c r="A24" s="8">
        <v>12.75</v>
      </c>
      <c r="B24" s="9">
        <v>10</v>
      </c>
      <c r="C24">
        <v>10</v>
      </c>
      <c r="E24" s="9"/>
      <c r="F24" s="10">
        <f t="shared" si="0"/>
        <v>20</v>
      </c>
      <c r="G24" s="11"/>
      <c r="H24" s="8">
        <v>12.75</v>
      </c>
      <c r="I24" s="3">
        <v>9215249</v>
      </c>
      <c r="J24" s="11"/>
      <c r="K24" s="8">
        <v>12.75</v>
      </c>
      <c r="L24" s="1">
        <f t="shared" si="1"/>
        <v>4607.6244999999999</v>
      </c>
      <c r="M24" s="1">
        <f t="shared" si="2"/>
        <v>4607.6244999999999</v>
      </c>
      <c r="N24" s="1">
        <f t="shared" si="3"/>
        <v>0</v>
      </c>
      <c r="O24" s="1">
        <f t="shared" si="4"/>
        <v>0</v>
      </c>
      <c r="P24" s="12">
        <f t="shared" si="5"/>
        <v>9215.2489999999998</v>
      </c>
      <c r="Q24" s="3"/>
      <c r="R24" s="34"/>
    </row>
    <row r="25" spans="1:18">
      <c r="A25" s="8">
        <v>13.25</v>
      </c>
      <c r="B25" s="9">
        <v>3</v>
      </c>
      <c r="C25">
        <v>20</v>
      </c>
      <c r="D25">
        <v>2</v>
      </c>
      <c r="E25" s="9"/>
      <c r="F25" s="10">
        <f t="shared" si="0"/>
        <v>25</v>
      </c>
      <c r="G25" s="11"/>
      <c r="H25" s="8">
        <v>13.25</v>
      </c>
      <c r="I25" s="3">
        <v>5674800</v>
      </c>
      <c r="J25" s="11"/>
      <c r="K25" s="8">
        <v>13.25</v>
      </c>
      <c r="L25" s="1">
        <f t="shared" si="1"/>
        <v>680.976</v>
      </c>
      <c r="M25" s="1">
        <f t="shared" si="2"/>
        <v>4539.84</v>
      </c>
      <c r="N25" s="1">
        <f t="shared" si="3"/>
        <v>453.98399999999998</v>
      </c>
      <c r="O25" s="1">
        <f t="shared" si="4"/>
        <v>0</v>
      </c>
      <c r="P25" s="12">
        <f t="shared" si="5"/>
        <v>5674.8</v>
      </c>
      <c r="Q25" s="3"/>
      <c r="R25" s="34"/>
    </row>
    <row r="26" spans="1:18">
      <c r="A26" s="8">
        <v>13.75</v>
      </c>
      <c r="B26" s="9">
        <v>9</v>
      </c>
      <c r="C26">
        <v>40</v>
      </c>
      <c r="D26">
        <v>2</v>
      </c>
      <c r="E26" s="9"/>
      <c r="F26" s="10">
        <f t="shared" si="0"/>
        <v>51</v>
      </c>
      <c r="G26" s="11"/>
      <c r="H26" s="8">
        <v>13.75</v>
      </c>
      <c r="I26" s="3">
        <v>5822826</v>
      </c>
      <c r="J26" s="11"/>
      <c r="K26" s="8">
        <v>13.75</v>
      </c>
      <c r="L26" s="1">
        <f t="shared" si="1"/>
        <v>1027.55752941176</v>
      </c>
      <c r="M26" s="1">
        <f t="shared" si="2"/>
        <v>4566.9223529411802</v>
      </c>
      <c r="N26" s="1">
        <f t="shared" si="3"/>
        <v>228.346117647059</v>
      </c>
      <c r="O26" s="1">
        <f t="shared" si="4"/>
        <v>0</v>
      </c>
      <c r="P26" s="12">
        <f t="shared" si="5"/>
        <v>5822.826</v>
      </c>
      <c r="Q26" s="3"/>
      <c r="R26" s="34"/>
    </row>
    <row r="27" spans="1:18">
      <c r="A27" s="8">
        <v>14.25</v>
      </c>
      <c r="B27" s="9">
        <v>6</v>
      </c>
      <c r="C27">
        <v>63</v>
      </c>
      <c r="D27">
        <v>1</v>
      </c>
      <c r="E27" s="9"/>
      <c r="F27" s="10">
        <f t="shared" si="0"/>
        <v>70</v>
      </c>
      <c r="G27" s="11"/>
      <c r="H27" s="8">
        <v>14.25</v>
      </c>
      <c r="I27" s="3">
        <v>2196743</v>
      </c>
      <c r="J27" s="11"/>
      <c r="K27" s="8">
        <v>14.25</v>
      </c>
      <c r="L27" s="1">
        <f t="shared" si="1"/>
        <v>188.29225714285701</v>
      </c>
      <c r="M27" s="1">
        <f t="shared" si="2"/>
        <v>1977.0687</v>
      </c>
      <c r="N27" s="1">
        <f t="shared" si="3"/>
        <v>31.382042857142899</v>
      </c>
      <c r="O27" s="1">
        <f t="shared" si="4"/>
        <v>0</v>
      </c>
      <c r="P27" s="12">
        <f t="shared" si="5"/>
        <v>2196.7429999999999</v>
      </c>
      <c r="Q27" s="3"/>
      <c r="R27" s="34"/>
    </row>
    <row r="28" spans="1:18">
      <c r="A28" s="8">
        <v>14.75</v>
      </c>
      <c r="B28" s="9">
        <v>2</v>
      </c>
      <c r="C28">
        <v>43</v>
      </c>
      <c r="E28" s="9"/>
      <c r="F28" s="10">
        <f t="shared" si="0"/>
        <v>45</v>
      </c>
      <c r="G28" s="1"/>
      <c r="H28" s="8">
        <v>14.75</v>
      </c>
      <c r="I28" s="3">
        <v>1088934</v>
      </c>
      <c r="J28" s="11"/>
      <c r="K28" s="8">
        <v>14.75</v>
      </c>
      <c r="L28" s="1">
        <f t="shared" si="1"/>
        <v>48.397066666666703</v>
      </c>
      <c r="M28" s="1">
        <f t="shared" si="2"/>
        <v>1040.5369333333299</v>
      </c>
      <c r="N28" s="1">
        <f t="shared" si="3"/>
        <v>0</v>
      </c>
      <c r="O28" s="1">
        <f t="shared" si="4"/>
        <v>0</v>
      </c>
      <c r="P28" s="12">
        <f t="shared" si="5"/>
        <v>1088.934</v>
      </c>
      <c r="Q28" s="3"/>
      <c r="R28" s="34"/>
    </row>
    <row r="29" spans="1:18">
      <c r="A29" s="8">
        <v>15.25</v>
      </c>
      <c r="B29" s="9">
        <v>4</v>
      </c>
      <c r="C29">
        <v>29</v>
      </c>
      <c r="D29">
        <v>4</v>
      </c>
      <c r="E29" s="9"/>
      <c r="F29" s="10">
        <f t="shared" si="0"/>
        <v>37</v>
      </c>
      <c r="G29" s="1"/>
      <c r="H29" s="8">
        <v>15.25</v>
      </c>
      <c r="I29" s="3">
        <v>642086</v>
      </c>
      <c r="J29" s="11"/>
      <c r="K29" s="8">
        <v>15.25</v>
      </c>
      <c r="L29" s="1">
        <f t="shared" si="1"/>
        <v>69.414702702702698</v>
      </c>
      <c r="M29" s="1">
        <f t="shared" si="2"/>
        <v>503.25659459459501</v>
      </c>
      <c r="N29" s="1">
        <f t="shared" si="3"/>
        <v>69.414702702702698</v>
      </c>
      <c r="O29" s="1">
        <f t="shared" si="4"/>
        <v>0</v>
      </c>
      <c r="P29" s="12">
        <f t="shared" si="5"/>
        <v>642.08600000000001</v>
      </c>
      <c r="Q29" s="3"/>
      <c r="R29" s="34"/>
    </row>
    <row r="30" spans="1:18">
      <c r="A30" s="8">
        <v>15.75</v>
      </c>
      <c r="B30" s="9">
        <v>1</v>
      </c>
      <c r="C30">
        <v>30</v>
      </c>
      <c r="D30">
        <v>4</v>
      </c>
      <c r="E30" s="9"/>
      <c r="F30" s="10">
        <f t="shared" si="0"/>
        <v>35</v>
      </c>
      <c r="G30" s="1"/>
      <c r="H30" s="8">
        <v>15.75</v>
      </c>
      <c r="I30" s="3">
        <v>528872</v>
      </c>
      <c r="J30" s="11"/>
      <c r="K30" s="8">
        <v>15.75</v>
      </c>
      <c r="L30" s="1">
        <f t="shared" si="1"/>
        <v>15.110628571428601</v>
      </c>
      <c r="M30" s="1">
        <f t="shared" si="2"/>
        <v>453.31885714285698</v>
      </c>
      <c r="N30" s="1">
        <f t="shared" si="3"/>
        <v>60.442514285714303</v>
      </c>
      <c r="O30" s="1">
        <f t="shared" si="4"/>
        <v>0</v>
      </c>
      <c r="P30" s="12">
        <f t="shared" si="5"/>
        <v>528.87199999999996</v>
      </c>
      <c r="Q30" s="3"/>
      <c r="R30" s="34"/>
    </row>
    <row r="31" spans="1:18">
      <c r="A31" s="8">
        <v>16.25</v>
      </c>
      <c r="B31" s="9">
        <v>1</v>
      </c>
      <c r="C31">
        <v>15</v>
      </c>
      <c r="D31">
        <v>2</v>
      </c>
      <c r="E31" s="9"/>
      <c r="F31" s="10">
        <f t="shared" si="0"/>
        <v>18</v>
      </c>
      <c r="G31" s="1"/>
      <c r="H31" s="8">
        <v>16.25</v>
      </c>
      <c r="I31" s="3">
        <v>47574</v>
      </c>
      <c r="J31" s="11"/>
      <c r="K31" s="8">
        <v>16.25</v>
      </c>
      <c r="L31" s="1">
        <f t="shared" si="1"/>
        <v>2.6429999999999998</v>
      </c>
      <c r="M31" s="1">
        <f t="shared" si="2"/>
        <v>39.645000000000003</v>
      </c>
      <c r="N31" s="1">
        <f t="shared" si="3"/>
        <v>5.2859999999999996</v>
      </c>
      <c r="O31" s="1">
        <f t="shared" si="4"/>
        <v>0</v>
      </c>
      <c r="P31" s="12">
        <f t="shared" si="5"/>
        <v>47.573999999999998</v>
      </c>
      <c r="Q31" s="3"/>
      <c r="R31" s="34"/>
    </row>
    <row r="32" spans="1:18">
      <c r="A32" s="8">
        <v>16.75</v>
      </c>
      <c r="B32" s="9">
        <v>1</v>
      </c>
      <c r="C32">
        <v>19</v>
      </c>
      <c r="D32">
        <v>3</v>
      </c>
      <c r="E32" s="9"/>
      <c r="F32" s="10">
        <f t="shared" si="0"/>
        <v>23</v>
      </c>
      <c r="G32" s="1"/>
      <c r="H32" s="8">
        <v>16.75</v>
      </c>
      <c r="I32" s="3">
        <v>9515</v>
      </c>
      <c r="J32" s="14"/>
      <c r="K32" s="8">
        <v>16.75</v>
      </c>
      <c r="L32" s="1">
        <f t="shared" si="1"/>
        <v>0.41369565217391302</v>
      </c>
      <c r="M32" s="1">
        <f t="shared" si="2"/>
        <v>7.8602173913043503</v>
      </c>
      <c r="N32" s="1">
        <f t="shared" si="3"/>
        <v>1.2410869565217399</v>
      </c>
      <c r="O32" s="1">
        <f t="shared" si="4"/>
        <v>0</v>
      </c>
      <c r="P32" s="12">
        <f t="shared" si="5"/>
        <v>9.5150000000000006</v>
      </c>
      <c r="Q32" s="3"/>
      <c r="R32" s="34"/>
    </row>
    <row r="33" spans="1:18">
      <c r="A33" s="8">
        <v>17.25</v>
      </c>
      <c r="B33" s="9"/>
      <c r="C33">
        <v>1</v>
      </c>
      <c r="D33">
        <v>3</v>
      </c>
      <c r="E33" s="9"/>
      <c r="F33" s="10">
        <f t="shared" si="0"/>
        <v>4</v>
      </c>
      <c r="G33" s="1"/>
      <c r="H33" s="8">
        <v>17.25</v>
      </c>
      <c r="I33" s="3">
        <v>0</v>
      </c>
      <c r="J33" s="14"/>
      <c r="K33" s="8">
        <v>17.25</v>
      </c>
      <c r="L33" s="1">
        <f t="shared" si="1"/>
        <v>0</v>
      </c>
      <c r="M33" s="1">
        <f t="shared" si="2"/>
        <v>0</v>
      </c>
      <c r="N33" s="1">
        <f t="shared" si="3"/>
        <v>0</v>
      </c>
      <c r="O33" s="1">
        <f t="shared" si="4"/>
        <v>0</v>
      </c>
      <c r="P33" s="12">
        <f t="shared" si="5"/>
        <v>0</v>
      </c>
      <c r="Q33" s="3"/>
      <c r="R33" s="34"/>
    </row>
    <row r="34" spans="1:18">
      <c r="A34" s="8">
        <v>17.75</v>
      </c>
      <c r="B34" s="9"/>
      <c r="C34">
        <v>2</v>
      </c>
      <c r="D34">
        <v>1</v>
      </c>
      <c r="E34" s="9"/>
      <c r="F34" s="10">
        <f t="shared" si="0"/>
        <v>3</v>
      </c>
      <c r="G34" s="1"/>
      <c r="H34" s="8">
        <v>17.75</v>
      </c>
      <c r="I34" s="3">
        <v>9515</v>
      </c>
      <c r="J34" s="14"/>
      <c r="K34" s="8">
        <v>17.75</v>
      </c>
      <c r="L34" s="1">
        <f t="shared" si="1"/>
        <v>0</v>
      </c>
      <c r="M34" s="1">
        <f t="shared" si="2"/>
        <v>6.3433333333333302</v>
      </c>
      <c r="N34" s="1">
        <f t="shared" si="3"/>
        <v>3.17166666666667</v>
      </c>
      <c r="O34" s="1">
        <f t="shared" si="4"/>
        <v>0</v>
      </c>
      <c r="P34" s="12">
        <f t="shared" si="5"/>
        <v>9.5150000000000006</v>
      </c>
      <c r="Q34" s="3"/>
      <c r="R34" s="34"/>
    </row>
    <row r="35" spans="1:18">
      <c r="A35" s="8">
        <v>18.25</v>
      </c>
      <c r="B35" s="9"/>
      <c r="C35" s="9"/>
      <c r="D35" s="9"/>
      <c r="E35" s="9"/>
      <c r="F35" s="10">
        <f t="shared" si="0"/>
        <v>0</v>
      </c>
      <c r="G35" s="1"/>
      <c r="H35" s="8">
        <v>18.25</v>
      </c>
      <c r="I35" s="3">
        <v>0</v>
      </c>
      <c r="J35" s="1"/>
      <c r="K35" s="8">
        <v>18.25</v>
      </c>
      <c r="L35" s="1">
        <f t="shared" si="1"/>
        <v>0</v>
      </c>
      <c r="M35" s="1">
        <f t="shared" si="2"/>
        <v>0</v>
      </c>
      <c r="N35" s="1">
        <f t="shared" si="3"/>
        <v>0</v>
      </c>
      <c r="O35" s="1">
        <f t="shared" si="4"/>
        <v>0</v>
      </c>
      <c r="P35" s="12">
        <f t="shared" si="5"/>
        <v>0</v>
      </c>
      <c r="Q35" s="3"/>
      <c r="R35" s="34"/>
    </row>
    <row r="36" spans="1:18">
      <c r="A36" s="8">
        <v>18.75</v>
      </c>
      <c r="B36" s="9"/>
      <c r="C36" s="9"/>
      <c r="D36" s="9"/>
      <c r="E36" s="9"/>
      <c r="F36" s="10">
        <f t="shared" si="0"/>
        <v>0</v>
      </c>
      <c r="G36" s="1"/>
      <c r="H36" s="8">
        <v>18.75</v>
      </c>
      <c r="I36" s="11"/>
      <c r="J36" s="1"/>
      <c r="K36" s="8">
        <v>18.75</v>
      </c>
      <c r="L36" s="1">
        <f t="shared" si="1"/>
        <v>0</v>
      </c>
      <c r="M36" s="1">
        <f t="shared" si="2"/>
        <v>0</v>
      </c>
      <c r="N36" s="1">
        <f t="shared" si="3"/>
        <v>0</v>
      </c>
      <c r="O36" s="1">
        <f t="shared" si="4"/>
        <v>0</v>
      </c>
      <c r="P36" s="12">
        <f t="shared" si="5"/>
        <v>0</v>
      </c>
      <c r="Q36" s="3"/>
      <c r="R36" s="3"/>
    </row>
    <row r="37" spans="1:18">
      <c r="A37" s="8">
        <v>19.25</v>
      </c>
      <c r="B37" s="9"/>
      <c r="C37" s="9"/>
      <c r="D37" s="9"/>
      <c r="E37" s="9"/>
      <c r="F37" s="10">
        <f t="shared" si="0"/>
        <v>0</v>
      </c>
      <c r="G37" s="1"/>
      <c r="H37" s="8">
        <v>19.25</v>
      </c>
      <c r="I37" s="11"/>
      <c r="J37" s="1"/>
      <c r="K37" s="8">
        <v>19.25</v>
      </c>
      <c r="L37" s="1">
        <f t="shared" si="1"/>
        <v>0</v>
      </c>
      <c r="M37" s="1">
        <f t="shared" si="2"/>
        <v>0</v>
      </c>
      <c r="N37" s="1">
        <f t="shared" si="3"/>
        <v>0</v>
      </c>
      <c r="O37" s="1">
        <f t="shared" si="4"/>
        <v>0</v>
      </c>
      <c r="P37" s="12">
        <f t="shared" si="5"/>
        <v>0</v>
      </c>
      <c r="Q37" s="3"/>
      <c r="R37" s="3"/>
    </row>
    <row r="38" spans="1:18">
      <c r="A38" s="8">
        <v>19.75</v>
      </c>
      <c r="B38" s="9"/>
      <c r="C38" s="9"/>
      <c r="D38" s="9"/>
      <c r="E38" s="9"/>
      <c r="F38" s="10">
        <f t="shared" si="0"/>
        <v>0</v>
      </c>
      <c r="G38" s="1"/>
      <c r="H38" s="8">
        <v>19.75</v>
      </c>
      <c r="I38" s="11"/>
      <c r="J38" s="1"/>
      <c r="K38" s="8">
        <v>19.75</v>
      </c>
      <c r="L38" s="1">
        <f t="shared" si="1"/>
        <v>0</v>
      </c>
      <c r="M38" s="1">
        <f t="shared" si="2"/>
        <v>0</v>
      </c>
      <c r="N38" s="1">
        <f t="shared" si="3"/>
        <v>0</v>
      </c>
      <c r="O38" s="1">
        <f t="shared" si="4"/>
        <v>0</v>
      </c>
      <c r="P38" s="12">
        <f t="shared" si="5"/>
        <v>0</v>
      </c>
      <c r="Q38" s="3"/>
      <c r="R38" s="3"/>
    </row>
    <row r="39" spans="1:18">
      <c r="A39" s="8">
        <v>20.25</v>
      </c>
      <c r="B39" s="9"/>
      <c r="C39" s="9"/>
      <c r="D39" s="9"/>
      <c r="E39" s="9"/>
      <c r="F39" s="10">
        <f t="shared" si="0"/>
        <v>0</v>
      </c>
      <c r="G39" s="1"/>
      <c r="H39" s="8">
        <v>20.25</v>
      </c>
      <c r="I39" s="11"/>
      <c r="J39" s="1"/>
      <c r="K39" s="8">
        <v>20.25</v>
      </c>
      <c r="L39" s="1">
        <f t="shared" si="1"/>
        <v>0</v>
      </c>
      <c r="M39" s="1">
        <f t="shared" si="2"/>
        <v>0</v>
      </c>
      <c r="N39" s="1">
        <f t="shared" si="3"/>
        <v>0</v>
      </c>
      <c r="O39" s="1">
        <f t="shared" si="4"/>
        <v>0</v>
      </c>
      <c r="P39" s="12">
        <f t="shared" si="5"/>
        <v>0</v>
      </c>
      <c r="Q39" s="3"/>
      <c r="R39" s="3"/>
    </row>
    <row r="40" spans="1:18">
      <c r="A40" s="8">
        <v>20.75</v>
      </c>
      <c r="B40" s="9"/>
      <c r="C40" s="9"/>
      <c r="D40" s="9"/>
      <c r="E40" s="9"/>
      <c r="F40" s="10">
        <f t="shared" si="0"/>
        <v>0</v>
      </c>
      <c r="G40" s="1"/>
      <c r="H40" s="8">
        <v>20.75</v>
      </c>
      <c r="I40" s="11"/>
      <c r="J40" s="1"/>
      <c r="K40" s="8">
        <v>20.75</v>
      </c>
      <c r="L40" s="1">
        <f t="shared" si="1"/>
        <v>0</v>
      </c>
      <c r="M40" s="1">
        <f t="shared" si="2"/>
        <v>0</v>
      </c>
      <c r="N40" s="1">
        <f t="shared" si="3"/>
        <v>0</v>
      </c>
      <c r="O40" s="1">
        <f t="shared" si="4"/>
        <v>0</v>
      </c>
      <c r="P40" s="12">
        <f t="shared" si="5"/>
        <v>0</v>
      </c>
      <c r="Q40" s="3"/>
      <c r="R40" s="3"/>
    </row>
    <row r="41" spans="1:18">
      <c r="A41" s="8">
        <v>21.25</v>
      </c>
      <c r="B41" s="9"/>
      <c r="C41" s="9"/>
      <c r="D41" s="9"/>
      <c r="E41" s="9"/>
      <c r="F41" s="10">
        <f t="shared" si="0"/>
        <v>0</v>
      </c>
      <c r="G41" s="1"/>
      <c r="H41" s="8">
        <v>21.25</v>
      </c>
      <c r="I41" s="11"/>
      <c r="J41" s="1"/>
      <c r="K41" s="8">
        <v>21.25</v>
      </c>
      <c r="L41" s="1">
        <f t="shared" si="1"/>
        <v>0</v>
      </c>
      <c r="M41" s="1">
        <f t="shared" si="2"/>
        <v>0</v>
      </c>
      <c r="N41" s="1">
        <f t="shared" si="3"/>
        <v>0</v>
      </c>
      <c r="O41" s="1">
        <f t="shared" si="4"/>
        <v>0</v>
      </c>
      <c r="P41" s="12">
        <f t="shared" si="5"/>
        <v>0</v>
      </c>
      <c r="Q41" s="3"/>
      <c r="R41" s="3"/>
    </row>
    <row r="42" spans="1:18">
      <c r="A42" s="8">
        <v>21.75</v>
      </c>
      <c r="B42" s="9"/>
      <c r="C42" s="9"/>
      <c r="D42" s="9"/>
      <c r="E42" s="9"/>
      <c r="F42" s="10">
        <f t="shared" si="0"/>
        <v>0</v>
      </c>
      <c r="G42" s="1"/>
      <c r="H42" s="8">
        <v>21.75</v>
      </c>
      <c r="I42" s="11"/>
      <c r="J42" s="1"/>
      <c r="K42" s="8">
        <v>21.75</v>
      </c>
      <c r="L42" s="1">
        <f t="shared" si="1"/>
        <v>0</v>
      </c>
      <c r="M42" s="1">
        <f t="shared" si="2"/>
        <v>0</v>
      </c>
      <c r="N42" s="1">
        <f t="shared" si="3"/>
        <v>0</v>
      </c>
      <c r="O42" s="1">
        <f t="shared" si="4"/>
        <v>0</v>
      </c>
      <c r="P42" s="12">
        <f t="shared" si="5"/>
        <v>0</v>
      </c>
      <c r="Q42" s="3"/>
      <c r="R42" s="3"/>
    </row>
    <row r="43" spans="1:18">
      <c r="A43" s="6" t="s">
        <v>7</v>
      </c>
      <c r="B43" s="15">
        <f>SUM(B6:B42)</f>
        <v>325</v>
      </c>
      <c r="C43" s="15">
        <f>SUM(C6:C42)</f>
        <v>289</v>
      </c>
      <c r="D43" s="15">
        <f>SUM(D6:D42)</f>
        <v>22</v>
      </c>
      <c r="E43" s="15">
        <f>SUM(E6:E42)</f>
        <v>0</v>
      </c>
      <c r="F43" s="15">
        <f>SUM(F6:F42)</f>
        <v>636</v>
      </c>
      <c r="G43" s="16"/>
      <c r="H43" s="6" t="s">
        <v>7</v>
      </c>
      <c r="I43" s="11">
        <f>SUM(I6:I42)</f>
        <v>83897373</v>
      </c>
      <c r="J43" s="1"/>
      <c r="K43" s="6" t="s">
        <v>7</v>
      </c>
      <c r="L43" s="15">
        <f>SUM(L6:L42)</f>
        <v>56549.515566312301</v>
      </c>
      <c r="M43" s="15">
        <f>SUM(M6:M42)</f>
        <v>26494.589302571901</v>
      </c>
      <c r="N43" s="15">
        <f>SUM(N6:N42)</f>
        <v>853.26813111580702</v>
      </c>
      <c r="O43" s="15">
        <f>SUM(O6:O42)</f>
        <v>0</v>
      </c>
      <c r="P43" s="15">
        <f>SUM(P6:P42)</f>
        <v>83897.373000000007</v>
      </c>
      <c r="Q43" s="17"/>
      <c r="R43" s="3"/>
    </row>
    <row r="44" spans="1:1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3"/>
      <c r="Q44" s="3"/>
      <c r="R44" s="3"/>
    </row>
    <row r="45" spans="1:1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3"/>
      <c r="Q45" s="3"/>
      <c r="R45" s="3"/>
    </row>
    <row r="46" spans="1:18">
      <c r="A46" s="18"/>
      <c r="B46" s="1"/>
      <c r="C46" s="1"/>
      <c r="D46" s="1"/>
      <c r="E46" s="1"/>
      <c r="F46" s="18"/>
      <c r="G46" s="1"/>
      <c r="H46" s="1"/>
      <c r="I46" s="1"/>
      <c r="J46" s="18"/>
      <c r="K46" s="1"/>
      <c r="L46" s="1"/>
      <c r="M46" s="1"/>
      <c r="N46" s="18"/>
      <c r="O46" s="1"/>
      <c r="P46" s="3"/>
      <c r="Q46" s="3"/>
      <c r="R46" s="3"/>
    </row>
    <row r="47" spans="1:18">
      <c r="A47" s="1"/>
      <c r="B47" s="39" t="s">
        <v>9</v>
      </c>
      <c r="C47" s="39"/>
      <c r="D47" s="39"/>
      <c r="E47" s="1"/>
      <c r="F47" s="1"/>
      <c r="G47" s="11"/>
      <c r="H47" s="1"/>
      <c r="I47" s="39" t="s">
        <v>10</v>
      </c>
      <c r="J47" s="39"/>
      <c r="K47" s="39"/>
      <c r="L47" s="1"/>
      <c r="M47" s="1"/>
      <c r="N47" s="1"/>
      <c r="O47" s="1"/>
      <c r="P47" s="3"/>
      <c r="Q47" s="3"/>
      <c r="R47" s="3"/>
    </row>
    <row r="48" spans="1:1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3"/>
      <c r="Q48" s="3"/>
      <c r="R48" s="3"/>
    </row>
    <row r="49" spans="1:18">
      <c r="A49" s="1"/>
      <c r="B49" s="1"/>
      <c r="C49" s="1"/>
      <c r="D49" s="1"/>
      <c r="E49" s="1"/>
      <c r="F49" s="1"/>
      <c r="G49" s="1"/>
      <c r="H49" s="19" t="s">
        <v>11</v>
      </c>
      <c r="I49" s="20">
        <v>2.5728999999999999E-3</v>
      </c>
      <c r="J49" s="19" t="s">
        <v>12</v>
      </c>
      <c r="K49">
        <v>3.3261769999999999</v>
      </c>
      <c r="L49" s="1"/>
      <c r="M49" s="1"/>
      <c r="N49" s="1"/>
      <c r="O49" s="1"/>
      <c r="P49" s="3"/>
      <c r="Q49" s="3"/>
      <c r="R49" s="3"/>
    </row>
    <row r="50" spans="1:18">
      <c r="A50" s="2" t="s">
        <v>3</v>
      </c>
      <c r="B50" s="1"/>
      <c r="C50" s="1"/>
      <c r="D50" s="1"/>
      <c r="E50" s="1"/>
      <c r="F50" s="1"/>
      <c r="G50" s="1"/>
      <c r="H50" s="2" t="s">
        <v>3</v>
      </c>
      <c r="I50" s="1"/>
      <c r="J50" s="1"/>
      <c r="K50" s="1"/>
      <c r="L50" s="1"/>
      <c r="M50" s="1"/>
      <c r="N50" s="3"/>
      <c r="O50" s="3"/>
      <c r="P50" s="3"/>
    </row>
    <row r="51" spans="1:18">
      <c r="A51" s="2" t="s">
        <v>6</v>
      </c>
      <c r="B51" s="4">
        <v>0</v>
      </c>
      <c r="C51" s="5">
        <v>1</v>
      </c>
      <c r="D51" s="5">
        <v>2</v>
      </c>
      <c r="E51" s="5">
        <v>3</v>
      </c>
      <c r="F51" s="6" t="s">
        <v>7</v>
      </c>
      <c r="G51" s="1"/>
      <c r="H51" s="2" t="s">
        <v>6</v>
      </c>
      <c r="I51" s="4">
        <v>0</v>
      </c>
      <c r="J51" s="5">
        <v>1</v>
      </c>
      <c r="K51" s="5">
        <v>2</v>
      </c>
      <c r="L51" s="5">
        <v>3</v>
      </c>
      <c r="M51" s="21" t="s">
        <v>7</v>
      </c>
      <c r="N51" s="3"/>
      <c r="O51" s="3"/>
      <c r="P51" s="3"/>
    </row>
    <row r="52" spans="1:18">
      <c r="A52" s="8">
        <v>3.75</v>
      </c>
      <c r="B52" s="1">
        <f t="shared" ref="B52:B88" si="6">L6*($A52)</f>
        <v>0</v>
      </c>
      <c r="C52" s="1">
        <f t="shared" ref="C52:C88" si="7">M6*($A52)</f>
        <v>0</v>
      </c>
      <c r="D52" s="1">
        <f t="shared" ref="D52:D88" si="8">N6*($A52)</f>
        <v>0</v>
      </c>
      <c r="E52" s="1">
        <f t="shared" ref="E52:E88" si="9">O6*($A52)</f>
        <v>0</v>
      </c>
      <c r="F52" s="10">
        <f t="shared" ref="F52:F88" si="10">SUM(B52:E52)</f>
        <v>0</v>
      </c>
      <c r="G52" s="1"/>
      <c r="H52" s="8">
        <f t="shared" ref="H52:H88" si="11">$I$49*((A52)^$K$49)</f>
        <v>0.20881058349723799</v>
      </c>
      <c r="I52" s="1">
        <f t="shared" ref="I52:I88" si="12">L6*$H52</f>
        <v>0</v>
      </c>
      <c r="J52" s="1">
        <f t="shared" ref="J52:J88" si="13">M6*$H52</f>
        <v>0</v>
      </c>
      <c r="K52" s="1">
        <f t="shared" ref="K52:K88" si="14">N6*$H52</f>
        <v>0</v>
      </c>
      <c r="L52" s="1">
        <f t="shared" ref="L52:L88" si="15">O6*$H52</f>
        <v>0</v>
      </c>
      <c r="M52" s="22">
        <f t="shared" ref="M52:M88" si="16">SUM(I52:L52)</f>
        <v>0</v>
      </c>
      <c r="N52" s="3"/>
      <c r="O52" s="3"/>
      <c r="P52" s="3"/>
    </row>
    <row r="53" spans="1:18">
      <c r="A53" s="8">
        <v>4.25</v>
      </c>
      <c r="B53" s="1">
        <f t="shared" si="6"/>
        <v>0</v>
      </c>
      <c r="C53" s="1">
        <f t="shared" si="7"/>
        <v>0</v>
      </c>
      <c r="D53" s="1">
        <f t="shared" si="8"/>
        <v>0</v>
      </c>
      <c r="E53" s="1">
        <f t="shared" si="9"/>
        <v>0</v>
      </c>
      <c r="F53" s="10">
        <f t="shared" si="10"/>
        <v>0</v>
      </c>
      <c r="G53" s="1"/>
      <c r="H53" s="8">
        <f t="shared" si="11"/>
        <v>0.316632662731411</v>
      </c>
      <c r="I53" s="1">
        <f t="shared" si="12"/>
        <v>0</v>
      </c>
      <c r="J53" s="1">
        <f t="shared" si="13"/>
        <v>0</v>
      </c>
      <c r="K53" s="1">
        <f t="shared" si="14"/>
        <v>0</v>
      </c>
      <c r="L53" s="1">
        <f t="shared" si="15"/>
        <v>0</v>
      </c>
      <c r="M53" s="22">
        <f t="shared" si="16"/>
        <v>0</v>
      </c>
      <c r="N53" s="3"/>
      <c r="O53" s="3"/>
      <c r="P53" s="3"/>
    </row>
    <row r="54" spans="1:18">
      <c r="A54" s="8">
        <v>4.75</v>
      </c>
      <c r="B54" s="1">
        <f t="shared" si="6"/>
        <v>0</v>
      </c>
      <c r="C54" s="1">
        <f t="shared" si="7"/>
        <v>0</v>
      </c>
      <c r="D54" s="1">
        <f t="shared" si="8"/>
        <v>0</v>
      </c>
      <c r="E54" s="1">
        <f t="shared" si="9"/>
        <v>0</v>
      </c>
      <c r="F54" s="10">
        <f t="shared" si="10"/>
        <v>0</v>
      </c>
      <c r="G54" s="1"/>
      <c r="H54" s="8">
        <f t="shared" si="11"/>
        <v>0.45837996525265401</v>
      </c>
      <c r="I54" s="1">
        <f t="shared" si="12"/>
        <v>0</v>
      </c>
      <c r="J54" s="1">
        <f t="shared" si="13"/>
        <v>0</v>
      </c>
      <c r="K54" s="1">
        <f t="shared" si="14"/>
        <v>0</v>
      </c>
      <c r="L54" s="1">
        <f t="shared" si="15"/>
        <v>0</v>
      </c>
      <c r="M54" s="22">
        <f t="shared" si="16"/>
        <v>0</v>
      </c>
      <c r="N54" s="3"/>
      <c r="O54" s="3"/>
      <c r="P54" s="3"/>
    </row>
    <row r="55" spans="1:18">
      <c r="A55" s="8">
        <v>5.25</v>
      </c>
      <c r="B55" s="1">
        <f t="shared" si="6"/>
        <v>0</v>
      </c>
      <c r="C55" s="1">
        <f t="shared" si="7"/>
        <v>0</v>
      </c>
      <c r="D55" s="1">
        <f t="shared" si="8"/>
        <v>0</v>
      </c>
      <c r="E55" s="1">
        <f t="shared" si="9"/>
        <v>0</v>
      </c>
      <c r="F55" s="10">
        <f t="shared" si="10"/>
        <v>0</v>
      </c>
      <c r="G55" s="1"/>
      <c r="H55" s="8">
        <f t="shared" si="11"/>
        <v>0.63944061593544899</v>
      </c>
      <c r="I55" s="1">
        <f t="shared" si="12"/>
        <v>0</v>
      </c>
      <c r="J55" s="1">
        <f t="shared" si="13"/>
        <v>0</v>
      </c>
      <c r="K55" s="1">
        <f t="shared" si="14"/>
        <v>0</v>
      </c>
      <c r="L55" s="1">
        <f t="shared" si="15"/>
        <v>0</v>
      </c>
      <c r="M55" s="22">
        <f t="shared" si="16"/>
        <v>0</v>
      </c>
      <c r="N55" s="3"/>
      <c r="O55" s="3"/>
      <c r="P55" s="3"/>
    </row>
    <row r="56" spans="1:18">
      <c r="A56" s="8">
        <v>5.75</v>
      </c>
      <c r="B56" s="1">
        <f t="shared" si="6"/>
        <v>0</v>
      </c>
      <c r="C56" s="1">
        <f t="shared" si="7"/>
        <v>0</v>
      </c>
      <c r="D56" s="1">
        <f t="shared" si="8"/>
        <v>0</v>
      </c>
      <c r="E56" s="1">
        <f t="shared" si="9"/>
        <v>0</v>
      </c>
      <c r="F56" s="10">
        <f t="shared" si="10"/>
        <v>0</v>
      </c>
      <c r="G56" s="1"/>
      <c r="H56" s="8">
        <f t="shared" si="11"/>
        <v>0.86539148890682704</v>
      </c>
      <c r="I56" s="1">
        <f t="shared" si="12"/>
        <v>0</v>
      </c>
      <c r="J56" s="1">
        <f t="shared" si="13"/>
        <v>0</v>
      </c>
      <c r="K56" s="1">
        <f t="shared" si="14"/>
        <v>0</v>
      </c>
      <c r="L56" s="1">
        <f t="shared" si="15"/>
        <v>0</v>
      </c>
      <c r="M56" s="22">
        <f t="shared" si="16"/>
        <v>0</v>
      </c>
      <c r="N56" s="3"/>
      <c r="O56" s="3"/>
      <c r="P56" s="3"/>
    </row>
    <row r="57" spans="1:18">
      <c r="A57" s="8">
        <v>6.25</v>
      </c>
      <c r="B57" s="1">
        <f t="shared" si="6"/>
        <v>0</v>
      </c>
      <c r="C57" s="1">
        <f t="shared" si="7"/>
        <v>0</v>
      </c>
      <c r="D57" s="1">
        <f t="shared" si="8"/>
        <v>0</v>
      </c>
      <c r="E57" s="1">
        <f t="shared" si="9"/>
        <v>0</v>
      </c>
      <c r="F57" s="10">
        <f t="shared" si="10"/>
        <v>0</v>
      </c>
      <c r="G57" s="1"/>
      <c r="H57" s="8">
        <f t="shared" si="11"/>
        <v>1.1419858307644399</v>
      </c>
      <c r="I57" s="1">
        <f t="shared" si="12"/>
        <v>0</v>
      </c>
      <c r="J57" s="1">
        <f t="shared" si="13"/>
        <v>0</v>
      </c>
      <c r="K57" s="1">
        <f t="shared" si="14"/>
        <v>0</v>
      </c>
      <c r="L57" s="1">
        <f t="shared" si="15"/>
        <v>0</v>
      </c>
      <c r="M57" s="22">
        <f t="shared" si="16"/>
        <v>0</v>
      </c>
      <c r="N57" s="3"/>
      <c r="O57" s="3"/>
      <c r="P57" s="3"/>
    </row>
    <row r="58" spans="1:18">
      <c r="A58" s="8">
        <v>6.75</v>
      </c>
      <c r="B58" s="1">
        <f t="shared" si="6"/>
        <v>21.6675</v>
      </c>
      <c r="C58" s="1">
        <f t="shared" si="7"/>
        <v>0</v>
      </c>
      <c r="D58" s="1">
        <f t="shared" si="8"/>
        <v>0</v>
      </c>
      <c r="E58" s="1">
        <f t="shared" si="9"/>
        <v>0</v>
      </c>
      <c r="F58" s="10">
        <f t="shared" si="10"/>
        <v>21.6675</v>
      </c>
      <c r="G58" s="1"/>
      <c r="H58" s="8">
        <f t="shared" si="11"/>
        <v>1.47514272628455</v>
      </c>
      <c r="I58" s="1">
        <f t="shared" si="12"/>
        <v>4.7352081513734099</v>
      </c>
      <c r="J58" s="1">
        <f t="shared" si="13"/>
        <v>0</v>
      </c>
      <c r="K58" s="1">
        <f t="shared" si="14"/>
        <v>0</v>
      </c>
      <c r="L58" s="1">
        <f t="shared" si="15"/>
        <v>0</v>
      </c>
      <c r="M58" s="22">
        <f t="shared" si="16"/>
        <v>4.7352081513734099</v>
      </c>
      <c r="N58" s="3"/>
      <c r="O58" s="3"/>
      <c r="P58" s="3"/>
    </row>
    <row r="59" spans="1:18">
      <c r="A59" s="8">
        <v>7.25</v>
      </c>
      <c r="B59" s="1">
        <f t="shared" si="6"/>
        <v>208.61150000000001</v>
      </c>
      <c r="C59" s="1">
        <f t="shared" si="7"/>
        <v>0</v>
      </c>
      <c r="D59" s="1">
        <f t="shared" si="8"/>
        <v>0</v>
      </c>
      <c r="E59" s="1">
        <f t="shared" si="9"/>
        <v>0</v>
      </c>
      <c r="F59" s="10">
        <f t="shared" si="10"/>
        <v>208.61150000000001</v>
      </c>
      <c r="G59" s="1"/>
      <c r="H59" s="8">
        <f t="shared" si="11"/>
        <v>1.8709380032765299</v>
      </c>
      <c r="I59" s="1">
        <f t="shared" si="12"/>
        <v>53.834370106278897</v>
      </c>
      <c r="J59" s="1">
        <f t="shared" si="13"/>
        <v>0</v>
      </c>
      <c r="K59" s="1">
        <f t="shared" si="14"/>
        <v>0</v>
      </c>
      <c r="L59" s="1">
        <f t="shared" si="15"/>
        <v>0</v>
      </c>
      <c r="M59" s="22">
        <f t="shared" si="16"/>
        <v>53.834370106278897</v>
      </c>
      <c r="N59" s="3"/>
      <c r="O59" s="3"/>
      <c r="P59" s="3"/>
    </row>
    <row r="60" spans="1:18">
      <c r="A60" s="8">
        <v>7.75</v>
      </c>
      <c r="B60" s="1">
        <f t="shared" si="6"/>
        <v>103.81125</v>
      </c>
      <c r="C60" s="1">
        <f t="shared" si="7"/>
        <v>0</v>
      </c>
      <c r="D60" s="1">
        <f t="shared" si="8"/>
        <v>0</v>
      </c>
      <c r="E60" s="1">
        <f t="shared" si="9"/>
        <v>0</v>
      </c>
      <c r="F60" s="10">
        <f t="shared" si="10"/>
        <v>103.81125</v>
      </c>
      <c r="G60" s="1"/>
      <c r="H60" s="8">
        <f t="shared" si="11"/>
        <v>2.3355962856120902</v>
      </c>
      <c r="I60" s="1">
        <f t="shared" si="12"/>
        <v>31.285312245773898</v>
      </c>
      <c r="J60" s="1">
        <f t="shared" si="13"/>
        <v>0</v>
      </c>
      <c r="K60" s="1">
        <f t="shared" si="14"/>
        <v>0</v>
      </c>
      <c r="L60" s="1">
        <f t="shared" si="15"/>
        <v>0</v>
      </c>
      <c r="M60" s="22">
        <f t="shared" si="16"/>
        <v>31.285312245773898</v>
      </c>
      <c r="N60" s="3"/>
      <c r="O60" s="3"/>
      <c r="P60" s="3"/>
    </row>
    <row r="61" spans="1:18">
      <c r="A61" s="8">
        <v>8.25</v>
      </c>
      <c r="B61" s="1">
        <f t="shared" si="6"/>
        <v>162.05475000000001</v>
      </c>
      <c r="C61" s="1">
        <f t="shared" si="7"/>
        <v>0</v>
      </c>
      <c r="D61" s="1">
        <f t="shared" si="8"/>
        <v>0</v>
      </c>
      <c r="E61" s="1">
        <f t="shared" si="9"/>
        <v>0</v>
      </c>
      <c r="F61" s="10">
        <f t="shared" si="10"/>
        <v>162.05475000000001</v>
      </c>
      <c r="G61" s="1"/>
      <c r="H61" s="8">
        <f t="shared" si="11"/>
        <v>2.8754839787414102</v>
      </c>
      <c r="I61" s="1">
        <f t="shared" si="12"/>
        <v>56.483131794417503</v>
      </c>
      <c r="J61" s="1">
        <f t="shared" si="13"/>
        <v>0</v>
      </c>
      <c r="K61" s="1">
        <f t="shared" si="14"/>
        <v>0</v>
      </c>
      <c r="L61" s="1">
        <f t="shared" si="15"/>
        <v>0</v>
      </c>
      <c r="M61" s="22">
        <f t="shared" si="16"/>
        <v>56.483131794417503</v>
      </c>
      <c r="N61" s="3"/>
      <c r="O61" s="3"/>
      <c r="P61" s="3"/>
    </row>
    <row r="62" spans="1:18">
      <c r="A62" s="8">
        <v>8.75</v>
      </c>
      <c r="B62" s="1">
        <f t="shared" si="6"/>
        <v>1480.43</v>
      </c>
      <c r="C62" s="1">
        <f t="shared" si="7"/>
        <v>0</v>
      </c>
      <c r="D62" s="1">
        <f t="shared" si="8"/>
        <v>0</v>
      </c>
      <c r="E62" s="1">
        <f t="shared" si="9"/>
        <v>0</v>
      </c>
      <c r="F62" s="10">
        <f t="shared" si="10"/>
        <v>1480.43</v>
      </c>
      <c r="G62" s="1"/>
      <c r="H62" s="8">
        <f t="shared" si="11"/>
        <v>3.49710302410619</v>
      </c>
      <c r="I62" s="1">
        <f t="shared" si="12"/>
        <v>591.68185485457502</v>
      </c>
      <c r="J62" s="1">
        <f t="shared" si="13"/>
        <v>0</v>
      </c>
      <c r="K62" s="1">
        <f t="shared" si="14"/>
        <v>0</v>
      </c>
      <c r="L62" s="1">
        <f t="shared" si="15"/>
        <v>0</v>
      </c>
      <c r="M62" s="22">
        <f t="shared" si="16"/>
        <v>591.68185485457502</v>
      </c>
      <c r="N62" s="3"/>
      <c r="O62" s="3"/>
      <c r="P62" s="3"/>
    </row>
    <row r="63" spans="1:18">
      <c r="A63" s="8">
        <v>9.25</v>
      </c>
      <c r="B63" s="1">
        <f t="shared" si="6"/>
        <v>11813.3045</v>
      </c>
      <c r="C63" s="1">
        <f t="shared" si="7"/>
        <v>0</v>
      </c>
      <c r="D63" s="1">
        <f t="shared" si="8"/>
        <v>0</v>
      </c>
      <c r="E63" s="1">
        <f t="shared" si="9"/>
        <v>0</v>
      </c>
      <c r="F63" s="10">
        <f t="shared" si="10"/>
        <v>11813.3045</v>
      </c>
      <c r="G63" s="1"/>
      <c r="H63" s="8">
        <f t="shared" si="11"/>
        <v>4.2070852959150304</v>
      </c>
      <c r="I63" s="1">
        <f t="shared" si="12"/>
        <v>5372.9275306072304</v>
      </c>
      <c r="J63" s="1">
        <f t="shared" si="13"/>
        <v>0</v>
      </c>
      <c r="K63" s="1">
        <f t="shared" si="14"/>
        <v>0</v>
      </c>
      <c r="L63" s="1">
        <f t="shared" si="15"/>
        <v>0</v>
      </c>
      <c r="M63" s="22">
        <f t="shared" si="16"/>
        <v>5372.9275306072304</v>
      </c>
      <c r="N63" s="3"/>
      <c r="O63" s="3"/>
      <c r="P63" s="3"/>
    </row>
    <row r="64" spans="1:18">
      <c r="A64" s="8">
        <v>9.75</v>
      </c>
      <c r="B64" s="1">
        <f t="shared" si="6"/>
        <v>32004.433499999999</v>
      </c>
      <c r="C64" s="1">
        <f t="shared" si="7"/>
        <v>0</v>
      </c>
      <c r="D64" s="1">
        <f t="shared" si="8"/>
        <v>0</v>
      </c>
      <c r="E64" s="1">
        <f t="shared" si="9"/>
        <v>0</v>
      </c>
      <c r="F64" s="10">
        <f t="shared" si="10"/>
        <v>32004.433499999999</v>
      </c>
      <c r="G64" s="1"/>
      <c r="H64" s="8">
        <f t="shared" si="11"/>
        <v>5.0121875407318699</v>
      </c>
      <c r="I64" s="1">
        <f t="shared" si="12"/>
        <v>16452.535675577601</v>
      </c>
      <c r="J64" s="1">
        <f t="shared" si="13"/>
        <v>0</v>
      </c>
      <c r="K64" s="1">
        <f t="shared" si="14"/>
        <v>0</v>
      </c>
      <c r="L64" s="1">
        <f t="shared" si="15"/>
        <v>0</v>
      </c>
      <c r="M64" s="22">
        <f t="shared" si="16"/>
        <v>16452.535675577601</v>
      </c>
      <c r="N64" s="3"/>
      <c r="O64" s="3"/>
      <c r="P64" s="3"/>
    </row>
    <row r="65" spans="1:16">
      <c r="A65" s="8">
        <v>10.25</v>
      </c>
      <c r="B65" s="1">
        <f t="shared" si="6"/>
        <v>41455.387000000002</v>
      </c>
      <c r="C65" s="1">
        <f t="shared" si="7"/>
        <v>0</v>
      </c>
      <c r="D65" s="1">
        <f t="shared" si="8"/>
        <v>0</v>
      </c>
      <c r="E65" s="1">
        <f t="shared" si="9"/>
        <v>0</v>
      </c>
      <c r="F65" s="10">
        <f t="shared" si="10"/>
        <v>41455.387000000002</v>
      </c>
      <c r="G65" s="1"/>
      <c r="H65" s="8">
        <f t="shared" si="11"/>
        <v>5.9192867803858498</v>
      </c>
      <c r="I65" s="1">
        <f t="shared" si="12"/>
        <v>23940.129194622401</v>
      </c>
      <c r="J65" s="1">
        <f t="shared" si="13"/>
        <v>0</v>
      </c>
      <c r="K65" s="1">
        <f t="shared" si="14"/>
        <v>0</v>
      </c>
      <c r="L65" s="1">
        <f t="shared" si="15"/>
        <v>0</v>
      </c>
      <c r="M65" s="22">
        <f t="shared" si="16"/>
        <v>23940.129194622401</v>
      </c>
      <c r="N65" s="3"/>
      <c r="O65" s="3"/>
      <c r="P65" s="3"/>
    </row>
    <row r="66" spans="1:16">
      <c r="A66" s="8">
        <v>10.75</v>
      </c>
      <c r="B66" s="1">
        <f t="shared" si="6"/>
        <v>81762.610149999993</v>
      </c>
      <c r="C66" s="1">
        <f t="shared" si="7"/>
        <v>2819.4003499999999</v>
      </c>
      <c r="D66" s="1">
        <f t="shared" si="8"/>
        <v>0</v>
      </c>
      <c r="E66" s="1">
        <f t="shared" si="9"/>
        <v>0</v>
      </c>
      <c r="F66" s="10">
        <f t="shared" si="10"/>
        <v>84582.010500000004</v>
      </c>
      <c r="G66" s="1"/>
      <c r="H66" s="8">
        <f t="shared" si="11"/>
        <v>6.9353761138902001</v>
      </c>
      <c r="I66" s="1">
        <f t="shared" si="12"/>
        <v>52749.251483127999</v>
      </c>
      <c r="J66" s="1">
        <f t="shared" si="13"/>
        <v>1818.9397063147601</v>
      </c>
      <c r="K66" s="1">
        <f t="shared" si="14"/>
        <v>0</v>
      </c>
      <c r="L66" s="1">
        <f t="shared" si="15"/>
        <v>0</v>
      </c>
      <c r="M66" s="22">
        <f t="shared" si="16"/>
        <v>54568.191189442798</v>
      </c>
      <c r="N66" s="3"/>
      <c r="O66" s="3"/>
      <c r="P66" s="3"/>
    </row>
    <row r="67" spans="1:16">
      <c r="A67" s="8">
        <v>11.25</v>
      </c>
      <c r="B67" s="1">
        <f t="shared" si="6"/>
        <v>123232.76756756799</v>
      </c>
      <c r="C67" s="1">
        <f t="shared" si="7"/>
        <v>7041.8724324324303</v>
      </c>
      <c r="D67" s="1">
        <f t="shared" si="8"/>
        <v>0</v>
      </c>
      <c r="E67" s="1">
        <f t="shared" si="9"/>
        <v>0</v>
      </c>
      <c r="F67" s="10">
        <f t="shared" si="10"/>
        <v>130274.64</v>
      </c>
      <c r="G67" s="1"/>
      <c r="H67" s="8">
        <f t="shared" si="11"/>
        <v>8.0675608657281792</v>
      </c>
      <c r="I67" s="1">
        <f t="shared" si="12"/>
        <v>88372.253600309894</v>
      </c>
      <c r="J67" s="1">
        <f t="shared" si="13"/>
        <v>5049.8430628748401</v>
      </c>
      <c r="K67" s="1">
        <f t="shared" si="14"/>
        <v>0</v>
      </c>
      <c r="L67" s="1">
        <f t="shared" si="15"/>
        <v>0</v>
      </c>
      <c r="M67" s="22">
        <f t="shared" si="16"/>
        <v>93422.096663184697</v>
      </c>
      <c r="N67" s="3"/>
      <c r="O67" s="3"/>
      <c r="P67" s="3"/>
    </row>
    <row r="68" spans="1:16">
      <c r="A68" s="8">
        <v>11.75</v>
      </c>
      <c r="B68" s="1">
        <f t="shared" si="6"/>
        <v>176271.975857143</v>
      </c>
      <c r="C68" s="1">
        <f t="shared" si="7"/>
        <v>29378.6626428571</v>
      </c>
      <c r="D68" s="1">
        <f t="shared" si="8"/>
        <v>0</v>
      </c>
      <c r="E68" s="1">
        <f t="shared" si="9"/>
        <v>0</v>
      </c>
      <c r="F68" s="10">
        <f t="shared" si="10"/>
        <v>205650.6385</v>
      </c>
      <c r="G68" s="1"/>
      <c r="H68" s="8">
        <f t="shared" si="11"/>
        <v>9.3230550369654406</v>
      </c>
      <c r="I68" s="1">
        <f t="shared" si="12"/>
        <v>139863.262331131</v>
      </c>
      <c r="J68" s="1">
        <f t="shared" si="13"/>
        <v>23310.543721855101</v>
      </c>
      <c r="K68" s="1">
        <f t="shared" si="14"/>
        <v>0</v>
      </c>
      <c r="L68" s="1">
        <f t="shared" si="15"/>
        <v>0</v>
      </c>
      <c r="M68" s="22">
        <f t="shared" si="16"/>
        <v>163173.80605298601</v>
      </c>
      <c r="N68" s="3"/>
      <c r="O68" s="3"/>
      <c r="P68" s="3"/>
    </row>
    <row r="69" spans="1:16">
      <c r="A69" s="8">
        <v>12.25</v>
      </c>
      <c r="B69" s="1">
        <f t="shared" si="6"/>
        <v>91986.547479166693</v>
      </c>
      <c r="C69" s="1">
        <f t="shared" si="7"/>
        <v>65704.676770833306</v>
      </c>
      <c r="D69" s="1">
        <f t="shared" si="8"/>
        <v>0</v>
      </c>
      <c r="E69" s="1">
        <f t="shared" si="9"/>
        <v>0</v>
      </c>
      <c r="F69" s="10">
        <f t="shared" si="10"/>
        <v>157691.22425</v>
      </c>
      <c r="G69" s="1"/>
      <c r="H69" s="8">
        <f t="shared" si="11"/>
        <v>10.709178022835999</v>
      </c>
      <c r="I69" s="1">
        <f t="shared" si="12"/>
        <v>80416.352053914496</v>
      </c>
      <c r="J69" s="1">
        <f t="shared" si="13"/>
        <v>57440.251467081704</v>
      </c>
      <c r="K69" s="1">
        <f t="shared" si="14"/>
        <v>0</v>
      </c>
      <c r="L69" s="1">
        <f t="shared" si="15"/>
        <v>0</v>
      </c>
      <c r="M69" s="22">
        <f t="shared" si="16"/>
        <v>137856.603520996</v>
      </c>
      <c r="N69" s="3"/>
      <c r="O69" s="3"/>
      <c r="P69" s="3"/>
    </row>
    <row r="70" spans="1:16">
      <c r="A70" s="8">
        <v>12.75</v>
      </c>
      <c r="B70" s="1">
        <f t="shared" si="6"/>
        <v>58747.212375000003</v>
      </c>
      <c r="C70" s="1">
        <f t="shared" si="7"/>
        <v>58747.212375000003</v>
      </c>
      <c r="D70" s="1">
        <f t="shared" si="8"/>
        <v>0</v>
      </c>
      <c r="E70" s="1">
        <f t="shared" si="9"/>
        <v>0</v>
      </c>
      <c r="F70" s="10">
        <f t="shared" si="10"/>
        <v>117494.42475000001</v>
      </c>
      <c r="G70" s="1"/>
      <c r="H70" s="8">
        <f t="shared" si="11"/>
        <v>12.2333515661912</v>
      </c>
      <c r="I70" s="1">
        <f t="shared" si="12"/>
        <v>56366.690393495897</v>
      </c>
      <c r="J70" s="1">
        <f t="shared" si="13"/>
        <v>56366.690393495897</v>
      </c>
      <c r="K70" s="1">
        <f t="shared" si="14"/>
        <v>0</v>
      </c>
      <c r="L70" s="1">
        <f t="shared" si="15"/>
        <v>0</v>
      </c>
      <c r="M70" s="22">
        <f t="shared" si="16"/>
        <v>112733.380786992</v>
      </c>
      <c r="N70" s="3"/>
      <c r="O70" s="3"/>
      <c r="P70" s="3"/>
    </row>
    <row r="71" spans="1:16">
      <c r="A71" s="8">
        <v>13.25</v>
      </c>
      <c r="B71" s="1">
        <f t="shared" si="6"/>
        <v>9022.9320000000007</v>
      </c>
      <c r="C71" s="1">
        <f t="shared" si="7"/>
        <v>60152.88</v>
      </c>
      <c r="D71" s="1">
        <f t="shared" si="8"/>
        <v>6015.2879999999996</v>
      </c>
      <c r="E71" s="1">
        <f t="shared" si="9"/>
        <v>0</v>
      </c>
      <c r="F71" s="10">
        <f t="shared" si="10"/>
        <v>75191.100000000006</v>
      </c>
      <c r="G71" s="1"/>
      <c r="H71" s="8">
        <f t="shared" si="11"/>
        <v>13.903096920836999</v>
      </c>
      <c r="I71" s="1">
        <f t="shared" si="12"/>
        <v>9467.6753287639003</v>
      </c>
      <c r="J71" s="1">
        <f t="shared" si="13"/>
        <v>63117.835525092603</v>
      </c>
      <c r="K71" s="1">
        <f t="shared" si="14"/>
        <v>6311.7835525092596</v>
      </c>
      <c r="L71" s="1">
        <f t="shared" si="15"/>
        <v>0</v>
      </c>
      <c r="M71" s="22">
        <f t="shared" si="16"/>
        <v>78897.294406365807</v>
      </c>
      <c r="N71" s="3"/>
      <c r="O71" s="3"/>
      <c r="P71" s="3"/>
    </row>
    <row r="72" spans="1:16">
      <c r="A72" s="8">
        <v>13.75</v>
      </c>
      <c r="B72" s="1">
        <f t="shared" si="6"/>
        <v>14128.916029411699</v>
      </c>
      <c r="C72" s="1">
        <f t="shared" si="7"/>
        <v>62795.182352941199</v>
      </c>
      <c r="D72" s="1">
        <f t="shared" si="8"/>
        <v>3139.7591176470601</v>
      </c>
      <c r="E72" s="1">
        <f t="shared" si="9"/>
        <v>0</v>
      </c>
      <c r="F72" s="10">
        <f t="shared" si="10"/>
        <v>80063.857499999998</v>
      </c>
      <c r="G72" s="1"/>
      <c r="H72" s="8">
        <f t="shared" si="11"/>
        <v>15.726032202559701</v>
      </c>
      <c r="I72" s="1">
        <f t="shared" si="12"/>
        <v>16159.402797512001</v>
      </c>
      <c r="J72" s="1">
        <f t="shared" si="13"/>
        <v>71819.567988942697</v>
      </c>
      <c r="K72" s="1">
        <f t="shared" si="14"/>
        <v>3590.97839944714</v>
      </c>
      <c r="L72" s="1">
        <f t="shared" si="15"/>
        <v>0</v>
      </c>
      <c r="M72" s="22">
        <f t="shared" si="16"/>
        <v>91569.949185901802</v>
      </c>
      <c r="N72" s="3"/>
      <c r="O72" s="3"/>
      <c r="P72" s="3"/>
    </row>
    <row r="73" spans="1:16">
      <c r="A73" s="8">
        <v>14.25</v>
      </c>
      <c r="B73" s="1">
        <f t="shared" si="6"/>
        <v>2683.1646642857099</v>
      </c>
      <c r="C73" s="1">
        <f t="shared" si="7"/>
        <v>28173.228975000002</v>
      </c>
      <c r="D73" s="1">
        <f t="shared" si="8"/>
        <v>447.19411071428601</v>
      </c>
      <c r="E73" s="1">
        <f t="shared" si="9"/>
        <v>0</v>
      </c>
      <c r="F73" s="10">
        <f t="shared" si="10"/>
        <v>31303.587749999999</v>
      </c>
      <c r="G73" s="1"/>
      <c r="H73" s="8">
        <f t="shared" si="11"/>
        <v>17.7098699087495</v>
      </c>
      <c r="I73" s="1">
        <f t="shared" si="12"/>
        <v>3334.6313788248099</v>
      </c>
      <c r="J73" s="1">
        <f t="shared" si="13"/>
        <v>35013.629477660499</v>
      </c>
      <c r="K73" s="1">
        <f t="shared" si="14"/>
        <v>555.77189647080195</v>
      </c>
      <c r="L73" s="1">
        <f t="shared" si="15"/>
        <v>0</v>
      </c>
      <c r="M73" s="22">
        <f t="shared" si="16"/>
        <v>38904.032752956096</v>
      </c>
      <c r="N73" s="3"/>
      <c r="O73" s="3"/>
      <c r="P73" s="3"/>
    </row>
    <row r="74" spans="1:16">
      <c r="A74" s="8">
        <v>14.75</v>
      </c>
      <c r="B74" s="1">
        <f t="shared" si="6"/>
        <v>713.85673333333398</v>
      </c>
      <c r="C74" s="1">
        <f t="shared" si="7"/>
        <v>15347.9197666666</v>
      </c>
      <c r="D74" s="1">
        <f t="shared" si="8"/>
        <v>0</v>
      </c>
      <c r="E74" s="1">
        <f t="shared" si="9"/>
        <v>0</v>
      </c>
      <c r="F74" s="10">
        <f t="shared" si="10"/>
        <v>16061.7764999999</v>
      </c>
      <c r="G74" s="1"/>
      <c r="H74" s="8">
        <f t="shared" si="11"/>
        <v>19.862414590097199</v>
      </c>
      <c r="I74" s="1">
        <f t="shared" si="12"/>
        <v>961.28260307790799</v>
      </c>
      <c r="J74" s="1">
        <f t="shared" si="13"/>
        <v>20667.5759661749</v>
      </c>
      <c r="K74" s="1">
        <f t="shared" si="14"/>
        <v>0</v>
      </c>
      <c r="L74" s="1">
        <f t="shared" si="15"/>
        <v>0</v>
      </c>
      <c r="M74" s="22">
        <f t="shared" si="16"/>
        <v>21628.858569252799</v>
      </c>
      <c r="N74" s="3"/>
      <c r="O74" s="3"/>
      <c r="P74" s="3"/>
    </row>
    <row r="75" spans="1:16">
      <c r="A75" s="8">
        <v>15.25</v>
      </c>
      <c r="B75" s="1">
        <f t="shared" si="6"/>
        <v>1058.5742162162201</v>
      </c>
      <c r="C75" s="1">
        <f t="shared" si="7"/>
        <v>7674.6630675675697</v>
      </c>
      <c r="D75" s="1">
        <f t="shared" si="8"/>
        <v>1058.5742162162201</v>
      </c>
      <c r="E75" s="1">
        <f t="shared" si="9"/>
        <v>0</v>
      </c>
      <c r="F75" s="10">
        <f t="shared" si="10"/>
        <v>9791.8115000000107</v>
      </c>
      <c r="G75" s="1"/>
      <c r="H75" s="8">
        <f t="shared" si="11"/>
        <v>22.1915606599926</v>
      </c>
      <c r="I75" s="1">
        <f t="shared" si="12"/>
        <v>1540.4205857223801</v>
      </c>
      <c r="J75" s="1">
        <f t="shared" si="13"/>
        <v>11168.0492464873</v>
      </c>
      <c r="K75" s="1">
        <f t="shared" si="14"/>
        <v>1540.4205857223801</v>
      </c>
      <c r="L75" s="1">
        <f t="shared" si="15"/>
        <v>0</v>
      </c>
      <c r="M75" s="22">
        <f t="shared" si="16"/>
        <v>14248.8904179321</v>
      </c>
      <c r="N75" s="3"/>
      <c r="O75" s="3"/>
      <c r="P75" s="3"/>
    </row>
    <row r="76" spans="1:16">
      <c r="A76" s="8">
        <v>15.75</v>
      </c>
      <c r="B76" s="1">
        <f t="shared" si="6"/>
        <v>237.9924</v>
      </c>
      <c r="C76" s="1">
        <f t="shared" si="7"/>
        <v>7139.7719999999999</v>
      </c>
      <c r="D76" s="1">
        <f t="shared" si="8"/>
        <v>951.96960000000001</v>
      </c>
      <c r="E76" s="1">
        <f t="shared" si="9"/>
        <v>0</v>
      </c>
      <c r="F76" s="10">
        <f t="shared" si="10"/>
        <v>8329.7340000000004</v>
      </c>
      <c r="G76" s="1"/>
      <c r="H76" s="8">
        <f t="shared" si="11"/>
        <v>24.7052903290516</v>
      </c>
      <c r="I76" s="1">
        <f t="shared" si="12"/>
        <v>373.31246591160601</v>
      </c>
      <c r="J76" s="1">
        <f t="shared" si="13"/>
        <v>11199.373977348099</v>
      </c>
      <c r="K76" s="1">
        <f t="shared" si="14"/>
        <v>1493.24986364642</v>
      </c>
      <c r="L76" s="1">
        <f t="shared" si="15"/>
        <v>0</v>
      </c>
      <c r="M76" s="22">
        <f t="shared" si="16"/>
        <v>13065.9363069061</v>
      </c>
      <c r="N76" s="3"/>
      <c r="O76" s="3"/>
      <c r="P76" s="3"/>
    </row>
    <row r="77" spans="1:16">
      <c r="A77" s="8">
        <v>16.25</v>
      </c>
      <c r="B77" s="1">
        <f t="shared" si="6"/>
        <v>42.948749999999997</v>
      </c>
      <c r="C77" s="1">
        <f t="shared" si="7"/>
        <v>644.23125000000005</v>
      </c>
      <c r="D77" s="1">
        <f t="shared" si="8"/>
        <v>85.897499999999994</v>
      </c>
      <c r="E77" s="1">
        <f t="shared" si="9"/>
        <v>0</v>
      </c>
      <c r="F77" s="10">
        <f t="shared" si="10"/>
        <v>773.07749999999999</v>
      </c>
      <c r="G77" s="1"/>
      <c r="H77" s="8">
        <f t="shared" si="11"/>
        <v>27.411671653729002</v>
      </c>
      <c r="I77" s="1">
        <f t="shared" si="12"/>
        <v>72.449048180805704</v>
      </c>
      <c r="J77" s="1">
        <f t="shared" si="13"/>
        <v>1086.7357227120899</v>
      </c>
      <c r="K77" s="1">
        <f t="shared" si="14"/>
        <v>144.89809636161101</v>
      </c>
      <c r="L77" s="1">
        <f t="shared" si="15"/>
        <v>0</v>
      </c>
      <c r="M77" s="22">
        <f t="shared" si="16"/>
        <v>1304.0828672545099</v>
      </c>
      <c r="N77" s="3"/>
      <c r="O77" s="3"/>
      <c r="P77" s="3"/>
    </row>
    <row r="78" spans="1:16">
      <c r="A78" s="8">
        <v>16.75</v>
      </c>
      <c r="B78" s="1">
        <f t="shared" si="6"/>
        <v>6.92940217391304</v>
      </c>
      <c r="C78" s="1">
        <f t="shared" si="7"/>
        <v>131.65864130434801</v>
      </c>
      <c r="D78" s="1">
        <f t="shared" si="8"/>
        <v>20.788206521739099</v>
      </c>
      <c r="E78" s="1">
        <f t="shared" si="9"/>
        <v>0</v>
      </c>
      <c r="F78" s="10">
        <f t="shared" si="10"/>
        <v>159.37625</v>
      </c>
      <c r="G78" s="1"/>
      <c r="H78" s="8">
        <f t="shared" si="11"/>
        <v>30.318856689266099</v>
      </c>
      <c r="I78" s="1">
        <f t="shared" si="12"/>
        <v>12.542779191233301</v>
      </c>
      <c r="J78" s="1">
        <f t="shared" si="13"/>
        <v>238.31280463343401</v>
      </c>
      <c r="K78" s="1">
        <f t="shared" si="14"/>
        <v>37.628337573700101</v>
      </c>
      <c r="L78" s="1">
        <f t="shared" si="15"/>
        <v>0</v>
      </c>
      <c r="M78" s="22">
        <f t="shared" si="16"/>
        <v>288.48392139836699</v>
      </c>
      <c r="N78" s="3"/>
      <c r="O78" s="3"/>
      <c r="P78" s="3"/>
    </row>
    <row r="79" spans="1:16">
      <c r="A79" s="8">
        <v>17.25</v>
      </c>
      <c r="B79" s="1">
        <f t="shared" si="6"/>
        <v>0</v>
      </c>
      <c r="C79" s="1">
        <f t="shared" si="7"/>
        <v>0</v>
      </c>
      <c r="D79" s="1">
        <f t="shared" si="8"/>
        <v>0</v>
      </c>
      <c r="E79" s="1">
        <f t="shared" si="9"/>
        <v>0</v>
      </c>
      <c r="F79" s="10">
        <f t="shared" si="10"/>
        <v>0</v>
      </c>
      <c r="G79" s="1"/>
      <c r="H79" s="8">
        <f t="shared" si="11"/>
        <v>33.435079738337599</v>
      </c>
      <c r="I79" s="1">
        <f t="shared" si="12"/>
        <v>0</v>
      </c>
      <c r="J79" s="1">
        <f t="shared" si="13"/>
        <v>0</v>
      </c>
      <c r="K79" s="1">
        <f t="shared" si="14"/>
        <v>0</v>
      </c>
      <c r="L79" s="1">
        <f t="shared" si="15"/>
        <v>0</v>
      </c>
      <c r="M79" s="22">
        <f t="shared" si="16"/>
        <v>0</v>
      </c>
      <c r="N79" s="3"/>
      <c r="O79" s="3"/>
      <c r="P79" s="3"/>
    </row>
    <row r="80" spans="1:16">
      <c r="A80" s="8">
        <v>17.75</v>
      </c>
      <c r="B80" s="1">
        <f t="shared" si="6"/>
        <v>0</v>
      </c>
      <c r="C80" s="1">
        <f t="shared" si="7"/>
        <v>112.59416666666699</v>
      </c>
      <c r="D80" s="1">
        <f t="shared" si="8"/>
        <v>56.297083333333397</v>
      </c>
      <c r="E80" s="1">
        <f t="shared" si="9"/>
        <v>0</v>
      </c>
      <c r="F80" s="10">
        <f t="shared" si="10"/>
        <v>168.89125000000001</v>
      </c>
      <c r="G80" s="1"/>
      <c r="H80" s="8">
        <f t="shared" si="11"/>
        <v>36.768655687710201</v>
      </c>
      <c r="I80" s="1">
        <f t="shared" si="12"/>
        <v>0</v>
      </c>
      <c r="J80" s="1">
        <f t="shared" si="13"/>
        <v>233.23583924570801</v>
      </c>
      <c r="K80" s="1">
        <f t="shared" si="14"/>
        <v>116.617919622854</v>
      </c>
      <c r="L80" s="1">
        <f t="shared" si="15"/>
        <v>0</v>
      </c>
      <c r="M80" s="22">
        <f t="shared" si="16"/>
        <v>349.85375886856201</v>
      </c>
      <c r="N80" s="3"/>
      <c r="O80" s="3"/>
      <c r="P80" s="3"/>
    </row>
    <row r="81" spans="1:16">
      <c r="A81" s="8">
        <v>18.25</v>
      </c>
      <c r="B81" s="1">
        <f t="shared" si="6"/>
        <v>0</v>
      </c>
      <c r="C81" s="1">
        <f t="shared" si="7"/>
        <v>0</v>
      </c>
      <c r="D81" s="1">
        <f t="shared" si="8"/>
        <v>0</v>
      </c>
      <c r="E81" s="1">
        <f t="shared" si="9"/>
        <v>0</v>
      </c>
      <c r="F81" s="10">
        <f t="shared" si="10"/>
        <v>0</v>
      </c>
      <c r="G81" s="1"/>
      <c r="H81" s="8">
        <f t="shared" si="11"/>
        <v>40.327978426052503</v>
      </c>
      <c r="I81" s="1">
        <f t="shared" si="12"/>
        <v>0</v>
      </c>
      <c r="J81" s="1">
        <f t="shared" si="13"/>
        <v>0</v>
      </c>
      <c r="K81" s="1">
        <f t="shared" si="14"/>
        <v>0</v>
      </c>
      <c r="L81" s="1">
        <f t="shared" si="15"/>
        <v>0</v>
      </c>
      <c r="M81" s="22">
        <f t="shared" si="16"/>
        <v>0</v>
      </c>
      <c r="N81" s="3"/>
      <c r="O81" s="3"/>
      <c r="P81" s="3"/>
    </row>
    <row r="82" spans="1:16">
      <c r="A82" s="8">
        <v>18.75</v>
      </c>
      <c r="B82" s="1">
        <f t="shared" si="6"/>
        <v>0</v>
      </c>
      <c r="C82" s="1">
        <f t="shared" si="7"/>
        <v>0</v>
      </c>
      <c r="D82" s="1">
        <f t="shared" si="8"/>
        <v>0</v>
      </c>
      <c r="E82" s="1">
        <f t="shared" si="9"/>
        <v>0</v>
      </c>
      <c r="F82" s="10">
        <f t="shared" si="10"/>
        <v>0</v>
      </c>
      <c r="G82" s="1"/>
      <c r="H82" s="8">
        <f t="shared" si="11"/>
        <v>44.121519336749301</v>
      </c>
      <c r="I82" s="1">
        <f t="shared" si="12"/>
        <v>0</v>
      </c>
      <c r="J82" s="1">
        <f t="shared" si="13"/>
        <v>0</v>
      </c>
      <c r="K82" s="1">
        <f t="shared" si="14"/>
        <v>0</v>
      </c>
      <c r="L82" s="1">
        <f t="shared" si="15"/>
        <v>0</v>
      </c>
      <c r="M82" s="22">
        <f t="shared" si="16"/>
        <v>0</v>
      </c>
      <c r="N82" s="3"/>
      <c r="O82" s="3"/>
      <c r="P82" s="3"/>
    </row>
    <row r="83" spans="1:16">
      <c r="A83" s="8">
        <v>19.25</v>
      </c>
      <c r="B83" s="1">
        <f t="shared" si="6"/>
        <v>0</v>
      </c>
      <c r="C83" s="1">
        <f t="shared" si="7"/>
        <v>0</v>
      </c>
      <c r="D83" s="1">
        <f t="shared" si="8"/>
        <v>0</v>
      </c>
      <c r="E83" s="1">
        <f t="shared" si="9"/>
        <v>0</v>
      </c>
      <c r="F83" s="10">
        <f t="shared" si="10"/>
        <v>0</v>
      </c>
      <c r="G83" s="1"/>
      <c r="H83" s="8">
        <f t="shared" si="11"/>
        <v>48.157825860193903</v>
      </c>
      <c r="I83" s="1">
        <f t="shared" si="12"/>
        <v>0</v>
      </c>
      <c r="J83" s="1">
        <f t="shared" si="13"/>
        <v>0</v>
      </c>
      <c r="K83" s="1">
        <f t="shared" si="14"/>
        <v>0</v>
      </c>
      <c r="L83" s="1">
        <f t="shared" si="15"/>
        <v>0</v>
      </c>
      <c r="M83" s="22">
        <f t="shared" si="16"/>
        <v>0</v>
      </c>
      <c r="N83" s="3"/>
      <c r="O83" s="3"/>
      <c r="P83" s="3"/>
    </row>
    <row r="84" spans="1:16">
      <c r="A84" s="8">
        <v>19.75</v>
      </c>
      <c r="B84" s="1">
        <f t="shared" si="6"/>
        <v>0</v>
      </c>
      <c r="C84" s="1">
        <f t="shared" si="7"/>
        <v>0</v>
      </c>
      <c r="D84" s="1">
        <f t="shared" si="8"/>
        <v>0</v>
      </c>
      <c r="E84" s="1">
        <f t="shared" si="9"/>
        <v>0</v>
      </c>
      <c r="F84" s="10">
        <f t="shared" si="10"/>
        <v>0</v>
      </c>
      <c r="G84" s="1"/>
      <c r="H84" s="8">
        <f t="shared" si="11"/>
        <v>52.445520120579502</v>
      </c>
      <c r="I84" s="1">
        <f t="shared" si="12"/>
        <v>0</v>
      </c>
      <c r="J84" s="1">
        <f t="shared" si="13"/>
        <v>0</v>
      </c>
      <c r="K84" s="1">
        <f t="shared" si="14"/>
        <v>0</v>
      </c>
      <c r="L84" s="1">
        <f t="shared" si="15"/>
        <v>0</v>
      </c>
      <c r="M84" s="22">
        <f t="shared" si="16"/>
        <v>0</v>
      </c>
      <c r="N84" s="3"/>
      <c r="O84" s="3"/>
      <c r="P84" s="3"/>
    </row>
    <row r="85" spans="1:16">
      <c r="A85" s="8">
        <v>20.25</v>
      </c>
      <c r="B85" s="1">
        <f t="shared" si="6"/>
        <v>0</v>
      </c>
      <c r="C85" s="1">
        <f t="shared" si="7"/>
        <v>0</v>
      </c>
      <c r="D85" s="1">
        <f t="shared" si="8"/>
        <v>0</v>
      </c>
      <c r="E85" s="1">
        <f t="shared" si="9"/>
        <v>0</v>
      </c>
      <c r="F85" s="10">
        <f t="shared" si="10"/>
        <v>0</v>
      </c>
      <c r="G85" s="1"/>
      <c r="H85" s="8">
        <f t="shared" si="11"/>
        <v>56.993297612686497</v>
      </c>
      <c r="I85" s="1">
        <f t="shared" si="12"/>
        <v>0</v>
      </c>
      <c r="J85" s="1">
        <f t="shared" si="13"/>
        <v>0</v>
      </c>
      <c r="K85" s="1">
        <f t="shared" si="14"/>
        <v>0</v>
      </c>
      <c r="L85" s="1">
        <f t="shared" si="15"/>
        <v>0</v>
      </c>
      <c r="M85" s="22">
        <f t="shared" si="16"/>
        <v>0</v>
      </c>
      <c r="N85" s="3"/>
      <c r="O85" s="3"/>
      <c r="P85" s="3"/>
    </row>
    <row r="86" spans="1:16">
      <c r="A86" s="8">
        <v>20.75</v>
      </c>
      <c r="B86" s="1">
        <f t="shared" si="6"/>
        <v>0</v>
      </c>
      <c r="C86" s="1">
        <f t="shared" si="7"/>
        <v>0</v>
      </c>
      <c r="D86" s="1">
        <f t="shared" si="8"/>
        <v>0</v>
      </c>
      <c r="E86" s="1">
        <f t="shared" si="9"/>
        <v>0</v>
      </c>
      <c r="F86" s="10">
        <f t="shared" si="10"/>
        <v>0</v>
      </c>
      <c r="G86" s="1"/>
      <c r="H86" s="8">
        <f t="shared" si="11"/>
        <v>61.809925944583298</v>
      </c>
      <c r="I86" s="1">
        <f t="shared" si="12"/>
        <v>0</v>
      </c>
      <c r="J86" s="1">
        <f t="shared" si="13"/>
        <v>0</v>
      </c>
      <c r="K86" s="1">
        <f t="shared" si="14"/>
        <v>0</v>
      </c>
      <c r="L86" s="1">
        <f t="shared" si="15"/>
        <v>0</v>
      </c>
      <c r="M86" s="22">
        <f t="shared" si="16"/>
        <v>0</v>
      </c>
      <c r="N86" s="3"/>
      <c r="O86" s="3"/>
      <c r="P86" s="3"/>
    </row>
    <row r="87" spans="1:16">
      <c r="A87" s="8">
        <v>21.25</v>
      </c>
      <c r="B87" s="1">
        <f t="shared" si="6"/>
        <v>0</v>
      </c>
      <c r="C87" s="1">
        <f t="shared" si="7"/>
        <v>0</v>
      </c>
      <c r="D87" s="1">
        <f t="shared" si="8"/>
        <v>0</v>
      </c>
      <c r="E87" s="1">
        <f t="shared" si="9"/>
        <v>0</v>
      </c>
      <c r="F87" s="10">
        <f t="shared" si="10"/>
        <v>0</v>
      </c>
      <c r="G87" s="1"/>
      <c r="H87" s="8">
        <f t="shared" si="11"/>
        <v>66.904243632531902</v>
      </c>
      <c r="I87" s="1">
        <f t="shared" si="12"/>
        <v>0</v>
      </c>
      <c r="J87" s="1">
        <f t="shared" si="13"/>
        <v>0</v>
      </c>
      <c r="K87" s="1">
        <f t="shared" si="14"/>
        <v>0</v>
      </c>
      <c r="L87" s="1">
        <f t="shared" si="15"/>
        <v>0</v>
      </c>
      <c r="M87" s="22">
        <f t="shared" si="16"/>
        <v>0</v>
      </c>
      <c r="N87" s="3"/>
      <c r="O87" s="3"/>
      <c r="P87" s="3"/>
    </row>
    <row r="88" spans="1:16">
      <c r="A88" s="8">
        <v>21.75</v>
      </c>
      <c r="B88" s="1">
        <f t="shared" si="6"/>
        <v>0</v>
      </c>
      <c r="C88" s="1">
        <f t="shared" si="7"/>
        <v>0</v>
      </c>
      <c r="D88" s="1">
        <f t="shared" si="8"/>
        <v>0</v>
      </c>
      <c r="E88" s="1">
        <f t="shared" si="9"/>
        <v>0</v>
      </c>
      <c r="F88" s="10">
        <f t="shared" si="10"/>
        <v>0</v>
      </c>
      <c r="G88" s="1"/>
      <c r="H88" s="8">
        <f t="shared" si="11"/>
        <v>72.285158944718901</v>
      </c>
      <c r="I88" s="1">
        <f t="shared" si="12"/>
        <v>0</v>
      </c>
      <c r="J88" s="1">
        <f t="shared" si="13"/>
        <v>0</v>
      </c>
      <c r="K88" s="1">
        <f t="shared" si="14"/>
        <v>0</v>
      </c>
      <c r="L88" s="1">
        <f t="shared" si="15"/>
        <v>0</v>
      </c>
      <c r="M88" s="22">
        <f t="shared" si="16"/>
        <v>0</v>
      </c>
      <c r="N88" s="3"/>
      <c r="O88" s="3"/>
      <c r="P88" s="3"/>
    </row>
    <row r="89" spans="1:16">
      <c r="A89" s="6" t="s">
        <v>7</v>
      </c>
      <c r="B89" s="15">
        <f>SUM(B52:B88)</f>
        <v>647146.12762429903</v>
      </c>
      <c r="C89" s="15">
        <f t="shared" ref="C89:E89" si="17">SUM(C52:C88)</f>
        <v>345863.95479126897</v>
      </c>
      <c r="D89" s="15">
        <f t="shared" si="17"/>
        <v>11775.7678344326</v>
      </c>
      <c r="E89" s="15">
        <f t="shared" si="17"/>
        <v>0</v>
      </c>
      <c r="F89" s="15">
        <f>SUM(F52:F83)</f>
        <v>1004785.85025</v>
      </c>
      <c r="G89" s="10"/>
      <c r="H89" s="6" t="s">
        <v>7</v>
      </c>
      <c r="I89" s="15">
        <f>SUM(I52:I88)</f>
        <v>496193.13912712398</v>
      </c>
      <c r="J89" s="15">
        <f>SUM(J52:J88)</f>
        <v>358530.58489991998</v>
      </c>
      <c r="K89" s="15">
        <f>SUM(K52:K88)</f>
        <v>13791.348651354199</v>
      </c>
      <c r="L89" s="15">
        <f>SUM(L52:L88)</f>
        <v>0</v>
      </c>
      <c r="M89" s="15">
        <f>SUM(M52:M88)</f>
        <v>868515.07267839694</v>
      </c>
      <c r="N89" s="3"/>
      <c r="O89" s="3"/>
      <c r="P89" s="3"/>
    </row>
    <row r="90" spans="1:16">
      <c r="A90" s="4" t="s">
        <v>13</v>
      </c>
      <c r="B90" s="23">
        <f>IF(L43&gt;0,B89/L43,0)</f>
        <v>11.443884552210299</v>
      </c>
      <c r="C90" s="23">
        <f>IF(M43&gt;0,C89/M43,0)</f>
        <v>13.054135349729499</v>
      </c>
      <c r="D90" s="23">
        <f>IF(N43&gt;0,D89/N43,0)</f>
        <v>13.800782432872101</v>
      </c>
      <c r="E90" s="23">
        <f>IF(O43&gt;0,E89/O43,0)</f>
        <v>0</v>
      </c>
      <c r="F90" s="23">
        <f>IF(P43&gt;0,F89/P43,0)</f>
        <v>11.9763684406424</v>
      </c>
      <c r="G90" s="10"/>
      <c r="H90" s="4" t="s">
        <v>13</v>
      </c>
      <c r="I90" s="23">
        <f>IF(L43&gt;0,I89/L43,0)</f>
        <v>8.7744896513793709</v>
      </c>
      <c r="J90" s="23">
        <f>IF(M43&gt;0,J89/M43,0)</f>
        <v>13.5322190053769</v>
      </c>
      <c r="K90" s="23">
        <f>IF(N43&gt;0,K89/N43,0)</f>
        <v>16.162971694863899</v>
      </c>
      <c r="L90" s="23">
        <f>IF(O43&gt;0,L89/O43,0)</f>
        <v>0</v>
      </c>
      <c r="M90" s="23">
        <f>IF(P43&gt;0,M89/P43,0)</f>
        <v>10.3521128448014</v>
      </c>
      <c r="N90" s="3"/>
      <c r="O90" s="3"/>
      <c r="P90" s="3"/>
    </row>
    <row r="91" spans="1:1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3"/>
      <c r="O91" s="3"/>
      <c r="P91" s="3"/>
    </row>
    <row r="92" spans="1:1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3"/>
      <c r="O92" s="3"/>
      <c r="P92" s="3"/>
    </row>
    <row r="93" spans="1:1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3"/>
      <c r="O93" s="3"/>
      <c r="P93" s="3"/>
    </row>
    <row r="94" spans="1:1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3"/>
      <c r="O94" s="3"/>
      <c r="P94" s="3"/>
    </row>
    <row r="95" spans="1:16" ht="14" customHeight="1">
      <c r="A95" s="36" t="s">
        <v>14</v>
      </c>
      <c r="B95" s="36"/>
      <c r="C95" s="36"/>
      <c r="D95" s="36"/>
      <c r="E95" s="36"/>
      <c r="F95" s="1"/>
      <c r="G95" s="1"/>
      <c r="H95" s="1"/>
      <c r="I95" s="1"/>
      <c r="J95" s="1"/>
      <c r="K95" s="1"/>
      <c r="L95" s="1"/>
      <c r="M95" s="1"/>
      <c r="N95" s="3"/>
      <c r="O95" s="3"/>
      <c r="P95" s="3"/>
    </row>
    <row r="96" spans="1:16">
      <c r="A96" s="36"/>
      <c r="B96" s="36"/>
      <c r="C96" s="36"/>
      <c r="D96" s="36"/>
      <c r="E96" s="36"/>
      <c r="F96" s="1"/>
      <c r="G96" s="1"/>
      <c r="H96" s="1"/>
      <c r="I96" s="1"/>
      <c r="J96" s="1"/>
      <c r="K96" s="1"/>
      <c r="L96" s="1"/>
      <c r="M96" s="1"/>
      <c r="N96" s="3"/>
      <c r="O96" s="3"/>
      <c r="P96" s="3"/>
    </row>
    <row r="97" spans="1:18">
      <c r="A97" s="24"/>
      <c r="B97" s="24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3"/>
      <c r="O97" s="3"/>
      <c r="P97" s="3"/>
    </row>
    <row r="98" spans="1:1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3"/>
      <c r="O98" s="3"/>
      <c r="P98" s="3"/>
    </row>
    <row r="99" spans="1:18">
      <c r="A99" s="37" t="s">
        <v>15</v>
      </c>
      <c r="B99" s="35" t="s">
        <v>16</v>
      </c>
      <c r="C99" s="35" t="s">
        <v>17</v>
      </c>
      <c r="D99" s="35" t="s">
        <v>18</v>
      </c>
      <c r="E99" s="35" t="s">
        <v>19</v>
      </c>
      <c r="F99" s="1"/>
      <c r="G99" s="35" t="s">
        <v>16</v>
      </c>
      <c r="H99" s="35" t="s">
        <v>20</v>
      </c>
      <c r="I99" s="35" t="s">
        <v>17</v>
      </c>
      <c r="J99" s="1"/>
      <c r="K99" s="1"/>
      <c r="L99" s="1"/>
      <c r="M99" s="1"/>
      <c r="N99" s="3"/>
      <c r="O99" s="3"/>
      <c r="P99" s="3"/>
    </row>
    <row r="100" spans="1:18">
      <c r="A100" s="37"/>
      <c r="B100" s="37"/>
      <c r="C100" s="37"/>
      <c r="D100" s="37"/>
      <c r="E100" s="35"/>
      <c r="F100" s="1"/>
      <c r="G100" s="35"/>
      <c r="H100" s="35"/>
      <c r="I100" s="35"/>
      <c r="J100" s="1"/>
      <c r="K100" s="1"/>
      <c r="L100" s="1"/>
      <c r="M100" s="1"/>
      <c r="N100" s="3"/>
      <c r="O100" s="3"/>
      <c r="P100" s="3"/>
    </row>
    <row r="101" spans="1:18">
      <c r="A101" s="25">
        <v>0</v>
      </c>
      <c r="B101" s="32">
        <f>L$43</f>
        <v>56549.515566312301</v>
      </c>
      <c r="C101" s="32">
        <f>$B$90</f>
        <v>11.443884552210299</v>
      </c>
      <c r="D101" s="32">
        <f>$I$90</f>
        <v>8.7744896513793709</v>
      </c>
      <c r="E101" s="32">
        <f>B101*D101</f>
        <v>496193.13912712398</v>
      </c>
      <c r="F101" s="1"/>
      <c r="G101" s="1">
        <f>B101</f>
        <v>56549.515566312301</v>
      </c>
      <c r="H101" s="1">
        <f>D101/1000</f>
        <v>8.7744896513793705E-3</v>
      </c>
      <c r="I101" s="1">
        <f>C101</f>
        <v>11.443884552210299</v>
      </c>
      <c r="J101" s="1"/>
      <c r="K101" s="1"/>
      <c r="L101" s="1"/>
      <c r="M101" s="1"/>
      <c r="N101" s="3"/>
      <c r="O101" s="3"/>
      <c r="P101" s="3"/>
    </row>
    <row r="102" spans="1:18">
      <c r="A102" s="25">
        <v>1</v>
      </c>
      <c r="B102" s="32">
        <f>M$43</f>
        <v>26494.589302571901</v>
      </c>
      <c r="C102" s="32">
        <f>$C$90</f>
        <v>13.054135349729499</v>
      </c>
      <c r="D102" s="32">
        <f>$J$90</f>
        <v>13.5322190053769</v>
      </c>
      <c r="E102" s="32">
        <f>B102*D102</f>
        <v>358530.58489991899</v>
      </c>
      <c r="F102" s="1"/>
      <c r="G102" s="1">
        <f>B102</f>
        <v>26494.589302571901</v>
      </c>
      <c r="H102" s="1">
        <f>D102/1000</f>
        <v>1.35322190053769E-2</v>
      </c>
      <c r="I102" s="1">
        <f>C102</f>
        <v>13.054135349729499</v>
      </c>
      <c r="J102" s="1"/>
      <c r="K102" s="1"/>
      <c r="L102" s="1"/>
      <c r="M102" s="1"/>
      <c r="N102" s="1"/>
      <c r="O102" s="1"/>
      <c r="P102" s="3"/>
      <c r="Q102" s="3"/>
      <c r="R102" s="3"/>
    </row>
    <row r="103" spans="1:18">
      <c r="A103" s="25">
        <v>2</v>
      </c>
      <c r="B103" s="32">
        <f>N$43</f>
        <v>853.26813111580702</v>
      </c>
      <c r="C103" s="32">
        <f>$D$90</f>
        <v>13.800782432872101</v>
      </c>
      <c r="D103" s="32">
        <f>$K$90</f>
        <v>16.162971694863899</v>
      </c>
      <c r="E103" s="32">
        <f>B103*D103</f>
        <v>13791.348651354199</v>
      </c>
      <c r="F103" s="1"/>
      <c r="G103" s="1">
        <f>B103</f>
        <v>853.26813111580702</v>
      </c>
      <c r="H103" s="1">
        <f>D103/1000</f>
        <v>1.6162971694863901E-2</v>
      </c>
      <c r="I103" s="1">
        <f>C103</f>
        <v>13.800782432872101</v>
      </c>
      <c r="J103" s="1"/>
      <c r="K103" s="1"/>
      <c r="L103" s="1"/>
      <c r="M103" s="1"/>
      <c r="N103" s="1"/>
      <c r="O103" s="1"/>
      <c r="P103" s="3"/>
      <c r="Q103" s="3"/>
      <c r="R103" s="3"/>
    </row>
    <row r="104" spans="1:18">
      <c r="A104" s="25">
        <v>3</v>
      </c>
      <c r="B104" s="32">
        <f>O$43</f>
        <v>0</v>
      </c>
      <c r="C104" s="32">
        <f>$E$90</f>
        <v>0</v>
      </c>
      <c r="D104" s="32">
        <f>$L$90</f>
        <v>0</v>
      </c>
      <c r="E104" s="32">
        <f>B104*D104</f>
        <v>0</v>
      </c>
      <c r="F104" s="1"/>
      <c r="G104" s="1">
        <f>B104</f>
        <v>0</v>
      </c>
      <c r="H104" s="1">
        <f>D104/1000</f>
        <v>0</v>
      </c>
      <c r="I104" s="1">
        <f>C104</f>
        <v>0</v>
      </c>
      <c r="J104" s="1"/>
      <c r="K104" s="1"/>
      <c r="L104" s="1"/>
      <c r="M104" s="1"/>
      <c r="N104" s="1"/>
      <c r="O104" s="1"/>
      <c r="P104" s="3"/>
      <c r="Q104" s="3"/>
      <c r="R104" s="3"/>
    </row>
    <row r="105" spans="1:18">
      <c r="A105" s="25" t="s">
        <v>7</v>
      </c>
      <c r="B105" s="32">
        <f>SUM(B101:B104)</f>
        <v>83897.373000000007</v>
      </c>
      <c r="C105" s="32">
        <f>$F$90</f>
        <v>11.9763684406424</v>
      </c>
      <c r="D105" s="32">
        <f>$M$90</f>
        <v>10.3521128448014</v>
      </c>
      <c r="E105" s="32">
        <f>SUM(E101:E104)</f>
        <v>868515.07267839694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3"/>
      <c r="Q105" s="3"/>
      <c r="R105" s="3"/>
    </row>
    <row r="106" spans="1:18">
      <c r="A106" s="25" t="s">
        <v>2</v>
      </c>
      <c r="B106" s="32">
        <f>$I$2</f>
        <v>868474</v>
      </c>
      <c r="C106" s="2"/>
      <c r="D106" s="2"/>
      <c r="E106" s="2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3"/>
      <c r="Q106" s="3"/>
      <c r="R106" s="3"/>
    </row>
    <row r="107" spans="1:18" ht="24">
      <c r="A107" s="26" t="s">
        <v>21</v>
      </c>
      <c r="B107" s="32">
        <f>IF(E105&gt;0,$I$2/E105,"")</f>
        <v>0.99995270930846303</v>
      </c>
      <c r="C107" s="2"/>
      <c r="D107" s="2"/>
      <c r="E107" s="2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3"/>
      <c r="Q107" s="3"/>
      <c r="R107" s="3"/>
    </row>
  </sheetData>
  <sheetProtection selectLockedCells="1" selectUnlockedCells="1"/>
  <mergeCells count="15">
    <mergeCell ref="A1:F1"/>
    <mergeCell ref="H1:I1"/>
    <mergeCell ref="B4:F4"/>
    <mergeCell ref="L4:P4"/>
    <mergeCell ref="B47:D47"/>
    <mergeCell ref="I47:K47"/>
    <mergeCell ref="G99:G100"/>
    <mergeCell ref="H99:H100"/>
    <mergeCell ref="I99:I100"/>
    <mergeCell ref="A95:E96"/>
    <mergeCell ref="A99:A100"/>
    <mergeCell ref="B99:B100"/>
    <mergeCell ref="C99:C100"/>
    <mergeCell ref="D99:D100"/>
    <mergeCell ref="E99:E100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7"/>
  <sheetViews>
    <sheetView workbookViewId="0">
      <selection sqref="A1:F1"/>
    </sheetView>
  </sheetViews>
  <sheetFormatPr baseColWidth="10" defaultColWidth="11.5" defaultRowHeight="13"/>
  <cols>
    <col min="2" max="2" width="11.5" style="27"/>
    <col min="3" max="5" width="17.33203125" style="20" customWidth="1"/>
    <col min="6" max="6" width="41.1640625" customWidth="1"/>
    <col min="7" max="7" width="55.33203125" customWidth="1"/>
  </cols>
  <sheetData>
    <row r="1" spans="1:7" ht="18">
      <c r="A1" s="41" t="s">
        <v>25</v>
      </c>
      <c r="B1" s="41"/>
      <c r="C1" s="41"/>
      <c r="D1" s="41"/>
      <c r="E1" s="41"/>
      <c r="F1" s="41"/>
    </row>
    <row r="3" spans="1:7" ht="28">
      <c r="A3" s="28" t="s">
        <v>26</v>
      </c>
      <c r="B3" s="29" t="s">
        <v>27</v>
      </c>
      <c r="C3" s="30" t="s">
        <v>28</v>
      </c>
      <c r="D3" s="30" t="s">
        <v>29</v>
      </c>
      <c r="E3" s="30" t="s">
        <v>30</v>
      </c>
      <c r="F3" s="28" t="s">
        <v>31</v>
      </c>
      <c r="G3" s="31" t="s">
        <v>32</v>
      </c>
    </row>
    <row r="4" spans="1:7">
      <c r="A4">
        <v>300</v>
      </c>
      <c r="B4" t="s">
        <v>33</v>
      </c>
      <c r="C4">
        <v>3.12026759673E-3</v>
      </c>
      <c r="D4">
        <v>3.29022495687432</v>
      </c>
      <c r="E4">
        <v>0.92824575670952003</v>
      </c>
      <c r="F4" t="s">
        <v>0</v>
      </c>
      <c r="G4" t="s">
        <v>34</v>
      </c>
    </row>
    <row r="5" spans="1:7">
      <c r="A5">
        <v>500</v>
      </c>
      <c r="B5" t="s">
        <v>35</v>
      </c>
      <c r="C5">
        <v>2.8847E-3</v>
      </c>
      <c r="D5">
        <v>3.3540095000000001</v>
      </c>
      <c r="E5"/>
      <c r="F5" t="s">
        <v>22</v>
      </c>
      <c r="G5" t="s">
        <v>34</v>
      </c>
    </row>
    <row r="6" spans="1:7">
      <c r="A6">
        <v>1545</v>
      </c>
      <c r="B6" t="s">
        <v>36</v>
      </c>
      <c r="C6">
        <v>4.2279658657399998E-3</v>
      </c>
      <c r="D6">
        <v>3.1419382529836901</v>
      </c>
      <c r="E6">
        <v>0.94713864720999996</v>
      </c>
      <c r="F6" t="s">
        <v>23</v>
      </c>
      <c r="G6" t="s">
        <v>37</v>
      </c>
    </row>
    <row r="7" spans="1:7">
      <c r="A7">
        <v>634</v>
      </c>
      <c r="B7" t="s">
        <v>38</v>
      </c>
      <c r="C7">
        <v>2.5729700425099998E-3</v>
      </c>
      <c r="D7">
        <v>3.32621777430538</v>
      </c>
      <c r="E7">
        <v>0.98808674165729005</v>
      </c>
      <c r="F7" t="s">
        <v>24</v>
      </c>
      <c r="G7" t="s">
        <v>39</v>
      </c>
    </row>
  </sheetData>
  <sheetProtection selectLockedCells="1" selectUnlockedCells="1"/>
  <mergeCells count="1">
    <mergeCell ref="A1:F1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Roman,Predeterminado"&amp;12&amp;A</oddHeader>
    <oddFooter>&amp;C&amp;"Times New Roman,Predeterminado"&amp;12Página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ColWidth="11.5" defaultRowHeight="13"/>
  <sheetData/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Roman,Predeterminado"&amp;12&amp;A</oddHeader>
    <oddFooter>&amp;C&amp;"Times New Roman,Predeterminado"&amp;12Página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1Q</vt:lpstr>
      <vt:lpstr>2Q</vt:lpstr>
      <vt:lpstr>3Q</vt:lpstr>
      <vt:lpstr>4Q</vt:lpstr>
      <vt:lpstr>RELACIONES TALLA-PESO</vt:lpstr>
      <vt:lpstr>Hoja6</vt:lpstr>
      <vt:lpstr>'RELACIONES TALLA-PESO'!Área_de_impresión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Ramos</dc:creator>
  <cp:lastModifiedBy>maria jose zuñiga basualto</cp:lastModifiedBy>
  <dcterms:created xsi:type="dcterms:W3CDTF">2017-12-13T08:18:14Z</dcterms:created>
  <dcterms:modified xsi:type="dcterms:W3CDTF">2024-02-13T14:07:10Z</dcterms:modified>
</cp:coreProperties>
</file>