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urveys_consistency/DATOS/Taledas_allfleets_1988_2016/"/>
    </mc:Choice>
  </mc:AlternateContent>
  <xr:revisionPtr revIDLastSave="0" documentId="13_ncr:1_{FC215D3C-FEAD-4A46-A7E3-6D1E7841E72D}" xr6:coauthVersionLast="47" xr6:coauthVersionMax="47" xr10:uidLastSave="{00000000-0000-0000-0000-000000000000}"/>
  <bookViews>
    <workbookView xWindow="-260" yWindow="-21100" windowWidth="29400" windowHeight="17380" tabRatio="988" activeTab="3" xr2:uid="{00000000-000D-0000-FFFF-FFFF00000000}"/>
  </bookViews>
  <sheets>
    <sheet name="1Q" sheetId="1" r:id="rId1"/>
    <sheet name="2Q" sheetId="2" r:id="rId2"/>
    <sheet name="3Q" sheetId="3" r:id="rId3"/>
    <sheet name="4Q" sheetId="4" r:id="rId4"/>
    <sheet name="RELACIONES TALLA-PESO" sheetId="5" r:id="rId5"/>
    <sheet name="Hoja6" sheetId="6" r:id="rId6"/>
  </sheets>
  <definedNames>
    <definedName name="_xlnm.Print_Area" localSheetId="4">'RELACIONES TALLA-PESO'!$A$1:$G$8</definedName>
    <definedName name="Excel_BuiltIn_Print_Area" localSheetId="4">#REF!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9" i="4" l="1"/>
  <c r="C89" i="4"/>
  <c r="D89" i="4"/>
  <c r="E89" i="4"/>
  <c r="B89" i="4"/>
  <c r="H52" i="4"/>
  <c r="F6" i="1"/>
  <c r="L6" i="1"/>
  <c r="M6" i="1"/>
  <c r="N6" i="1"/>
  <c r="O6" i="1"/>
  <c r="E52" i="1" s="1"/>
  <c r="F7" i="1"/>
  <c r="L7" i="1"/>
  <c r="M7" i="1"/>
  <c r="N7" i="1"/>
  <c r="O7" i="1"/>
  <c r="P7" i="1" s="1"/>
  <c r="F8" i="1"/>
  <c r="L8" i="1"/>
  <c r="M8" i="1"/>
  <c r="N8" i="1"/>
  <c r="D54" i="1" s="1"/>
  <c r="O8" i="1"/>
  <c r="P8" i="1" s="1"/>
  <c r="F9" i="1"/>
  <c r="L9" i="1"/>
  <c r="M9" i="1"/>
  <c r="N9" i="1"/>
  <c r="O9" i="1"/>
  <c r="E55" i="1" s="1"/>
  <c r="F10" i="1"/>
  <c r="L10" i="1"/>
  <c r="M10" i="1"/>
  <c r="N10" i="1"/>
  <c r="D56" i="1" s="1"/>
  <c r="O10" i="1"/>
  <c r="L56" i="1" s="1"/>
  <c r="F11" i="1"/>
  <c r="L11" i="1"/>
  <c r="M11" i="1"/>
  <c r="N11" i="1"/>
  <c r="D57" i="1" s="1"/>
  <c r="O11" i="1"/>
  <c r="E57" i="1" s="1"/>
  <c r="F12" i="1"/>
  <c r="L12" i="1"/>
  <c r="M12" i="1"/>
  <c r="N12" i="1"/>
  <c r="O12" i="1"/>
  <c r="P12" i="1" s="1"/>
  <c r="F13" i="1"/>
  <c r="L13" i="1"/>
  <c r="M13" i="1"/>
  <c r="N13" i="1"/>
  <c r="O13" i="1"/>
  <c r="P13" i="1" s="1"/>
  <c r="F14" i="1"/>
  <c r="L14" i="1"/>
  <c r="M14" i="1"/>
  <c r="C60" i="1" s="1"/>
  <c r="N14" i="1"/>
  <c r="D60" i="1" s="1"/>
  <c r="O14" i="1"/>
  <c r="P14" i="1" s="1"/>
  <c r="F15" i="1"/>
  <c r="L15" i="1"/>
  <c r="M15" i="1"/>
  <c r="N15" i="1"/>
  <c r="D61" i="1" s="1"/>
  <c r="O15" i="1"/>
  <c r="P15" i="1" s="1"/>
  <c r="F16" i="1"/>
  <c r="L16" i="1"/>
  <c r="M16" i="1"/>
  <c r="N16" i="1"/>
  <c r="D62" i="1" s="1"/>
  <c r="O16" i="1"/>
  <c r="P16" i="1" s="1"/>
  <c r="F17" i="1"/>
  <c r="L17" i="1"/>
  <c r="M17" i="1"/>
  <c r="N17" i="1"/>
  <c r="D63" i="1" s="1"/>
  <c r="O17" i="1"/>
  <c r="L63" i="1" s="1"/>
  <c r="F18" i="1"/>
  <c r="L18" i="1"/>
  <c r="M18" i="1"/>
  <c r="N18" i="1"/>
  <c r="O18" i="1"/>
  <c r="L64" i="1" s="1"/>
  <c r="F19" i="1"/>
  <c r="L19" i="1"/>
  <c r="M19" i="1"/>
  <c r="N19" i="1"/>
  <c r="O19" i="1"/>
  <c r="P19" i="1" s="1"/>
  <c r="F20" i="1"/>
  <c r="L20" i="1"/>
  <c r="M20" i="1"/>
  <c r="N20" i="1"/>
  <c r="D66" i="1" s="1"/>
  <c r="O20" i="1"/>
  <c r="P20" i="1" s="1"/>
  <c r="F21" i="1"/>
  <c r="L21" i="1"/>
  <c r="M21" i="1"/>
  <c r="C67" i="1" s="1"/>
  <c r="N21" i="1"/>
  <c r="O21" i="1"/>
  <c r="L67" i="1" s="1"/>
  <c r="F22" i="1"/>
  <c r="L22" i="1"/>
  <c r="M22" i="1"/>
  <c r="N22" i="1"/>
  <c r="O22" i="1"/>
  <c r="E68" i="1" s="1"/>
  <c r="F23" i="1"/>
  <c r="L23" i="1"/>
  <c r="M23" i="1"/>
  <c r="N23" i="1"/>
  <c r="O23" i="1"/>
  <c r="P23" i="1" s="1"/>
  <c r="F24" i="1"/>
  <c r="L24" i="1"/>
  <c r="M24" i="1"/>
  <c r="N24" i="1"/>
  <c r="O24" i="1"/>
  <c r="E70" i="1" s="1"/>
  <c r="F25" i="1"/>
  <c r="L25" i="1"/>
  <c r="M25" i="1"/>
  <c r="N25" i="1"/>
  <c r="O25" i="1"/>
  <c r="P25" i="1" s="1"/>
  <c r="F26" i="1"/>
  <c r="L26" i="1"/>
  <c r="M26" i="1"/>
  <c r="C72" i="1" s="1"/>
  <c r="N26" i="1"/>
  <c r="D72" i="1" s="1"/>
  <c r="O26" i="1"/>
  <c r="P26" i="1" s="1"/>
  <c r="F27" i="1"/>
  <c r="L27" i="1"/>
  <c r="M27" i="1"/>
  <c r="N27" i="1"/>
  <c r="K73" i="1" s="1"/>
  <c r="O27" i="1"/>
  <c r="E73" i="1" s="1"/>
  <c r="F28" i="1"/>
  <c r="L28" i="1"/>
  <c r="M28" i="1"/>
  <c r="N28" i="1"/>
  <c r="K74" i="1" s="1"/>
  <c r="O28" i="1"/>
  <c r="P28" i="1" s="1"/>
  <c r="F29" i="1"/>
  <c r="L29" i="1"/>
  <c r="M29" i="1"/>
  <c r="N29" i="1"/>
  <c r="K75" i="1" s="1"/>
  <c r="O29" i="1"/>
  <c r="L75" i="1" s="1"/>
  <c r="F30" i="1"/>
  <c r="L30" i="1"/>
  <c r="M30" i="1"/>
  <c r="N30" i="1"/>
  <c r="O30" i="1"/>
  <c r="L76" i="1" s="1"/>
  <c r="F31" i="1"/>
  <c r="L31" i="1"/>
  <c r="M31" i="1"/>
  <c r="C77" i="1" s="1"/>
  <c r="N31" i="1"/>
  <c r="O31" i="1"/>
  <c r="P31" i="1" s="1"/>
  <c r="F32" i="1"/>
  <c r="L32" i="1"/>
  <c r="M32" i="1"/>
  <c r="C78" i="1" s="1"/>
  <c r="N32" i="1"/>
  <c r="O32" i="1"/>
  <c r="P32" i="1" s="1"/>
  <c r="F33" i="1"/>
  <c r="L33" i="1"/>
  <c r="M33" i="1"/>
  <c r="J79" i="1" s="1"/>
  <c r="N33" i="1"/>
  <c r="K79" i="1" s="1"/>
  <c r="O33" i="1"/>
  <c r="L79" i="1" s="1"/>
  <c r="F34" i="1"/>
  <c r="L34" i="1"/>
  <c r="M34" i="1"/>
  <c r="N34" i="1"/>
  <c r="P34" i="1" s="1"/>
  <c r="O34" i="1"/>
  <c r="L80" i="1" s="1"/>
  <c r="F35" i="1"/>
  <c r="L35" i="1"/>
  <c r="M35" i="1"/>
  <c r="N35" i="1"/>
  <c r="D81" i="1" s="1"/>
  <c r="O35" i="1"/>
  <c r="F36" i="1"/>
  <c r="L36" i="1"/>
  <c r="M36" i="1"/>
  <c r="N36" i="1"/>
  <c r="P36" i="1" s="1"/>
  <c r="O36" i="1"/>
  <c r="E82" i="1" s="1"/>
  <c r="F37" i="1"/>
  <c r="L37" i="1"/>
  <c r="M37" i="1"/>
  <c r="C83" i="1" s="1"/>
  <c r="N37" i="1"/>
  <c r="P37" i="1" s="1"/>
  <c r="O37" i="1"/>
  <c r="F38" i="1"/>
  <c r="L38" i="1"/>
  <c r="M38" i="1"/>
  <c r="J84" i="1" s="1"/>
  <c r="N38" i="1"/>
  <c r="K84" i="1" s="1"/>
  <c r="O38" i="1"/>
  <c r="F39" i="1"/>
  <c r="L39" i="1"/>
  <c r="M39" i="1"/>
  <c r="C85" i="1" s="1"/>
  <c r="N39" i="1"/>
  <c r="P39" i="1" s="1"/>
  <c r="O39" i="1"/>
  <c r="F40" i="1"/>
  <c r="I40" i="1"/>
  <c r="L40" i="1"/>
  <c r="M40" i="1"/>
  <c r="J86" i="1" s="1"/>
  <c r="N40" i="1"/>
  <c r="N43" i="1" s="1"/>
  <c r="O40" i="1"/>
  <c r="F41" i="1"/>
  <c r="L41" i="1"/>
  <c r="M41" i="1"/>
  <c r="N41" i="1"/>
  <c r="K87" i="1" s="1"/>
  <c r="O41" i="1"/>
  <c r="E87" i="1" s="1"/>
  <c r="F42" i="1"/>
  <c r="L42" i="1"/>
  <c r="M42" i="1"/>
  <c r="N42" i="1"/>
  <c r="D88" i="1" s="1"/>
  <c r="O42" i="1"/>
  <c r="E88" i="1" s="1"/>
  <c r="B43" i="1"/>
  <c r="C43" i="1"/>
  <c r="D43" i="1"/>
  <c r="E43" i="1"/>
  <c r="F43" i="1"/>
  <c r="O43" i="1"/>
  <c r="E90" i="1" s="1"/>
  <c r="C105" i="1" s="1"/>
  <c r="I105" i="1" s="1"/>
  <c r="B52" i="1"/>
  <c r="H52" i="1"/>
  <c r="I52" i="1"/>
  <c r="L52" i="1"/>
  <c r="B53" i="1"/>
  <c r="H53" i="1"/>
  <c r="I53" i="1"/>
  <c r="B54" i="1"/>
  <c r="C54" i="1"/>
  <c r="H54" i="1"/>
  <c r="I54" i="1" s="1"/>
  <c r="B55" i="1"/>
  <c r="C55" i="1"/>
  <c r="D55" i="1"/>
  <c r="H55" i="1"/>
  <c r="I55" i="1"/>
  <c r="J55" i="1"/>
  <c r="K55" i="1"/>
  <c r="L55" i="1"/>
  <c r="B56" i="1"/>
  <c r="H56" i="1"/>
  <c r="I56" i="1"/>
  <c r="K56" i="1"/>
  <c r="B57" i="1"/>
  <c r="H57" i="1"/>
  <c r="B58" i="1"/>
  <c r="H58" i="1"/>
  <c r="I58" i="1" s="1"/>
  <c r="B59" i="1"/>
  <c r="C59" i="1"/>
  <c r="H59" i="1"/>
  <c r="I59" i="1" s="1"/>
  <c r="B60" i="1"/>
  <c r="H60" i="1"/>
  <c r="I60" i="1"/>
  <c r="J60" i="1"/>
  <c r="K60" i="1"/>
  <c r="B61" i="1"/>
  <c r="C61" i="1"/>
  <c r="H61" i="1"/>
  <c r="I61" i="1"/>
  <c r="J61" i="1"/>
  <c r="K61" i="1"/>
  <c r="B62" i="1"/>
  <c r="C62" i="1"/>
  <c r="E62" i="1"/>
  <c r="F62" i="1" s="1"/>
  <c r="H62" i="1"/>
  <c r="I62" i="1"/>
  <c r="J62" i="1"/>
  <c r="L62" i="1"/>
  <c r="B63" i="1"/>
  <c r="H63" i="1"/>
  <c r="I63" i="1" s="1"/>
  <c r="K63" i="1"/>
  <c r="B64" i="1"/>
  <c r="E64" i="1"/>
  <c r="H64" i="1"/>
  <c r="I64" i="1" s="1"/>
  <c r="B65" i="1"/>
  <c r="C65" i="1"/>
  <c r="H65" i="1"/>
  <c r="I65" i="1"/>
  <c r="J65" i="1"/>
  <c r="B66" i="1"/>
  <c r="C66" i="1"/>
  <c r="H66" i="1"/>
  <c r="I66" i="1"/>
  <c r="J66" i="1"/>
  <c r="K66" i="1"/>
  <c r="B67" i="1"/>
  <c r="E67" i="1"/>
  <c r="H67" i="1"/>
  <c r="I67" i="1"/>
  <c r="J67" i="1"/>
  <c r="B68" i="1"/>
  <c r="C68" i="1"/>
  <c r="F68" i="1" s="1"/>
  <c r="D68" i="1"/>
  <c r="H68" i="1"/>
  <c r="I68" i="1"/>
  <c r="J68" i="1"/>
  <c r="K68" i="1"/>
  <c r="L68" i="1"/>
  <c r="B69" i="1"/>
  <c r="H69" i="1"/>
  <c r="I69" i="1" s="1"/>
  <c r="B70" i="1"/>
  <c r="H70" i="1"/>
  <c r="I70" i="1"/>
  <c r="L70" i="1"/>
  <c r="B71" i="1"/>
  <c r="C71" i="1"/>
  <c r="H71" i="1"/>
  <c r="I71" i="1"/>
  <c r="J71" i="1"/>
  <c r="B72" i="1"/>
  <c r="H72" i="1"/>
  <c r="I72" i="1"/>
  <c r="J72" i="1"/>
  <c r="K72" i="1"/>
  <c r="B73" i="1"/>
  <c r="H73" i="1"/>
  <c r="I73" i="1"/>
  <c r="L73" i="1"/>
  <c r="B74" i="1"/>
  <c r="C74" i="1"/>
  <c r="H74" i="1"/>
  <c r="I74" i="1"/>
  <c r="J74" i="1"/>
  <c r="B75" i="1"/>
  <c r="E75" i="1"/>
  <c r="H75" i="1"/>
  <c r="I75" i="1" s="1"/>
  <c r="B76" i="1"/>
  <c r="E76" i="1"/>
  <c r="H76" i="1"/>
  <c r="I76" i="1"/>
  <c r="B77" i="1"/>
  <c r="H77" i="1"/>
  <c r="I77" i="1"/>
  <c r="J77" i="1"/>
  <c r="B78" i="1"/>
  <c r="H78" i="1"/>
  <c r="J78" i="1" s="1"/>
  <c r="I78" i="1"/>
  <c r="B79" i="1"/>
  <c r="C79" i="1"/>
  <c r="E79" i="1"/>
  <c r="H79" i="1"/>
  <c r="I79" i="1"/>
  <c r="B80" i="1"/>
  <c r="E80" i="1"/>
  <c r="H80" i="1"/>
  <c r="I80" i="1"/>
  <c r="B81" i="1"/>
  <c r="C81" i="1"/>
  <c r="H81" i="1"/>
  <c r="I81" i="1" s="1"/>
  <c r="J81" i="1"/>
  <c r="K81" i="1"/>
  <c r="B82" i="1"/>
  <c r="D82" i="1"/>
  <c r="H82" i="1"/>
  <c r="I82" i="1"/>
  <c r="K82" i="1"/>
  <c r="L82" i="1"/>
  <c r="B83" i="1"/>
  <c r="H83" i="1"/>
  <c r="I83" i="1"/>
  <c r="J83" i="1"/>
  <c r="B84" i="1"/>
  <c r="C84" i="1"/>
  <c r="H84" i="1"/>
  <c r="I84" i="1"/>
  <c r="B85" i="1"/>
  <c r="E85" i="1"/>
  <c r="H85" i="1"/>
  <c r="B86" i="1"/>
  <c r="C86" i="1"/>
  <c r="D86" i="1"/>
  <c r="E86" i="1"/>
  <c r="H86" i="1"/>
  <c r="I86" i="1"/>
  <c r="K86" i="1"/>
  <c r="L86" i="1"/>
  <c r="D87" i="1"/>
  <c r="H87" i="1"/>
  <c r="L87" i="1"/>
  <c r="B88" i="1"/>
  <c r="H88" i="1"/>
  <c r="I88" i="1"/>
  <c r="K88" i="1"/>
  <c r="L88" i="1"/>
  <c r="L90" i="1"/>
  <c r="D105" i="1" s="1"/>
  <c r="H105" i="1" s="1"/>
  <c r="B105" i="1"/>
  <c r="G105" i="1"/>
  <c r="B107" i="1"/>
  <c r="G107" i="1" s="1"/>
  <c r="F6" i="2"/>
  <c r="O6" i="2" s="1"/>
  <c r="L6" i="2"/>
  <c r="M6" i="2"/>
  <c r="N6" i="2"/>
  <c r="F7" i="2"/>
  <c r="O7" i="2" s="1"/>
  <c r="L7" i="2"/>
  <c r="M7" i="2"/>
  <c r="N7" i="2"/>
  <c r="P7" i="2" s="1"/>
  <c r="F8" i="2"/>
  <c r="F9" i="2"/>
  <c r="L9" i="2"/>
  <c r="B55" i="2" s="1"/>
  <c r="F10" i="2"/>
  <c r="F11" i="2"/>
  <c r="O11" i="2" s="1"/>
  <c r="L11" i="2"/>
  <c r="M11" i="2"/>
  <c r="N11" i="2"/>
  <c r="D57" i="2" s="1"/>
  <c r="F12" i="2"/>
  <c r="O12" i="2" s="1"/>
  <c r="L12" i="2"/>
  <c r="M12" i="2"/>
  <c r="N12" i="2"/>
  <c r="P12" i="2"/>
  <c r="F13" i="2"/>
  <c r="O13" i="2" s="1"/>
  <c r="L13" i="2"/>
  <c r="M13" i="2"/>
  <c r="C59" i="2" s="1"/>
  <c r="N13" i="2"/>
  <c r="D59" i="2" s="1"/>
  <c r="P13" i="2"/>
  <c r="F14" i="2"/>
  <c r="N14" i="2" s="1"/>
  <c r="F15" i="2"/>
  <c r="L15" i="2"/>
  <c r="B61" i="2" s="1"/>
  <c r="F16" i="2"/>
  <c r="L16" i="2"/>
  <c r="F17" i="2"/>
  <c r="O17" i="2" s="1"/>
  <c r="L17" i="2"/>
  <c r="M17" i="2"/>
  <c r="N17" i="2"/>
  <c r="F18" i="2"/>
  <c r="O18" i="2" s="1"/>
  <c r="L18" i="2"/>
  <c r="M18" i="2"/>
  <c r="C64" i="2" s="1"/>
  <c r="N18" i="2"/>
  <c r="P18" i="2"/>
  <c r="F19" i="2"/>
  <c r="O19" i="2" s="1"/>
  <c r="L19" i="2"/>
  <c r="M19" i="2"/>
  <c r="N19" i="2"/>
  <c r="P19" i="2"/>
  <c r="F20" i="2"/>
  <c r="F21" i="2"/>
  <c r="N21" i="2"/>
  <c r="O21" i="2"/>
  <c r="F22" i="2"/>
  <c r="F23" i="2"/>
  <c r="N23" i="2"/>
  <c r="D69" i="2" s="1"/>
  <c r="O23" i="2"/>
  <c r="F24" i="2"/>
  <c r="N24" i="2"/>
  <c r="O24" i="2"/>
  <c r="F25" i="2"/>
  <c r="F26" i="2"/>
  <c r="N26" i="2" s="1"/>
  <c r="O26" i="2"/>
  <c r="F27" i="2"/>
  <c r="N27" i="2"/>
  <c r="D73" i="2" s="1"/>
  <c r="O27" i="2"/>
  <c r="F28" i="2"/>
  <c r="F29" i="2"/>
  <c r="F30" i="2"/>
  <c r="N30" i="2"/>
  <c r="O30" i="2"/>
  <c r="E76" i="2" s="1"/>
  <c r="F31" i="2"/>
  <c r="F32" i="2"/>
  <c r="N32" i="2"/>
  <c r="D78" i="2" s="1"/>
  <c r="O32" i="2"/>
  <c r="F33" i="2"/>
  <c r="N33" i="2"/>
  <c r="O33" i="2"/>
  <c r="F34" i="2"/>
  <c r="F35" i="2"/>
  <c r="N35" i="2" s="1"/>
  <c r="O35" i="2"/>
  <c r="L81" i="2" s="1"/>
  <c r="F36" i="2"/>
  <c r="N36" i="2"/>
  <c r="O36" i="2"/>
  <c r="F37" i="2"/>
  <c r="F38" i="2"/>
  <c r="F39" i="2"/>
  <c r="N39" i="2"/>
  <c r="O39" i="2"/>
  <c r="F40" i="2"/>
  <c r="I40" i="2"/>
  <c r="O40" i="2"/>
  <c r="F41" i="2"/>
  <c r="L41" i="2"/>
  <c r="M41" i="2"/>
  <c r="N41" i="2"/>
  <c r="D87" i="2" s="1"/>
  <c r="O41" i="2"/>
  <c r="P41" i="2" s="1"/>
  <c r="F42" i="2"/>
  <c r="L42" i="2"/>
  <c r="M42" i="2"/>
  <c r="N42" i="2"/>
  <c r="O42" i="2"/>
  <c r="L88" i="2" s="1"/>
  <c r="B43" i="2"/>
  <c r="C43" i="2"/>
  <c r="D43" i="2"/>
  <c r="E43" i="2"/>
  <c r="C52" i="2"/>
  <c r="E52" i="2"/>
  <c r="H52" i="2"/>
  <c r="L52" i="2" s="1"/>
  <c r="B53" i="2"/>
  <c r="C53" i="2"/>
  <c r="E53" i="2"/>
  <c r="H53" i="2"/>
  <c r="L53" i="2" s="1"/>
  <c r="I53" i="2"/>
  <c r="M53" i="2" s="1"/>
  <c r="J53" i="2"/>
  <c r="K53" i="2"/>
  <c r="H54" i="2"/>
  <c r="H55" i="2"/>
  <c r="I55" i="2"/>
  <c r="H56" i="2"/>
  <c r="B57" i="2"/>
  <c r="H57" i="2"/>
  <c r="B58" i="2"/>
  <c r="C58" i="2"/>
  <c r="E58" i="2"/>
  <c r="H58" i="2"/>
  <c r="I58" i="2"/>
  <c r="J58" i="2"/>
  <c r="L58" i="2"/>
  <c r="B59" i="2"/>
  <c r="F59" i="2" s="1"/>
  <c r="E59" i="2"/>
  <c r="H59" i="2"/>
  <c r="L59" i="2" s="1"/>
  <c r="H60" i="2"/>
  <c r="H61" i="2"/>
  <c r="H62" i="2"/>
  <c r="B63" i="2"/>
  <c r="D63" i="2"/>
  <c r="E63" i="2"/>
  <c r="H63" i="2"/>
  <c r="K63" i="2"/>
  <c r="L63" i="2"/>
  <c r="B64" i="2"/>
  <c r="E64" i="2"/>
  <c r="H64" i="2"/>
  <c r="L64" i="2" s="1"/>
  <c r="I64" i="2"/>
  <c r="J64" i="2"/>
  <c r="B65" i="2"/>
  <c r="C65" i="2"/>
  <c r="D65" i="2"/>
  <c r="E65" i="2"/>
  <c r="H65" i="2"/>
  <c r="L65" i="2" s="1"/>
  <c r="I65" i="2"/>
  <c r="J65" i="2"/>
  <c r="K65" i="2"/>
  <c r="M65" i="2"/>
  <c r="H66" i="2"/>
  <c r="D67" i="2"/>
  <c r="H67" i="2"/>
  <c r="K67" i="2"/>
  <c r="H68" i="2"/>
  <c r="H69" i="2"/>
  <c r="E70" i="2"/>
  <c r="H70" i="2"/>
  <c r="L70" i="2"/>
  <c r="H71" i="2"/>
  <c r="E72" i="2"/>
  <c r="H72" i="2"/>
  <c r="L72" i="2"/>
  <c r="E73" i="2"/>
  <c r="H73" i="2"/>
  <c r="L73" i="2"/>
  <c r="H74" i="2"/>
  <c r="H75" i="2"/>
  <c r="H76" i="2"/>
  <c r="L76" i="2"/>
  <c r="H77" i="2"/>
  <c r="H78" i="2"/>
  <c r="K78" i="2"/>
  <c r="D79" i="2"/>
  <c r="E79" i="2"/>
  <c r="H79" i="2"/>
  <c r="K79" i="2"/>
  <c r="L79" i="2"/>
  <c r="H80" i="2"/>
  <c r="E81" i="2"/>
  <c r="H81" i="2"/>
  <c r="E82" i="2"/>
  <c r="H82" i="2"/>
  <c r="H83" i="2"/>
  <c r="H84" i="2"/>
  <c r="D85" i="2"/>
  <c r="H85" i="2"/>
  <c r="K85" i="2"/>
  <c r="E86" i="2"/>
  <c r="H86" i="2"/>
  <c r="L86" i="2"/>
  <c r="B87" i="2"/>
  <c r="H87" i="2"/>
  <c r="I87" i="2" s="1"/>
  <c r="B88" i="2"/>
  <c r="C88" i="2"/>
  <c r="E88" i="2"/>
  <c r="H88" i="2"/>
  <c r="I88" i="2"/>
  <c r="J88" i="2"/>
  <c r="B107" i="2"/>
  <c r="G107" i="2" s="1"/>
  <c r="F6" i="3"/>
  <c r="M6" i="3"/>
  <c r="C52" i="3" s="1"/>
  <c r="N6" i="3"/>
  <c r="O6" i="3"/>
  <c r="F7" i="3"/>
  <c r="M7" i="3" s="1"/>
  <c r="F8" i="3"/>
  <c r="N8" i="3" s="1"/>
  <c r="F9" i="3"/>
  <c r="O9" i="3" s="1"/>
  <c r="L9" i="3"/>
  <c r="M9" i="3"/>
  <c r="N9" i="3"/>
  <c r="F10" i="3"/>
  <c r="L10" i="3" s="1"/>
  <c r="O10" i="3"/>
  <c r="L56" i="3" s="1"/>
  <c r="F11" i="3"/>
  <c r="L11" i="3"/>
  <c r="P11" i="3" s="1"/>
  <c r="M11" i="3"/>
  <c r="N11" i="3"/>
  <c r="O11" i="3"/>
  <c r="E57" i="3" s="1"/>
  <c r="F12" i="3"/>
  <c r="F13" i="3"/>
  <c r="M13" i="3" s="1"/>
  <c r="L13" i="3"/>
  <c r="N13" i="3"/>
  <c r="D59" i="3" s="1"/>
  <c r="O13" i="3"/>
  <c r="L59" i="3" s="1"/>
  <c r="F14" i="3"/>
  <c r="N14" i="3" s="1"/>
  <c r="F15" i="3"/>
  <c r="F16" i="3"/>
  <c r="L16" i="3"/>
  <c r="M16" i="3"/>
  <c r="N16" i="3"/>
  <c r="O16" i="3"/>
  <c r="F17" i="3"/>
  <c r="L17" i="3"/>
  <c r="M17" i="3"/>
  <c r="C63" i="3" s="1"/>
  <c r="N17" i="3"/>
  <c r="O17" i="3"/>
  <c r="F18" i="3"/>
  <c r="L18" i="3" s="1"/>
  <c r="F19" i="3"/>
  <c r="N19" i="3"/>
  <c r="F20" i="3"/>
  <c r="N20" i="3" s="1"/>
  <c r="L20" i="3"/>
  <c r="M20" i="3"/>
  <c r="O20" i="3"/>
  <c r="E66" i="3" s="1"/>
  <c r="F21" i="3"/>
  <c r="F22" i="3"/>
  <c r="M22" i="3" s="1"/>
  <c r="F23" i="3"/>
  <c r="L23" i="3"/>
  <c r="M23" i="3"/>
  <c r="N23" i="3"/>
  <c r="O23" i="3"/>
  <c r="F24" i="3"/>
  <c r="L24" i="3" s="1"/>
  <c r="M24" i="3"/>
  <c r="C70" i="3" s="1"/>
  <c r="N24" i="3"/>
  <c r="O24" i="3"/>
  <c r="F25" i="3"/>
  <c r="F26" i="3"/>
  <c r="L26" i="3" s="1"/>
  <c r="M26" i="3"/>
  <c r="F27" i="3"/>
  <c r="O27" i="3" s="1"/>
  <c r="L27" i="3"/>
  <c r="M27" i="3"/>
  <c r="N27" i="3"/>
  <c r="D73" i="3" s="1"/>
  <c r="F28" i="3"/>
  <c r="O28" i="3"/>
  <c r="E74" i="3" s="1"/>
  <c r="F29" i="3"/>
  <c r="F30" i="3"/>
  <c r="L30" i="3"/>
  <c r="M30" i="3"/>
  <c r="J76" i="3" s="1"/>
  <c r="F31" i="3"/>
  <c r="O31" i="3" s="1"/>
  <c r="L31" i="3"/>
  <c r="P31" i="3" s="1"/>
  <c r="M31" i="3"/>
  <c r="N31" i="3"/>
  <c r="D77" i="3" s="1"/>
  <c r="F32" i="3"/>
  <c r="L32" i="3"/>
  <c r="M32" i="3"/>
  <c r="J78" i="3" s="1"/>
  <c r="N32" i="3"/>
  <c r="O32" i="3"/>
  <c r="F33" i="3"/>
  <c r="L33" i="3"/>
  <c r="M33" i="3"/>
  <c r="C79" i="3" s="1"/>
  <c r="N33" i="3"/>
  <c r="O33" i="3"/>
  <c r="F34" i="3"/>
  <c r="N34" i="3"/>
  <c r="O34" i="3"/>
  <c r="F35" i="3"/>
  <c r="L35" i="3" s="1"/>
  <c r="O35" i="3"/>
  <c r="F36" i="3"/>
  <c r="L36" i="3"/>
  <c r="M36" i="3"/>
  <c r="F37" i="3"/>
  <c r="O37" i="3" s="1"/>
  <c r="E83" i="3" s="1"/>
  <c r="M37" i="3"/>
  <c r="F38" i="3"/>
  <c r="L38" i="3"/>
  <c r="M38" i="3"/>
  <c r="C84" i="3" s="1"/>
  <c r="N38" i="3"/>
  <c r="O38" i="3"/>
  <c r="E84" i="3" s="1"/>
  <c r="F39" i="3"/>
  <c r="L39" i="3"/>
  <c r="M39" i="3"/>
  <c r="N39" i="3"/>
  <c r="D85" i="3" s="1"/>
  <c r="O39" i="3"/>
  <c r="F40" i="3"/>
  <c r="I40" i="3"/>
  <c r="F41" i="3"/>
  <c r="N41" i="3"/>
  <c r="K87" i="3" s="1"/>
  <c r="F42" i="3"/>
  <c r="L42" i="3"/>
  <c r="B43" i="3"/>
  <c r="C43" i="3"/>
  <c r="D43" i="3"/>
  <c r="E43" i="3"/>
  <c r="E52" i="3"/>
  <c r="H52" i="3"/>
  <c r="J52" i="3"/>
  <c r="H53" i="3"/>
  <c r="H54" i="3"/>
  <c r="B55" i="3"/>
  <c r="C55" i="3"/>
  <c r="D55" i="3"/>
  <c r="H55" i="3"/>
  <c r="I55" i="3"/>
  <c r="J55" i="3"/>
  <c r="K55" i="3"/>
  <c r="E56" i="3"/>
  <c r="H56" i="3"/>
  <c r="I56" i="3"/>
  <c r="B57" i="3"/>
  <c r="C57" i="3"/>
  <c r="D57" i="3"/>
  <c r="H57" i="3"/>
  <c r="I57" i="3"/>
  <c r="J57" i="3"/>
  <c r="K57" i="3"/>
  <c r="H58" i="3"/>
  <c r="B59" i="3"/>
  <c r="H59" i="3"/>
  <c r="I59" i="3"/>
  <c r="K59" i="3"/>
  <c r="H60" i="3"/>
  <c r="H61" i="3"/>
  <c r="B62" i="3"/>
  <c r="C62" i="3"/>
  <c r="D62" i="3"/>
  <c r="E62" i="3"/>
  <c r="H62" i="3"/>
  <c r="J62" i="3"/>
  <c r="K62" i="3"/>
  <c r="L62" i="3"/>
  <c r="B63" i="3"/>
  <c r="E63" i="3"/>
  <c r="H63" i="3"/>
  <c r="I63" i="3"/>
  <c r="L63" i="3"/>
  <c r="H64" i="3"/>
  <c r="H65" i="3"/>
  <c r="B66" i="3"/>
  <c r="C66" i="3"/>
  <c r="H66" i="3"/>
  <c r="L66" i="3" s="1"/>
  <c r="I66" i="3"/>
  <c r="J66" i="3"/>
  <c r="H67" i="3"/>
  <c r="H68" i="3"/>
  <c r="C69" i="3"/>
  <c r="D69" i="3"/>
  <c r="E69" i="3"/>
  <c r="H69" i="3"/>
  <c r="J69" i="3"/>
  <c r="K69" i="3"/>
  <c r="L69" i="3"/>
  <c r="E70" i="3"/>
  <c r="H70" i="3"/>
  <c r="J70" i="3"/>
  <c r="H71" i="3"/>
  <c r="H72" i="3"/>
  <c r="B73" i="3"/>
  <c r="C73" i="3"/>
  <c r="H73" i="3"/>
  <c r="I73" i="3"/>
  <c r="J73" i="3"/>
  <c r="K73" i="3"/>
  <c r="H74" i="3"/>
  <c r="L74" i="3"/>
  <c r="H75" i="3"/>
  <c r="H76" i="3"/>
  <c r="B77" i="3"/>
  <c r="H77" i="3"/>
  <c r="I77" i="3"/>
  <c r="B78" i="3"/>
  <c r="C78" i="3"/>
  <c r="E78" i="3"/>
  <c r="H78" i="3"/>
  <c r="L78" i="3"/>
  <c r="B79" i="3"/>
  <c r="H79" i="3"/>
  <c r="I79" i="3" s="1"/>
  <c r="D80" i="3"/>
  <c r="E80" i="3"/>
  <c r="H80" i="3"/>
  <c r="K80" i="3"/>
  <c r="L80" i="3"/>
  <c r="E81" i="3"/>
  <c r="H81" i="3"/>
  <c r="L81" i="3"/>
  <c r="C82" i="3"/>
  <c r="H82" i="3"/>
  <c r="J82" i="3"/>
  <c r="H83" i="3"/>
  <c r="L83" i="3"/>
  <c r="B84" i="3"/>
  <c r="H84" i="3"/>
  <c r="I84" i="3"/>
  <c r="J84" i="3"/>
  <c r="L84" i="3"/>
  <c r="B85" i="3"/>
  <c r="H85" i="3"/>
  <c r="K85" i="3"/>
  <c r="H86" i="3"/>
  <c r="H87" i="3"/>
  <c r="H88" i="3"/>
  <c r="B107" i="3"/>
  <c r="G107" i="3"/>
  <c r="F6" i="4"/>
  <c r="L6" i="4"/>
  <c r="F7" i="4"/>
  <c r="L7" i="4" s="1"/>
  <c r="M7" i="4"/>
  <c r="J53" i="4" s="1"/>
  <c r="F8" i="4"/>
  <c r="N8" i="4" s="1"/>
  <c r="L8" i="4"/>
  <c r="M8" i="4"/>
  <c r="O8" i="4"/>
  <c r="F9" i="4"/>
  <c r="N9" i="4" s="1"/>
  <c r="L9" i="4"/>
  <c r="P9" i="4" s="1"/>
  <c r="M9" i="4"/>
  <c r="O9" i="4"/>
  <c r="L55" i="4" s="1"/>
  <c r="F10" i="4"/>
  <c r="N10" i="4" s="1"/>
  <c r="L10" i="4"/>
  <c r="M10" i="4"/>
  <c r="P10" i="4" s="1"/>
  <c r="O10" i="4"/>
  <c r="F11" i="4"/>
  <c r="O11" i="4"/>
  <c r="E57" i="4" s="1"/>
  <c r="F12" i="4"/>
  <c r="F13" i="4"/>
  <c r="L13" i="4"/>
  <c r="M13" i="4"/>
  <c r="J59" i="4" s="1"/>
  <c r="F14" i="4"/>
  <c r="N14" i="4" s="1"/>
  <c r="F15" i="4"/>
  <c r="N15" i="4" s="1"/>
  <c r="L15" i="4"/>
  <c r="P15" i="4" s="1"/>
  <c r="M15" i="4"/>
  <c r="O15" i="4"/>
  <c r="F16" i="4"/>
  <c r="N16" i="4" s="1"/>
  <c r="L16" i="4"/>
  <c r="M16" i="4"/>
  <c r="P16" i="4" s="1"/>
  <c r="O16" i="4"/>
  <c r="F17" i="4"/>
  <c r="O17" i="4"/>
  <c r="E63" i="4" s="1"/>
  <c r="F18" i="4"/>
  <c r="L18" i="4"/>
  <c r="F19" i="4"/>
  <c r="L19" i="4"/>
  <c r="M19" i="4"/>
  <c r="J65" i="4" s="1"/>
  <c r="F20" i="4"/>
  <c r="N20" i="4" s="1"/>
  <c r="L20" i="4"/>
  <c r="F21" i="4"/>
  <c r="N21" i="4" s="1"/>
  <c r="L21" i="4"/>
  <c r="P21" i="4" s="1"/>
  <c r="M21" i="4"/>
  <c r="O21" i="4"/>
  <c r="L67" i="4" s="1"/>
  <c r="F22" i="4"/>
  <c r="N22" i="4" s="1"/>
  <c r="L22" i="4"/>
  <c r="M22" i="4"/>
  <c r="O22" i="4"/>
  <c r="P22" i="4"/>
  <c r="F23" i="4"/>
  <c r="O23" i="4"/>
  <c r="F24" i="4"/>
  <c r="L24" i="4" s="1"/>
  <c r="F25" i="4"/>
  <c r="L25" i="4"/>
  <c r="M25" i="4"/>
  <c r="J71" i="4" s="1"/>
  <c r="F26" i="4"/>
  <c r="N26" i="4" s="1"/>
  <c r="M26" i="4"/>
  <c r="F27" i="4"/>
  <c r="N27" i="4" s="1"/>
  <c r="L27" i="4"/>
  <c r="M27" i="4"/>
  <c r="O27" i="4"/>
  <c r="L73" i="4" s="1"/>
  <c r="P27" i="4"/>
  <c r="F28" i="4"/>
  <c r="N28" i="4" s="1"/>
  <c r="L28" i="4"/>
  <c r="M28" i="4"/>
  <c r="O28" i="4"/>
  <c r="P28" i="4" s="1"/>
  <c r="F29" i="4"/>
  <c r="F30" i="4"/>
  <c r="L30" i="4"/>
  <c r="B76" i="4" s="1"/>
  <c r="F31" i="4"/>
  <c r="F32" i="4"/>
  <c r="N32" i="4" s="1"/>
  <c r="L32" i="4"/>
  <c r="M32" i="4"/>
  <c r="O32" i="4"/>
  <c r="F33" i="4"/>
  <c r="N33" i="4" s="1"/>
  <c r="L33" i="4"/>
  <c r="M33" i="4"/>
  <c r="O33" i="4"/>
  <c r="L79" i="4" s="1"/>
  <c r="F34" i="4"/>
  <c r="N34" i="4" s="1"/>
  <c r="L34" i="4"/>
  <c r="M34" i="4"/>
  <c r="O34" i="4"/>
  <c r="P34" i="4"/>
  <c r="F35" i="4"/>
  <c r="O35" i="4"/>
  <c r="E81" i="4" s="1"/>
  <c r="F36" i="4"/>
  <c r="L36" i="4"/>
  <c r="B82" i="4" s="1"/>
  <c r="F37" i="4"/>
  <c r="L37" i="4"/>
  <c r="F38" i="4"/>
  <c r="N38" i="4" s="1"/>
  <c r="L38" i="4"/>
  <c r="M38" i="4"/>
  <c r="O38" i="4"/>
  <c r="F39" i="4"/>
  <c r="N39" i="4" s="1"/>
  <c r="L39" i="4"/>
  <c r="M39" i="4"/>
  <c r="O39" i="4"/>
  <c r="L85" i="4" s="1"/>
  <c r="P39" i="4"/>
  <c r="F40" i="4"/>
  <c r="M40" i="4" s="1"/>
  <c r="I40" i="4"/>
  <c r="L40" i="4"/>
  <c r="B86" i="4" s="1"/>
  <c r="N40" i="4"/>
  <c r="O40" i="4"/>
  <c r="P40" i="4"/>
  <c r="F41" i="4"/>
  <c r="M41" i="4" s="1"/>
  <c r="L41" i="4"/>
  <c r="B87" i="4" s="1"/>
  <c r="N41" i="4"/>
  <c r="O41" i="4"/>
  <c r="L87" i="4" s="1"/>
  <c r="P41" i="4"/>
  <c r="F42" i="4"/>
  <c r="O42" i="4" s="1"/>
  <c r="B43" i="4"/>
  <c r="C43" i="4"/>
  <c r="D43" i="4"/>
  <c r="E43" i="4"/>
  <c r="C53" i="4"/>
  <c r="H53" i="4"/>
  <c r="B54" i="4"/>
  <c r="C54" i="4"/>
  <c r="D54" i="4"/>
  <c r="H54" i="4"/>
  <c r="I54" i="4"/>
  <c r="J54" i="4"/>
  <c r="K54" i="4"/>
  <c r="B55" i="4"/>
  <c r="C55" i="4"/>
  <c r="D55" i="4"/>
  <c r="E55" i="4"/>
  <c r="H55" i="4"/>
  <c r="I55" i="4"/>
  <c r="J55" i="4"/>
  <c r="K55" i="4"/>
  <c r="B56" i="4"/>
  <c r="C56" i="4"/>
  <c r="D56" i="4"/>
  <c r="E56" i="4"/>
  <c r="F56" i="4"/>
  <c r="H56" i="4"/>
  <c r="I56" i="4"/>
  <c r="J56" i="4"/>
  <c r="K56" i="4"/>
  <c r="L56" i="4"/>
  <c r="M56" i="4"/>
  <c r="H57" i="4"/>
  <c r="L57" i="4"/>
  <c r="H58" i="4"/>
  <c r="B59" i="4"/>
  <c r="C59" i="4"/>
  <c r="H59" i="4"/>
  <c r="D60" i="4"/>
  <c r="H60" i="4"/>
  <c r="K60" i="4"/>
  <c r="B61" i="4"/>
  <c r="C61" i="4"/>
  <c r="D61" i="4"/>
  <c r="E61" i="4"/>
  <c r="H61" i="4"/>
  <c r="I61" i="4"/>
  <c r="J61" i="4"/>
  <c r="K61" i="4"/>
  <c r="L61" i="4"/>
  <c r="B62" i="4"/>
  <c r="C62" i="4"/>
  <c r="D62" i="4"/>
  <c r="E62" i="4"/>
  <c r="F62" i="4"/>
  <c r="H62" i="4"/>
  <c r="I62" i="4"/>
  <c r="J62" i="4"/>
  <c r="K62" i="4"/>
  <c r="L62" i="4"/>
  <c r="M62" i="4"/>
  <c r="H63" i="4"/>
  <c r="L63" i="4"/>
  <c r="H64" i="4"/>
  <c r="I64" i="4"/>
  <c r="B65" i="4"/>
  <c r="C65" i="4"/>
  <c r="H65" i="4"/>
  <c r="B66" i="4"/>
  <c r="D66" i="4"/>
  <c r="H66" i="4"/>
  <c r="K66" i="4"/>
  <c r="B67" i="4"/>
  <c r="C67" i="4"/>
  <c r="D67" i="4"/>
  <c r="H67" i="4"/>
  <c r="I67" i="4"/>
  <c r="J67" i="4"/>
  <c r="K67" i="4"/>
  <c r="B68" i="4"/>
  <c r="C68" i="4"/>
  <c r="D68" i="4"/>
  <c r="E68" i="4"/>
  <c r="F68" i="4"/>
  <c r="H68" i="4"/>
  <c r="I68" i="4"/>
  <c r="J68" i="4"/>
  <c r="K68" i="4"/>
  <c r="L68" i="4"/>
  <c r="M68" i="4"/>
  <c r="E69" i="4"/>
  <c r="H69" i="4"/>
  <c r="L69" i="4"/>
  <c r="H70" i="4"/>
  <c r="B71" i="4"/>
  <c r="C71" i="4"/>
  <c r="H71" i="4"/>
  <c r="C72" i="4"/>
  <c r="D72" i="4"/>
  <c r="H72" i="4"/>
  <c r="J72" i="4"/>
  <c r="K72" i="4"/>
  <c r="B73" i="4"/>
  <c r="C73" i="4"/>
  <c r="D73" i="4"/>
  <c r="H73" i="4"/>
  <c r="I73" i="4"/>
  <c r="J73" i="4"/>
  <c r="K73" i="4"/>
  <c r="B74" i="4"/>
  <c r="C74" i="4"/>
  <c r="D74" i="4"/>
  <c r="E74" i="4"/>
  <c r="F74" i="4"/>
  <c r="H74" i="4"/>
  <c r="I74" i="4"/>
  <c r="J74" i="4"/>
  <c r="K74" i="4"/>
  <c r="L74" i="4"/>
  <c r="M74" i="4"/>
  <c r="H75" i="4"/>
  <c r="H76" i="4"/>
  <c r="I76" i="4"/>
  <c r="H77" i="4"/>
  <c r="B78" i="4"/>
  <c r="C78" i="4"/>
  <c r="D78" i="4"/>
  <c r="H78" i="4"/>
  <c r="J78" i="4"/>
  <c r="K78" i="4"/>
  <c r="B79" i="4"/>
  <c r="C79" i="4"/>
  <c r="D79" i="4"/>
  <c r="H79" i="4"/>
  <c r="I79" i="4"/>
  <c r="J79" i="4"/>
  <c r="K79" i="4"/>
  <c r="B80" i="4"/>
  <c r="C80" i="4"/>
  <c r="D80" i="4"/>
  <c r="E80" i="4"/>
  <c r="F80" i="4"/>
  <c r="H80" i="4"/>
  <c r="I80" i="4"/>
  <c r="J80" i="4"/>
  <c r="K80" i="4"/>
  <c r="L80" i="4"/>
  <c r="M80" i="4"/>
  <c r="H81" i="4"/>
  <c r="L81" i="4"/>
  <c r="H82" i="4"/>
  <c r="I82" i="4"/>
  <c r="B83" i="4"/>
  <c r="H83" i="4"/>
  <c r="B84" i="4"/>
  <c r="C84" i="4"/>
  <c r="D84" i="4"/>
  <c r="H84" i="4"/>
  <c r="J84" i="4"/>
  <c r="K84" i="4"/>
  <c r="B85" i="4"/>
  <c r="C85" i="4"/>
  <c r="D85" i="4"/>
  <c r="H85" i="4"/>
  <c r="I85" i="4"/>
  <c r="J85" i="4"/>
  <c r="K85" i="4"/>
  <c r="C86" i="4"/>
  <c r="D86" i="4"/>
  <c r="E86" i="4"/>
  <c r="F86" i="4" s="1"/>
  <c r="H86" i="4"/>
  <c r="I86" i="4"/>
  <c r="J86" i="4"/>
  <c r="K86" i="4"/>
  <c r="L86" i="4"/>
  <c r="M86" i="4" s="1"/>
  <c r="C87" i="4"/>
  <c r="F87" i="4" s="1"/>
  <c r="D87" i="4"/>
  <c r="E87" i="4"/>
  <c r="H87" i="4"/>
  <c r="J87" i="4" s="1"/>
  <c r="K87" i="4"/>
  <c r="H88" i="4"/>
  <c r="B107" i="4"/>
  <c r="G107" i="4" s="1"/>
  <c r="L88" i="4" l="1"/>
  <c r="E88" i="4"/>
  <c r="C68" i="3"/>
  <c r="J68" i="3"/>
  <c r="B70" i="4"/>
  <c r="I70" i="4"/>
  <c r="B72" i="3"/>
  <c r="I72" i="3"/>
  <c r="I53" i="4"/>
  <c r="B53" i="4"/>
  <c r="I81" i="3"/>
  <c r="B81" i="3"/>
  <c r="E78" i="4"/>
  <c r="L78" i="4"/>
  <c r="N31" i="4"/>
  <c r="O31" i="4"/>
  <c r="N29" i="4"/>
  <c r="L29" i="4"/>
  <c r="M29" i="4"/>
  <c r="N12" i="4"/>
  <c r="M12" i="4"/>
  <c r="O12" i="4"/>
  <c r="O40" i="3"/>
  <c r="L40" i="3"/>
  <c r="C83" i="3"/>
  <c r="J83" i="3"/>
  <c r="E79" i="3"/>
  <c r="L79" i="3"/>
  <c r="D78" i="3"/>
  <c r="F78" i="3" s="1"/>
  <c r="K78" i="3"/>
  <c r="M29" i="3"/>
  <c r="N29" i="3"/>
  <c r="O29" i="3"/>
  <c r="K70" i="3"/>
  <c r="D70" i="3"/>
  <c r="P23" i="3"/>
  <c r="B69" i="3"/>
  <c r="F69" i="3" s="1"/>
  <c r="I69" i="3"/>
  <c r="M69" i="3" s="1"/>
  <c r="L52" i="3"/>
  <c r="F67" i="4"/>
  <c r="F61" i="4"/>
  <c r="F55" i="4"/>
  <c r="F43" i="4"/>
  <c r="E84" i="4"/>
  <c r="L84" i="4"/>
  <c r="N37" i="4"/>
  <c r="O37" i="4"/>
  <c r="N35" i="4"/>
  <c r="L35" i="4"/>
  <c r="M35" i="4"/>
  <c r="P33" i="4"/>
  <c r="L26" i="4"/>
  <c r="N18" i="4"/>
  <c r="M18" i="4"/>
  <c r="O18" i="4"/>
  <c r="F73" i="3"/>
  <c r="M66" i="3"/>
  <c r="F62" i="3"/>
  <c r="O41" i="3"/>
  <c r="L41" i="3"/>
  <c r="M41" i="3"/>
  <c r="E85" i="3"/>
  <c r="L85" i="3"/>
  <c r="D84" i="3"/>
  <c r="F84" i="3" s="1"/>
  <c r="K84" i="3"/>
  <c r="M84" i="3" s="1"/>
  <c r="L37" i="3"/>
  <c r="K79" i="3"/>
  <c r="M79" i="3" s="1"/>
  <c r="D79" i="3"/>
  <c r="F79" i="3" s="1"/>
  <c r="L77" i="3"/>
  <c r="E77" i="3"/>
  <c r="J72" i="3"/>
  <c r="C72" i="3"/>
  <c r="D63" i="3"/>
  <c r="F63" i="3" s="1"/>
  <c r="K63" i="3"/>
  <c r="M63" i="3" s="1"/>
  <c r="K52" i="3"/>
  <c r="M85" i="4"/>
  <c r="F84" i="4"/>
  <c r="M79" i="4"/>
  <c r="F78" i="4"/>
  <c r="M67" i="4"/>
  <c r="M61" i="4"/>
  <c r="M55" i="4"/>
  <c r="M42" i="4"/>
  <c r="L42" i="4"/>
  <c r="N42" i="4"/>
  <c r="P32" i="4"/>
  <c r="N24" i="4"/>
  <c r="M24" i="4"/>
  <c r="O24" i="4"/>
  <c r="E54" i="4"/>
  <c r="F54" i="4" s="1"/>
  <c r="L54" i="4"/>
  <c r="N7" i="4"/>
  <c r="O7" i="4"/>
  <c r="M35" i="3"/>
  <c r="P35" i="3" s="1"/>
  <c r="N35" i="3"/>
  <c r="L28" i="3"/>
  <c r="M28" i="3"/>
  <c r="N28" i="3"/>
  <c r="P38" i="4"/>
  <c r="N30" i="4"/>
  <c r="M30" i="4"/>
  <c r="O30" i="4"/>
  <c r="O14" i="4"/>
  <c r="N13" i="4"/>
  <c r="O13" i="4"/>
  <c r="N11" i="4"/>
  <c r="L11" i="4"/>
  <c r="M11" i="4"/>
  <c r="B88" i="3"/>
  <c r="I88" i="3"/>
  <c r="N40" i="3"/>
  <c r="J85" i="3"/>
  <c r="P38" i="3"/>
  <c r="B76" i="3"/>
  <c r="I76" i="3"/>
  <c r="N26" i="3"/>
  <c r="O26" i="3"/>
  <c r="N22" i="3"/>
  <c r="O22" i="3"/>
  <c r="L22" i="3"/>
  <c r="K65" i="3"/>
  <c r="K81" i="2"/>
  <c r="D81" i="2"/>
  <c r="K72" i="2"/>
  <c r="D72" i="2"/>
  <c r="I84" i="4"/>
  <c r="M84" i="4" s="1"/>
  <c r="I78" i="4"/>
  <c r="M78" i="4" s="1"/>
  <c r="E73" i="4"/>
  <c r="F73" i="4" s="1"/>
  <c r="E67" i="4"/>
  <c r="B64" i="4"/>
  <c r="M54" i="4"/>
  <c r="N36" i="4"/>
  <c r="M36" i="4"/>
  <c r="O36" i="4"/>
  <c r="M31" i="4"/>
  <c r="O20" i="4"/>
  <c r="N19" i="4"/>
  <c r="O19" i="4"/>
  <c r="N17" i="4"/>
  <c r="L17" i="4"/>
  <c r="M17" i="4"/>
  <c r="M14" i="4"/>
  <c r="I52" i="4"/>
  <c r="B52" i="4"/>
  <c r="D87" i="3"/>
  <c r="J79" i="3"/>
  <c r="D65" i="3"/>
  <c r="F57" i="3"/>
  <c r="O42" i="3"/>
  <c r="M42" i="3"/>
  <c r="N42" i="3"/>
  <c r="M40" i="3"/>
  <c r="B82" i="3"/>
  <c r="I82" i="3"/>
  <c r="N30" i="3"/>
  <c r="O30" i="3"/>
  <c r="M25" i="3"/>
  <c r="L25" i="3"/>
  <c r="N25" i="3"/>
  <c r="O25" i="3"/>
  <c r="O21" i="3"/>
  <c r="L21" i="3"/>
  <c r="M21" i="3"/>
  <c r="N21" i="3"/>
  <c r="M19" i="3"/>
  <c r="O19" i="3"/>
  <c r="L19" i="3"/>
  <c r="O15" i="3"/>
  <c r="N15" i="3"/>
  <c r="L15" i="3"/>
  <c r="M15" i="3"/>
  <c r="L12" i="3"/>
  <c r="O12" i="3"/>
  <c r="M12" i="3"/>
  <c r="N12" i="3"/>
  <c r="F57" i="2"/>
  <c r="D60" i="2"/>
  <c r="K60" i="2"/>
  <c r="M73" i="4"/>
  <c r="E85" i="4"/>
  <c r="F85" i="4" s="1"/>
  <c r="E79" i="4"/>
  <c r="F79" i="4" s="1"/>
  <c r="I66" i="4"/>
  <c r="P8" i="4"/>
  <c r="I83" i="4"/>
  <c r="I71" i="4"/>
  <c r="I65" i="4"/>
  <c r="I59" i="4"/>
  <c r="M37" i="4"/>
  <c r="L31" i="4"/>
  <c r="O29" i="4"/>
  <c r="O26" i="4"/>
  <c r="N25" i="4"/>
  <c r="P25" i="4" s="1"/>
  <c r="O25" i="4"/>
  <c r="N23" i="4"/>
  <c r="L23" i="4"/>
  <c r="M23" i="4"/>
  <c r="M20" i="4"/>
  <c r="L14" i="4"/>
  <c r="L12" i="4"/>
  <c r="N6" i="4"/>
  <c r="M6" i="4"/>
  <c r="O6" i="4"/>
  <c r="C85" i="3"/>
  <c r="K77" i="3"/>
  <c r="C76" i="3"/>
  <c r="F55" i="3"/>
  <c r="N37" i="3"/>
  <c r="N36" i="3"/>
  <c r="O36" i="3"/>
  <c r="L34" i="3"/>
  <c r="M34" i="3"/>
  <c r="C77" i="3"/>
  <c r="F77" i="3" s="1"/>
  <c r="J77" i="3"/>
  <c r="M77" i="3" s="1"/>
  <c r="L29" i="3"/>
  <c r="L70" i="3"/>
  <c r="B56" i="3"/>
  <c r="B64" i="3"/>
  <c r="I64" i="3"/>
  <c r="D60" i="3"/>
  <c r="K60" i="3"/>
  <c r="M8" i="3"/>
  <c r="C53" i="3"/>
  <c r="J53" i="3"/>
  <c r="L38" i="2"/>
  <c r="M38" i="2"/>
  <c r="L29" i="2"/>
  <c r="M29" i="2"/>
  <c r="L20" i="2"/>
  <c r="M20" i="2"/>
  <c r="C63" i="2"/>
  <c r="F63" i="2" s="1"/>
  <c r="J63" i="2"/>
  <c r="O10" i="2"/>
  <c r="N10" i="2"/>
  <c r="L10" i="2"/>
  <c r="M10" i="2"/>
  <c r="J52" i="2"/>
  <c r="F82" i="1"/>
  <c r="F66" i="1"/>
  <c r="L8" i="3"/>
  <c r="K87" i="2"/>
  <c r="E85" i="2"/>
  <c r="L85" i="2"/>
  <c r="L37" i="2"/>
  <c r="M37" i="2"/>
  <c r="N37" i="2"/>
  <c r="O37" i="2"/>
  <c r="L28" i="2"/>
  <c r="M28" i="2"/>
  <c r="N28" i="2"/>
  <c r="O28" i="2"/>
  <c r="E67" i="2"/>
  <c r="L67" i="2"/>
  <c r="I52" i="2"/>
  <c r="I85" i="1"/>
  <c r="M85" i="1" s="1"/>
  <c r="J85" i="1"/>
  <c r="D54" i="3"/>
  <c r="K54" i="3"/>
  <c r="F65" i="2"/>
  <c r="I59" i="2"/>
  <c r="P42" i="2"/>
  <c r="L35" i="2"/>
  <c r="M35" i="2"/>
  <c r="L78" i="2"/>
  <c r="E78" i="2"/>
  <c r="L26" i="2"/>
  <c r="M26" i="2"/>
  <c r="L69" i="2"/>
  <c r="E69" i="2"/>
  <c r="E105" i="1"/>
  <c r="M68" i="1"/>
  <c r="P32" i="3"/>
  <c r="P27" i="3"/>
  <c r="P20" i="3"/>
  <c r="O18" i="3"/>
  <c r="P16" i="3"/>
  <c r="O14" i="3"/>
  <c r="P13" i="3"/>
  <c r="N10" i="3"/>
  <c r="P9" i="3"/>
  <c r="O7" i="3"/>
  <c r="F43" i="2"/>
  <c r="L87" i="2"/>
  <c r="L82" i="2"/>
  <c r="L34" i="2"/>
  <c r="M34" i="2"/>
  <c r="N34" i="2"/>
  <c r="O34" i="2"/>
  <c r="L25" i="2"/>
  <c r="M25" i="2"/>
  <c r="N25" i="2"/>
  <c r="O25" i="2"/>
  <c r="B62" i="2"/>
  <c r="I62" i="2"/>
  <c r="O14" i="2"/>
  <c r="L14" i="2"/>
  <c r="M14" i="2"/>
  <c r="C57" i="2"/>
  <c r="J57" i="2"/>
  <c r="M74" i="1"/>
  <c r="M73" i="1"/>
  <c r="F60" i="1"/>
  <c r="I78" i="3"/>
  <c r="I62" i="3"/>
  <c r="M62" i="3" s="1"/>
  <c r="E59" i="3"/>
  <c r="D52" i="3"/>
  <c r="P39" i="3"/>
  <c r="P33" i="3"/>
  <c r="E73" i="3"/>
  <c r="L73" i="3"/>
  <c r="M73" i="3" s="1"/>
  <c r="P24" i="3"/>
  <c r="B70" i="3"/>
  <c r="F70" i="3" s="1"/>
  <c r="I70" i="3"/>
  <c r="M70" i="3" s="1"/>
  <c r="D66" i="3"/>
  <c r="F66" i="3" s="1"/>
  <c r="K66" i="3"/>
  <c r="N18" i="3"/>
  <c r="P17" i="3"/>
  <c r="M14" i="3"/>
  <c r="C59" i="3"/>
  <c r="F59" i="3" s="1"/>
  <c r="J59" i="3"/>
  <c r="M59" i="3" s="1"/>
  <c r="M10" i="3"/>
  <c r="E55" i="3"/>
  <c r="L55" i="3"/>
  <c r="M55" i="3" s="1"/>
  <c r="N7" i="3"/>
  <c r="L6" i="3"/>
  <c r="F43" i="3"/>
  <c r="K57" i="2"/>
  <c r="D88" i="2"/>
  <c r="F88" i="2" s="1"/>
  <c r="K88" i="2"/>
  <c r="M88" i="2" s="1"/>
  <c r="O38" i="2"/>
  <c r="L32" i="2"/>
  <c r="M32" i="2"/>
  <c r="O29" i="2"/>
  <c r="L23" i="2"/>
  <c r="M23" i="2"/>
  <c r="O20" i="2"/>
  <c r="O16" i="2"/>
  <c r="N16" i="2"/>
  <c r="M16" i="2"/>
  <c r="P16" i="2" s="1"/>
  <c r="D58" i="2"/>
  <c r="F58" i="2" s="1"/>
  <c r="K58" i="2"/>
  <c r="M58" i="2" s="1"/>
  <c r="P11" i="2"/>
  <c r="O8" i="2"/>
  <c r="L8" i="2"/>
  <c r="M8" i="2"/>
  <c r="M43" i="2" s="1"/>
  <c r="N8" i="2"/>
  <c r="P6" i="2"/>
  <c r="F81" i="1"/>
  <c r="B89" i="1"/>
  <c r="I87" i="4"/>
  <c r="M87" i="4" s="1"/>
  <c r="I85" i="3"/>
  <c r="M85" i="3" s="1"/>
  <c r="J63" i="3"/>
  <c r="L57" i="3"/>
  <c r="M57" i="3" s="1"/>
  <c r="M18" i="3"/>
  <c r="L14" i="3"/>
  <c r="O8" i="3"/>
  <c r="L7" i="3"/>
  <c r="E87" i="2"/>
  <c r="K69" i="2"/>
  <c r="I57" i="2"/>
  <c r="M57" i="2" s="1"/>
  <c r="D53" i="2"/>
  <c r="F53" i="2" s="1"/>
  <c r="L40" i="2"/>
  <c r="M40" i="2"/>
  <c r="N40" i="2"/>
  <c r="N38" i="2"/>
  <c r="L31" i="2"/>
  <c r="M31" i="2"/>
  <c r="N31" i="2"/>
  <c r="O31" i="2"/>
  <c r="N29" i="2"/>
  <c r="L22" i="2"/>
  <c r="M22" i="2"/>
  <c r="N22" i="2"/>
  <c r="O22" i="2"/>
  <c r="N20" i="2"/>
  <c r="L57" i="2"/>
  <c r="D52" i="2"/>
  <c r="K52" i="2"/>
  <c r="I57" i="1"/>
  <c r="M57" i="1" s="1"/>
  <c r="K57" i="1"/>
  <c r="B104" i="1"/>
  <c r="P38" i="1"/>
  <c r="P35" i="1"/>
  <c r="P33" i="1"/>
  <c r="P30" i="1"/>
  <c r="P29" i="1"/>
  <c r="P27" i="1"/>
  <c r="P24" i="1"/>
  <c r="P22" i="1"/>
  <c r="P21" i="1"/>
  <c r="P18" i="1"/>
  <c r="P17" i="1"/>
  <c r="P11" i="1"/>
  <c r="P10" i="1"/>
  <c r="P9" i="1"/>
  <c r="P6" i="1"/>
  <c r="L85" i="1"/>
  <c r="E84" i="1"/>
  <c r="L84" i="1"/>
  <c r="M84" i="1" s="1"/>
  <c r="L83" i="1"/>
  <c r="E83" i="1"/>
  <c r="L81" i="1"/>
  <c r="E81" i="1"/>
  <c r="E78" i="1"/>
  <c r="L78" i="1"/>
  <c r="E77" i="1"/>
  <c r="L77" i="1"/>
  <c r="E74" i="1"/>
  <c r="L74" i="1"/>
  <c r="E72" i="1"/>
  <c r="F72" i="1" s="1"/>
  <c r="L72" i="1"/>
  <c r="M72" i="1" s="1"/>
  <c r="E71" i="1"/>
  <c r="F71" i="1" s="1"/>
  <c r="L71" i="1"/>
  <c r="L69" i="1"/>
  <c r="E66" i="1"/>
  <c r="L66" i="1"/>
  <c r="E65" i="1"/>
  <c r="L65" i="1"/>
  <c r="L61" i="1"/>
  <c r="M61" i="1" s="1"/>
  <c r="E61" i="1"/>
  <c r="E60" i="1"/>
  <c r="L60" i="1"/>
  <c r="E59" i="1"/>
  <c r="L59" i="1"/>
  <c r="L58" i="1"/>
  <c r="E54" i="1"/>
  <c r="F54" i="1" s="1"/>
  <c r="L54" i="1"/>
  <c r="E53" i="1"/>
  <c r="E89" i="1" s="1"/>
  <c r="L53" i="1"/>
  <c r="L89" i="1" s="1"/>
  <c r="F55" i="1"/>
  <c r="K85" i="1"/>
  <c r="D85" i="1"/>
  <c r="F85" i="1" s="1"/>
  <c r="D83" i="1"/>
  <c r="F83" i="1" s="1"/>
  <c r="K83" i="1"/>
  <c r="M83" i="1" s="1"/>
  <c r="D80" i="1"/>
  <c r="K80" i="1"/>
  <c r="K78" i="1"/>
  <c r="M78" i="1" s="1"/>
  <c r="D77" i="1"/>
  <c r="F77" i="1" s="1"/>
  <c r="K77" i="1"/>
  <c r="M77" i="1" s="1"/>
  <c r="D76" i="1"/>
  <c r="K76" i="1"/>
  <c r="D71" i="1"/>
  <c r="K71" i="1"/>
  <c r="M71" i="1" s="1"/>
  <c r="D70" i="1"/>
  <c r="K70" i="1"/>
  <c r="K69" i="1"/>
  <c r="K67" i="1"/>
  <c r="D67" i="1"/>
  <c r="F67" i="1" s="1"/>
  <c r="D65" i="1"/>
  <c r="F65" i="1" s="1"/>
  <c r="K65" i="1"/>
  <c r="D64" i="1"/>
  <c r="K64" i="1"/>
  <c r="D59" i="1"/>
  <c r="K59" i="1"/>
  <c r="D58" i="1"/>
  <c r="K58" i="1"/>
  <c r="D53" i="1"/>
  <c r="K53" i="1"/>
  <c r="D82" i="2"/>
  <c r="K82" i="2"/>
  <c r="D76" i="2"/>
  <c r="K76" i="2"/>
  <c r="D70" i="2"/>
  <c r="K70" i="2"/>
  <c r="D64" i="2"/>
  <c r="F64" i="2" s="1"/>
  <c r="K64" i="2"/>
  <c r="M64" i="2" s="1"/>
  <c r="P17" i="2"/>
  <c r="O9" i="2"/>
  <c r="M9" i="2"/>
  <c r="N9" i="2"/>
  <c r="N43" i="2" s="1"/>
  <c r="M88" i="1"/>
  <c r="F86" i="1"/>
  <c r="D84" i="1"/>
  <c r="F84" i="1" s="1"/>
  <c r="D79" i="1"/>
  <c r="D78" i="1"/>
  <c r="D75" i="1"/>
  <c r="D74" i="1"/>
  <c r="E69" i="1"/>
  <c r="K62" i="1"/>
  <c r="M62" i="1" s="1"/>
  <c r="E58" i="1"/>
  <c r="K54" i="1"/>
  <c r="J87" i="1"/>
  <c r="C87" i="1"/>
  <c r="P40" i="1"/>
  <c r="C82" i="1"/>
  <c r="J82" i="1"/>
  <c r="M82" i="1" s="1"/>
  <c r="C80" i="1"/>
  <c r="F80" i="1" s="1"/>
  <c r="J80" i="1"/>
  <c r="M80" i="1" s="1"/>
  <c r="C76" i="1"/>
  <c r="F76" i="1" s="1"/>
  <c r="J76" i="1"/>
  <c r="M76" i="1" s="1"/>
  <c r="C75" i="1"/>
  <c r="J75" i="1"/>
  <c r="M75" i="1" s="1"/>
  <c r="J73" i="1"/>
  <c r="C73" i="1"/>
  <c r="F73" i="1" s="1"/>
  <c r="C70" i="1"/>
  <c r="F70" i="1" s="1"/>
  <c r="J70" i="1"/>
  <c r="M70" i="1" s="1"/>
  <c r="C69" i="1"/>
  <c r="J69" i="1"/>
  <c r="M69" i="1" s="1"/>
  <c r="C64" i="1"/>
  <c r="F64" i="1" s="1"/>
  <c r="J64" i="1"/>
  <c r="C63" i="1"/>
  <c r="F63" i="1" s="1"/>
  <c r="J63" i="1"/>
  <c r="M63" i="1" s="1"/>
  <c r="J59" i="1"/>
  <c r="C58" i="1"/>
  <c r="F58" i="1" s="1"/>
  <c r="J58" i="1"/>
  <c r="M58" i="1" s="1"/>
  <c r="C57" i="1"/>
  <c r="F57" i="1" s="1"/>
  <c r="J57" i="1"/>
  <c r="C56" i="1"/>
  <c r="F56" i="1" s="1"/>
  <c r="J56" i="1"/>
  <c r="M56" i="1" s="1"/>
  <c r="J54" i="1"/>
  <c r="J53" i="1"/>
  <c r="M53" i="1" s="1"/>
  <c r="K73" i="2"/>
  <c r="I63" i="2"/>
  <c r="M63" i="2" s="1"/>
  <c r="K59" i="2"/>
  <c r="E57" i="2"/>
  <c r="B52" i="2"/>
  <c r="C87" i="2"/>
  <c r="F87" i="2" s="1"/>
  <c r="J87" i="2"/>
  <c r="M87" i="2" s="1"/>
  <c r="L39" i="2"/>
  <c r="M39" i="2"/>
  <c r="L36" i="2"/>
  <c r="M36" i="2"/>
  <c r="L33" i="2"/>
  <c r="M33" i="2"/>
  <c r="L30" i="2"/>
  <c r="M30" i="2"/>
  <c r="L27" i="2"/>
  <c r="M27" i="2"/>
  <c r="L24" i="2"/>
  <c r="M24" i="2"/>
  <c r="L21" i="2"/>
  <c r="M21" i="2"/>
  <c r="O15" i="2"/>
  <c r="M15" i="2"/>
  <c r="N15" i="2"/>
  <c r="M86" i="1"/>
  <c r="M81" i="1"/>
  <c r="F74" i="1"/>
  <c r="D73" i="1"/>
  <c r="D69" i="1"/>
  <c r="M67" i="1"/>
  <c r="M66" i="1"/>
  <c r="E56" i="1"/>
  <c r="M55" i="1"/>
  <c r="M54" i="1"/>
  <c r="I61" i="2"/>
  <c r="J59" i="2"/>
  <c r="F79" i="1"/>
  <c r="E63" i="1"/>
  <c r="F61" i="1"/>
  <c r="L57" i="1"/>
  <c r="C53" i="1"/>
  <c r="D52" i="1"/>
  <c r="K52" i="1"/>
  <c r="K89" i="1" s="1"/>
  <c r="K90" i="1" s="1"/>
  <c r="D104" i="1" s="1"/>
  <c r="H104" i="1" s="1"/>
  <c r="C52" i="1"/>
  <c r="J52" i="1"/>
  <c r="M43" i="1"/>
  <c r="M79" i="1"/>
  <c r="M60" i="1"/>
  <c r="C88" i="1"/>
  <c r="F88" i="1" s="1"/>
  <c r="J88" i="1"/>
  <c r="P41" i="1"/>
  <c r="B87" i="1"/>
  <c r="I87" i="1"/>
  <c r="M87" i="1" s="1"/>
  <c r="L43" i="1"/>
  <c r="F78" i="1"/>
  <c r="P42" i="1"/>
  <c r="B103" i="2" l="1"/>
  <c r="B104" i="2"/>
  <c r="L68" i="2"/>
  <c r="E68" i="2"/>
  <c r="B86" i="2"/>
  <c r="I86" i="2"/>
  <c r="P40" i="2"/>
  <c r="P7" i="3"/>
  <c r="I53" i="3"/>
  <c r="B53" i="3"/>
  <c r="E54" i="2"/>
  <c r="O43" i="2"/>
  <c r="L54" i="2"/>
  <c r="L62" i="2"/>
  <c r="E62" i="2"/>
  <c r="P32" i="2"/>
  <c r="I78" i="2"/>
  <c r="B78" i="2"/>
  <c r="C60" i="2"/>
  <c r="J60" i="2"/>
  <c r="E71" i="2"/>
  <c r="L71" i="2"/>
  <c r="C80" i="2"/>
  <c r="J80" i="2"/>
  <c r="E53" i="3"/>
  <c r="O43" i="3"/>
  <c r="L53" i="3"/>
  <c r="E64" i="3"/>
  <c r="L64" i="3"/>
  <c r="P26" i="2"/>
  <c r="I72" i="2"/>
  <c r="B72" i="2"/>
  <c r="M59" i="2"/>
  <c r="E74" i="2"/>
  <c r="L74" i="2"/>
  <c r="J83" i="2"/>
  <c r="C83" i="2"/>
  <c r="K56" i="2"/>
  <c r="D56" i="2"/>
  <c r="C75" i="2"/>
  <c r="J75" i="2"/>
  <c r="P18" i="3"/>
  <c r="P29" i="3"/>
  <c r="I75" i="3"/>
  <c r="B75" i="3"/>
  <c r="D82" i="3"/>
  <c r="F82" i="3" s="1"/>
  <c r="K82" i="3"/>
  <c r="M82" i="3" s="1"/>
  <c r="O43" i="4"/>
  <c r="L52" i="4"/>
  <c r="E52" i="4"/>
  <c r="C69" i="4"/>
  <c r="J69" i="4"/>
  <c r="E75" i="4"/>
  <c r="L75" i="4"/>
  <c r="P12" i="3"/>
  <c r="B58" i="3"/>
  <c r="I58" i="3"/>
  <c r="E65" i="3"/>
  <c r="L65" i="3"/>
  <c r="L71" i="3"/>
  <c r="E71" i="3"/>
  <c r="L88" i="3"/>
  <c r="E88" i="3"/>
  <c r="D63" i="4"/>
  <c r="K63" i="4"/>
  <c r="L82" i="4"/>
  <c r="E82" i="4"/>
  <c r="L72" i="3"/>
  <c r="E72" i="3"/>
  <c r="B57" i="4"/>
  <c r="I57" i="4"/>
  <c r="P11" i="4"/>
  <c r="L76" i="4"/>
  <c r="E76" i="4"/>
  <c r="K74" i="3"/>
  <c r="D74" i="3"/>
  <c r="D53" i="4"/>
  <c r="K53" i="4"/>
  <c r="D70" i="4"/>
  <c r="K70" i="4"/>
  <c r="L87" i="3"/>
  <c r="E87" i="3"/>
  <c r="D64" i="4"/>
  <c r="K64" i="4"/>
  <c r="D81" i="4"/>
  <c r="K81" i="4"/>
  <c r="B86" i="3"/>
  <c r="P40" i="3"/>
  <c r="I86" i="3"/>
  <c r="L58" i="4"/>
  <c r="E58" i="4"/>
  <c r="D75" i="4"/>
  <c r="K75" i="4"/>
  <c r="C85" i="2"/>
  <c r="J85" i="2"/>
  <c r="D89" i="1"/>
  <c r="D90" i="1" s="1"/>
  <c r="C104" i="1" s="1"/>
  <c r="I104" i="1" s="1"/>
  <c r="I67" i="2"/>
  <c r="P21" i="2"/>
  <c r="B67" i="2"/>
  <c r="C55" i="2"/>
  <c r="P9" i="2"/>
  <c r="J55" i="2"/>
  <c r="D68" i="2"/>
  <c r="K68" i="2"/>
  <c r="J77" i="2"/>
  <c r="C77" i="2"/>
  <c r="L54" i="3"/>
  <c r="E54" i="3"/>
  <c r="E66" i="2"/>
  <c r="L66" i="2"/>
  <c r="E84" i="2"/>
  <c r="L84" i="2"/>
  <c r="P6" i="3"/>
  <c r="B52" i="3"/>
  <c r="I52" i="3"/>
  <c r="L43" i="3"/>
  <c r="P14" i="2"/>
  <c r="I60" i="2"/>
  <c r="B60" i="2"/>
  <c r="K71" i="2"/>
  <c r="D71" i="2"/>
  <c r="B80" i="2"/>
  <c r="I80" i="2"/>
  <c r="P34" i="2"/>
  <c r="D74" i="2"/>
  <c r="K74" i="2"/>
  <c r="P37" i="2"/>
  <c r="I83" i="2"/>
  <c r="B83" i="2"/>
  <c r="P8" i="3"/>
  <c r="B54" i="3"/>
  <c r="I54" i="3"/>
  <c r="L56" i="2"/>
  <c r="E56" i="2"/>
  <c r="P29" i="2"/>
  <c r="I75" i="2"/>
  <c r="B75" i="2"/>
  <c r="J54" i="3"/>
  <c r="C54" i="3"/>
  <c r="C89" i="3" s="1"/>
  <c r="M43" i="3"/>
  <c r="K83" i="3"/>
  <c r="D83" i="3"/>
  <c r="J52" i="4"/>
  <c r="M43" i="4"/>
  <c r="P6" i="4"/>
  <c r="C52" i="4"/>
  <c r="B69" i="4"/>
  <c r="I69" i="4"/>
  <c r="M69" i="4" s="1"/>
  <c r="P23" i="4"/>
  <c r="P31" i="4"/>
  <c r="I77" i="4"/>
  <c r="B77" i="4"/>
  <c r="C61" i="3"/>
  <c r="J61" i="3"/>
  <c r="C65" i="3"/>
  <c r="J65" i="3"/>
  <c r="K71" i="3"/>
  <c r="D71" i="3"/>
  <c r="E65" i="4"/>
  <c r="L65" i="4"/>
  <c r="C82" i="4"/>
  <c r="J82" i="4"/>
  <c r="M82" i="4" s="1"/>
  <c r="P36" i="4"/>
  <c r="D72" i="3"/>
  <c r="F72" i="3" s="1"/>
  <c r="K72" i="3"/>
  <c r="D86" i="3"/>
  <c r="K86" i="3"/>
  <c r="D57" i="4"/>
  <c r="K57" i="4"/>
  <c r="C76" i="4"/>
  <c r="F76" i="4" s="1"/>
  <c r="J76" i="4"/>
  <c r="J74" i="3"/>
  <c r="C74" i="3"/>
  <c r="P26" i="4"/>
  <c r="I72" i="4"/>
  <c r="B72" i="4"/>
  <c r="E83" i="4"/>
  <c r="L83" i="4"/>
  <c r="L86" i="3"/>
  <c r="E86" i="3"/>
  <c r="C58" i="4"/>
  <c r="J58" i="4"/>
  <c r="L77" i="4"/>
  <c r="E77" i="4"/>
  <c r="P7" i="4"/>
  <c r="P26" i="3"/>
  <c r="K55" i="2"/>
  <c r="D55" i="2"/>
  <c r="I76" i="2"/>
  <c r="P30" i="2"/>
  <c r="B76" i="2"/>
  <c r="F76" i="2" s="1"/>
  <c r="E55" i="2"/>
  <c r="L55" i="2"/>
  <c r="P14" i="3"/>
  <c r="I60" i="3"/>
  <c r="B60" i="3"/>
  <c r="D53" i="3"/>
  <c r="D89" i="3" s="1"/>
  <c r="N43" i="3"/>
  <c r="K53" i="3"/>
  <c r="K89" i="3" s="1"/>
  <c r="J60" i="3"/>
  <c r="C60" i="3"/>
  <c r="E60" i="2"/>
  <c r="L60" i="2"/>
  <c r="C71" i="2"/>
  <c r="J71" i="2"/>
  <c r="K56" i="3"/>
  <c r="D56" i="3"/>
  <c r="J74" i="2"/>
  <c r="C74" i="2"/>
  <c r="J84" i="2"/>
  <c r="C84" i="2"/>
  <c r="K52" i="4"/>
  <c r="N43" i="4"/>
  <c r="D52" i="4"/>
  <c r="D69" i="4"/>
  <c r="K69" i="4"/>
  <c r="J83" i="4"/>
  <c r="M83" i="4" s="1"/>
  <c r="C83" i="4"/>
  <c r="P15" i="3"/>
  <c r="I61" i="3"/>
  <c r="B61" i="3"/>
  <c r="D67" i="3"/>
  <c r="K67" i="3"/>
  <c r="P25" i="3"/>
  <c r="I71" i="3"/>
  <c r="B71" i="3"/>
  <c r="P36" i="3"/>
  <c r="D65" i="4"/>
  <c r="F65" i="4" s="1"/>
  <c r="K65" i="4"/>
  <c r="M65" i="4" s="1"/>
  <c r="D82" i="4"/>
  <c r="K82" i="4"/>
  <c r="E59" i="4"/>
  <c r="L59" i="4"/>
  <c r="K76" i="4"/>
  <c r="D76" i="4"/>
  <c r="P28" i="3"/>
  <c r="B74" i="3"/>
  <c r="F74" i="3" s="1"/>
  <c r="I74" i="3"/>
  <c r="M74" i="3" s="1"/>
  <c r="K88" i="4"/>
  <c r="D88" i="4"/>
  <c r="P30" i="4"/>
  <c r="D83" i="4"/>
  <c r="K83" i="4"/>
  <c r="D58" i="4"/>
  <c r="K58" i="4"/>
  <c r="D77" i="4"/>
  <c r="K77" i="4"/>
  <c r="C67" i="2"/>
  <c r="J67" i="2"/>
  <c r="D77" i="2"/>
  <c r="K77" i="2"/>
  <c r="B102" i="1"/>
  <c r="I90" i="1"/>
  <c r="D102" i="1" s="1"/>
  <c r="H102" i="1" s="1"/>
  <c r="B90" i="1"/>
  <c r="C102" i="1" s="1"/>
  <c r="I102" i="1" s="1"/>
  <c r="F53" i="1"/>
  <c r="J70" i="2"/>
  <c r="C70" i="2"/>
  <c r="M64" i="1"/>
  <c r="J68" i="2"/>
  <c r="C68" i="2"/>
  <c r="C69" i="2"/>
  <c r="J69" i="2"/>
  <c r="F87" i="1"/>
  <c r="D61" i="2"/>
  <c r="K61" i="2"/>
  <c r="I70" i="2"/>
  <c r="M70" i="2" s="1"/>
  <c r="P24" i="2"/>
  <c r="B70" i="2"/>
  <c r="F70" i="2" s="1"/>
  <c r="B79" i="2"/>
  <c r="I79" i="2"/>
  <c r="P33" i="2"/>
  <c r="G104" i="1"/>
  <c r="E104" i="1"/>
  <c r="B68" i="2"/>
  <c r="I68" i="2"/>
  <c r="P22" i="2"/>
  <c r="K84" i="2"/>
  <c r="D84" i="2"/>
  <c r="C64" i="3"/>
  <c r="J64" i="3"/>
  <c r="K54" i="2"/>
  <c r="D54" i="2"/>
  <c r="P23" i="2"/>
  <c r="B69" i="2"/>
  <c r="F69" i="2" s="1"/>
  <c r="I69" i="2"/>
  <c r="M69" i="2" s="1"/>
  <c r="P25" i="2"/>
  <c r="I71" i="2"/>
  <c r="M71" i="2" s="1"/>
  <c r="B71" i="2"/>
  <c r="F71" i="2" s="1"/>
  <c r="C81" i="2"/>
  <c r="J81" i="2"/>
  <c r="M52" i="2"/>
  <c r="B74" i="2"/>
  <c r="I74" i="2"/>
  <c r="M74" i="2" s="1"/>
  <c r="P28" i="2"/>
  <c r="P38" i="2"/>
  <c r="B84" i="2"/>
  <c r="I84" i="2"/>
  <c r="J80" i="3"/>
  <c r="C80" i="3"/>
  <c r="B58" i="4"/>
  <c r="F58" i="4" s="1"/>
  <c r="P12" i="4"/>
  <c r="I58" i="4"/>
  <c r="E71" i="4"/>
  <c r="L71" i="4"/>
  <c r="M59" i="4"/>
  <c r="K58" i="3"/>
  <c r="D58" i="3"/>
  <c r="K61" i="3"/>
  <c r="D61" i="3"/>
  <c r="J67" i="3"/>
  <c r="C67" i="3"/>
  <c r="C71" i="3"/>
  <c r="J71" i="3"/>
  <c r="C86" i="3"/>
  <c r="J86" i="3"/>
  <c r="J60" i="4"/>
  <c r="C60" i="4"/>
  <c r="E66" i="4"/>
  <c r="L66" i="4"/>
  <c r="M66" i="4" s="1"/>
  <c r="P22" i="3"/>
  <c r="B68" i="3"/>
  <c r="I68" i="3"/>
  <c r="F76" i="3"/>
  <c r="F88" i="3"/>
  <c r="D59" i="4"/>
  <c r="F59" i="4" s="1"/>
  <c r="K59" i="4"/>
  <c r="D81" i="3"/>
  <c r="K81" i="3"/>
  <c r="P13" i="4"/>
  <c r="I88" i="4"/>
  <c r="B88" i="4"/>
  <c r="P42" i="4"/>
  <c r="E75" i="3"/>
  <c r="L75" i="3"/>
  <c r="P20" i="4"/>
  <c r="P18" i="4"/>
  <c r="C76" i="2"/>
  <c r="J76" i="2"/>
  <c r="J79" i="2"/>
  <c r="C79" i="2"/>
  <c r="M65" i="1"/>
  <c r="I77" i="2"/>
  <c r="B77" i="2"/>
  <c r="P31" i="2"/>
  <c r="L60" i="3"/>
  <c r="E60" i="3"/>
  <c r="P35" i="2"/>
  <c r="B81" i="2"/>
  <c r="I81" i="2"/>
  <c r="J66" i="2"/>
  <c r="C66" i="2"/>
  <c r="P34" i="3"/>
  <c r="I80" i="3"/>
  <c r="M80" i="3" s="1"/>
  <c r="B80" i="3"/>
  <c r="C63" i="4"/>
  <c r="J63" i="4"/>
  <c r="F64" i="4"/>
  <c r="L68" i="3"/>
  <c r="E68" i="3"/>
  <c r="E60" i="4"/>
  <c r="L60" i="4"/>
  <c r="C87" i="3"/>
  <c r="J87" i="3"/>
  <c r="L64" i="4"/>
  <c r="E64" i="4"/>
  <c r="C81" i="4"/>
  <c r="J81" i="4"/>
  <c r="D75" i="3"/>
  <c r="K75" i="3"/>
  <c r="C75" i="4"/>
  <c r="J75" i="4"/>
  <c r="L43" i="4"/>
  <c r="M70" i="4"/>
  <c r="I85" i="2"/>
  <c r="M85" i="2" s="1"/>
  <c r="P39" i="2"/>
  <c r="B85" i="2"/>
  <c r="F85" i="2" s="1"/>
  <c r="B103" i="1"/>
  <c r="J89" i="1"/>
  <c r="J90" i="1" s="1"/>
  <c r="D103" i="1" s="1"/>
  <c r="H103" i="1" s="1"/>
  <c r="C61" i="2"/>
  <c r="F61" i="2" s="1"/>
  <c r="J61" i="2"/>
  <c r="M61" i="2" s="1"/>
  <c r="P15" i="2"/>
  <c r="C73" i="2"/>
  <c r="J73" i="2"/>
  <c r="J82" i="2"/>
  <c r="C82" i="2"/>
  <c r="F52" i="2"/>
  <c r="M52" i="1"/>
  <c r="P43" i="1"/>
  <c r="K75" i="2"/>
  <c r="D75" i="2"/>
  <c r="K86" i="2"/>
  <c r="D86" i="2"/>
  <c r="J54" i="2"/>
  <c r="J89" i="2" s="1"/>
  <c r="J90" i="2" s="1"/>
  <c r="D103" i="2" s="1"/>
  <c r="H103" i="2" s="1"/>
  <c r="C54" i="2"/>
  <c r="C62" i="2"/>
  <c r="F62" i="2" s="1"/>
  <c r="J62" i="2"/>
  <c r="M62" i="2" s="1"/>
  <c r="E75" i="2"/>
  <c r="L75" i="2"/>
  <c r="D64" i="3"/>
  <c r="K64" i="3"/>
  <c r="L80" i="2"/>
  <c r="E80" i="2"/>
  <c r="E83" i="2"/>
  <c r="L83" i="2"/>
  <c r="J56" i="2"/>
  <c r="C56" i="2"/>
  <c r="M64" i="3"/>
  <c r="P10" i="3"/>
  <c r="P14" i="4"/>
  <c r="I60" i="4"/>
  <c r="B60" i="4"/>
  <c r="D71" i="4"/>
  <c r="F71" i="4" s="1"/>
  <c r="K71" i="4"/>
  <c r="J58" i="3"/>
  <c r="C58" i="3"/>
  <c r="E61" i="3"/>
  <c r="L61" i="3"/>
  <c r="P21" i="3"/>
  <c r="I67" i="3"/>
  <c r="M67" i="3" s="1"/>
  <c r="B67" i="3"/>
  <c r="L76" i="3"/>
  <c r="E76" i="3"/>
  <c r="K88" i="3"/>
  <c r="D88" i="3"/>
  <c r="P30" i="3"/>
  <c r="C81" i="3"/>
  <c r="F81" i="3" s="1"/>
  <c r="J81" i="3"/>
  <c r="M81" i="3" s="1"/>
  <c r="L70" i="4"/>
  <c r="E70" i="4"/>
  <c r="C88" i="4"/>
  <c r="J88" i="4"/>
  <c r="F52" i="1"/>
  <c r="C89" i="1"/>
  <c r="C90" i="1" s="1"/>
  <c r="C103" i="1" s="1"/>
  <c r="I103" i="1" s="1"/>
  <c r="L61" i="2"/>
  <c r="E61" i="2"/>
  <c r="I73" i="2"/>
  <c r="M73" i="2" s="1"/>
  <c r="P27" i="2"/>
  <c r="B73" i="2"/>
  <c r="F73" i="2" s="1"/>
  <c r="B82" i="2"/>
  <c r="I82" i="2"/>
  <c r="P36" i="2"/>
  <c r="M59" i="1"/>
  <c r="F69" i="1"/>
  <c r="F75" i="1"/>
  <c r="I89" i="1"/>
  <c r="F59" i="1"/>
  <c r="K66" i="2"/>
  <c r="K89" i="2" s="1"/>
  <c r="K90" i="2" s="1"/>
  <c r="D104" i="2" s="1"/>
  <c r="H104" i="2" s="1"/>
  <c r="D66" i="2"/>
  <c r="E77" i="2"/>
  <c r="L77" i="2"/>
  <c r="J86" i="2"/>
  <c r="C86" i="2"/>
  <c r="B54" i="2"/>
  <c r="F54" i="2" s="1"/>
  <c r="P8" i="2"/>
  <c r="P43" i="2" s="1"/>
  <c r="L43" i="2"/>
  <c r="I54" i="2"/>
  <c r="M54" i="2" s="1"/>
  <c r="D62" i="2"/>
  <c r="D89" i="2" s="1"/>
  <c r="D90" i="2" s="1"/>
  <c r="C104" i="2" s="1"/>
  <c r="I104" i="2" s="1"/>
  <c r="K62" i="2"/>
  <c r="C78" i="2"/>
  <c r="J78" i="2"/>
  <c r="J56" i="3"/>
  <c r="M56" i="3" s="1"/>
  <c r="C56" i="3"/>
  <c r="F56" i="3" s="1"/>
  <c r="M78" i="3"/>
  <c r="K80" i="2"/>
  <c r="D80" i="2"/>
  <c r="J72" i="2"/>
  <c r="C72" i="2"/>
  <c r="K83" i="2"/>
  <c r="D83" i="2"/>
  <c r="B56" i="2"/>
  <c r="F56" i="2" s="1"/>
  <c r="I56" i="2"/>
  <c r="M56" i="2" s="1"/>
  <c r="P10" i="2"/>
  <c r="P20" i="2"/>
  <c r="B66" i="2"/>
  <c r="I66" i="2"/>
  <c r="F64" i="3"/>
  <c r="E82" i="3"/>
  <c r="L82" i="3"/>
  <c r="F85" i="3"/>
  <c r="J66" i="4"/>
  <c r="C66" i="4"/>
  <c r="E72" i="4"/>
  <c r="L72" i="4"/>
  <c r="M71" i="4"/>
  <c r="L58" i="3"/>
  <c r="L89" i="3" s="1"/>
  <c r="E58" i="3"/>
  <c r="P19" i="3"/>
  <c r="I65" i="3"/>
  <c r="M65" i="3" s="1"/>
  <c r="B65" i="3"/>
  <c r="F65" i="3" s="1"/>
  <c r="E67" i="3"/>
  <c r="L67" i="3"/>
  <c r="D76" i="3"/>
  <c r="K76" i="3"/>
  <c r="M76" i="3" s="1"/>
  <c r="C88" i="3"/>
  <c r="J88" i="3"/>
  <c r="M88" i="3" s="1"/>
  <c r="P42" i="3"/>
  <c r="B63" i="4"/>
  <c r="F63" i="4" s="1"/>
  <c r="I63" i="4"/>
  <c r="P17" i="4"/>
  <c r="J77" i="4"/>
  <c r="C77" i="4"/>
  <c r="D68" i="3"/>
  <c r="K68" i="3"/>
  <c r="C57" i="4"/>
  <c r="J57" i="4"/>
  <c r="P19" i="4"/>
  <c r="L53" i="4"/>
  <c r="M53" i="4" s="1"/>
  <c r="E53" i="4"/>
  <c r="F53" i="4" s="1"/>
  <c r="C70" i="4"/>
  <c r="F70" i="4" s="1"/>
  <c r="J70" i="4"/>
  <c r="P37" i="3"/>
  <c r="I83" i="3"/>
  <c r="M83" i="3" s="1"/>
  <c r="B83" i="3"/>
  <c r="F83" i="3" s="1"/>
  <c r="B87" i="3"/>
  <c r="F87" i="3" s="1"/>
  <c r="I87" i="3"/>
  <c r="P41" i="3"/>
  <c r="C64" i="4"/>
  <c r="J64" i="4"/>
  <c r="M64" i="4" s="1"/>
  <c r="B81" i="4"/>
  <c r="F81" i="4" s="1"/>
  <c r="I81" i="4"/>
  <c r="M81" i="4" s="1"/>
  <c r="P35" i="4"/>
  <c r="C75" i="3"/>
  <c r="J75" i="3"/>
  <c r="B75" i="4"/>
  <c r="F75" i="4" s="1"/>
  <c r="I75" i="4"/>
  <c r="M75" i="4" s="1"/>
  <c r="P29" i="4"/>
  <c r="P37" i="4"/>
  <c r="M72" i="3"/>
  <c r="P24" i="4"/>
  <c r="M87" i="3" l="1"/>
  <c r="F66" i="2"/>
  <c r="F82" i="2"/>
  <c r="M77" i="2"/>
  <c r="F88" i="4"/>
  <c r="F84" i="2"/>
  <c r="I89" i="2"/>
  <c r="F71" i="3"/>
  <c r="M61" i="3"/>
  <c r="M76" i="2"/>
  <c r="M77" i="4"/>
  <c r="P43" i="4"/>
  <c r="I89" i="3"/>
  <c r="M52" i="3"/>
  <c r="M67" i="2"/>
  <c r="M86" i="3"/>
  <c r="M57" i="4"/>
  <c r="L89" i="4"/>
  <c r="L90" i="4" s="1"/>
  <c r="D105" i="4" s="1"/>
  <c r="H105" i="4" s="1"/>
  <c r="M72" i="2"/>
  <c r="E89" i="3"/>
  <c r="L89" i="2"/>
  <c r="E104" i="2"/>
  <c r="G104" i="2"/>
  <c r="F67" i="3"/>
  <c r="M88" i="4"/>
  <c r="M71" i="3"/>
  <c r="D90" i="4"/>
  <c r="C104" i="4" s="1"/>
  <c r="I104" i="4" s="1"/>
  <c r="D90" i="3"/>
  <c r="C104" i="3" s="1"/>
  <c r="I104" i="3" s="1"/>
  <c r="B104" i="3"/>
  <c r="K90" i="3"/>
  <c r="D104" i="3" s="1"/>
  <c r="H104" i="3" s="1"/>
  <c r="M76" i="4"/>
  <c r="J90" i="4"/>
  <c r="D103" i="4" s="1"/>
  <c r="H103" i="4" s="1"/>
  <c r="B103" i="4"/>
  <c r="M54" i="3"/>
  <c r="F52" i="3"/>
  <c r="B89" i="3"/>
  <c r="B90" i="3" s="1"/>
  <c r="C102" i="3" s="1"/>
  <c r="I102" i="3" s="1"/>
  <c r="M55" i="2"/>
  <c r="F57" i="4"/>
  <c r="B105" i="4"/>
  <c r="F78" i="2"/>
  <c r="E90" i="2"/>
  <c r="C105" i="2" s="1"/>
  <c r="I105" i="2" s="1"/>
  <c r="B105" i="2"/>
  <c r="L90" i="2"/>
  <c r="D105" i="2" s="1"/>
  <c r="H105" i="2" s="1"/>
  <c r="M86" i="2"/>
  <c r="K90" i="4"/>
  <c r="D104" i="4" s="1"/>
  <c r="H104" i="4" s="1"/>
  <c r="B104" i="4"/>
  <c r="F72" i="4"/>
  <c r="J89" i="4"/>
  <c r="F75" i="2"/>
  <c r="F54" i="3"/>
  <c r="F60" i="2"/>
  <c r="F89" i="2" s="1"/>
  <c r="F90" i="2" s="1"/>
  <c r="C106" i="2" s="1"/>
  <c r="I106" i="2" s="1"/>
  <c r="P43" i="3"/>
  <c r="F86" i="3"/>
  <c r="M78" i="2"/>
  <c r="E89" i="2"/>
  <c r="F86" i="2"/>
  <c r="I90" i="2"/>
  <c r="D102" i="2" s="1"/>
  <c r="H102" i="2" s="1"/>
  <c r="B90" i="2"/>
  <c r="C102" i="2" s="1"/>
  <c r="I102" i="2" s="1"/>
  <c r="B102" i="2"/>
  <c r="C89" i="2"/>
  <c r="C90" i="2" s="1"/>
  <c r="C103" i="2" s="1"/>
  <c r="I103" i="2" s="1"/>
  <c r="M68" i="3"/>
  <c r="I90" i="4"/>
  <c r="D102" i="4" s="1"/>
  <c r="H102" i="4" s="1"/>
  <c r="F83" i="4"/>
  <c r="K89" i="4"/>
  <c r="M72" i="4"/>
  <c r="F52" i="4"/>
  <c r="M75" i="2"/>
  <c r="M60" i="2"/>
  <c r="M89" i="2" s="1"/>
  <c r="M90" i="2" s="1"/>
  <c r="D106" i="2" s="1"/>
  <c r="H106" i="2" s="1"/>
  <c r="F55" i="2"/>
  <c r="M58" i="3"/>
  <c r="F53" i="3"/>
  <c r="F89" i="1"/>
  <c r="F90" i="1" s="1"/>
  <c r="C106" i="1" s="1"/>
  <c r="I106" i="1" s="1"/>
  <c r="M89" i="1"/>
  <c r="M90" i="1" s="1"/>
  <c r="D106" i="1" s="1"/>
  <c r="H106" i="1" s="1"/>
  <c r="F68" i="3"/>
  <c r="F74" i="2"/>
  <c r="M68" i="2"/>
  <c r="M79" i="2"/>
  <c r="M52" i="4"/>
  <c r="F60" i="3"/>
  <c r="F69" i="4"/>
  <c r="F83" i="2"/>
  <c r="M80" i="2"/>
  <c r="F67" i="2"/>
  <c r="F58" i="3"/>
  <c r="F75" i="3"/>
  <c r="M53" i="3"/>
  <c r="E103" i="2"/>
  <c r="G103" i="2"/>
  <c r="F66" i="4"/>
  <c r="J89" i="3"/>
  <c r="F60" i="4"/>
  <c r="G103" i="1"/>
  <c r="E103" i="1"/>
  <c r="B102" i="4"/>
  <c r="B90" i="4"/>
  <c r="C102" i="4" s="1"/>
  <c r="I102" i="4" s="1"/>
  <c r="M81" i="2"/>
  <c r="M63" i="4"/>
  <c r="M66" i="2"/>
  <c r="M82" i="2"/>
  <c r="M60" i="4"/>
  <c r="B89" i="2"/>
  <c r="F80" i="3"/>
  <c r="F81" i="2"/>
  <c r="F77" i="2"/>
  <c r="M58" i="4"/>
  <c r="M84" i="2"/>
  <c r="F68" i="2"/>
  <c r="F79" i="2"/>
  <c r="G102" i="1"/>
  <c r="B106" i="1"/>
  <c r="G106" i="1" s="1"/>
  <c r="E102" i="1"/>
  <c r="E106" i="1" s="1"/>
  <c r="B108" i="1" s="1"/>
  <c r="F61" i="3"/>
  <c r="M60" i="3"/>
  <c r="F82" i="4"/>
  <c r="F77" i="4"/>
  <c r="C90" i="4"/>
  <c r="C103" i="4" s="1"/>
  <c r="I103" i="4" s="1"/>
  <c r="C90" i="3"/>
  <c r="C103" i="3" s="1"/>
  <c r="I103" i="3" s="1"/>
  <c r="B103" i="3"/>
  <c r="J90" i="3"/>
  <c r="D103" i="3" s="1"/>
  <c r="H103" i="3" s="1"/>
  <c r="M83" i="2"/>
  <c r="F80" i="2"/>
  <c r="B102" i="3"/>
  <c r="I90" i="3"/>
  <c r="D102" i="3" s="1"/>
  <c r="H102" i="3" s="1"/>
  <c r="E90" i="4"/>
  <c r="C105" i="4" s="1"/>
  <c r="I105" i="4" s="1"/>
  <c r="M75" i="3"/>
  <c r="F72" i="2"/>
  <c r="E90" i="3"/>
  <c r="C105" i="3" s="1"/>
  <c r="I105" i="3" s="1"/>
  <c r="L90" i="3"/>
  <c r="D105" i="3" s="1"/>
  <c r="H105" i="3" s="1"/>
  <c r="B105" i="3"/>
  <c r="G105" i="2" l="1"/>
  <c r="E105" i="2"/>
  <c r="E103" i="4"/>
  <c r="G103" i="4"/>
  <c r="G104" i="4"/>
  <c r="E104" i="4"/>
  <c r="M89" i="3"/>
  <c r="M90" i="3" s="1"/>
  <c r="D106" i="3" s="1"/>
  <c r="H106" i="3" s="1"/>
  <c r="G103" i="3"/>
  <c r="E103" i="3"/>
  <c r="M89" i="4"/>
  <c r="M90" i="4" s="1"/>
  <c r="D106" i="4" s="1"/>
  <c r="H106" i="4" s="1"/>
  <c r="F89" i="4"/>
  <c r="E105" i="3"/>
  <c r="G105" i="3"/>
  <c r="B106" i="3"/>
  <c r="G106" i="3" s="1"/>
  <c r="E102" i="3"/>
  <c r="E106" i="3" s="1"/>
  <c r="B108" i="3" s="1"/>
  <c r="G102" i="3"/>
  <c r="E102" i="4"/>
  <c r="G102" i="4"/>
  <c r="B106" i="4"/>
  <c r="G106" i="4" s="1"/>
  <c r="E104" i="3"/>
  <c r="G104" i="3"/>
  <c r="F89" i="3"/>
  <c r="F90" i="3" s="1"/>
  <c r="C106" i="3" s="1"/>
  <c r="I106" i="3" s="1"/>
  <c r="F90" i="4"/>
  <c r="C106" i="4" s="1"/>
  <c r="I106" i="4" s="1"/>
  <c r="E102" i="2"/>
  <c r="B106" i="2"/>
  <c r="G106" i="2" s="1"/>
  <c r="G102" i="2"/>
  <c r="E105" i="4"/>
  <c r="G105" i="4"/>
  <c r="E106" i="2" l="1"/>
  <c r="B108" i="2" s="1"/>
  <c r="E106" i="4"/>
  <c r="B108" i="4" s="1"/>
</calcChain>
</file>

<file path=xl/sharedStrings.xml><?xml version="1.0" encoding="utf-8"?>
<sst xmlns="http://schemas.openxmlformats.org/spreadsheetml/2006/main" count="193" uniqueCount="40">
  <si>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</si>
  <si>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</si>
  <si>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</si>
  <si>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</si>
  <si>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</si>
  <si>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</si>
  <si>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</si>
  <si>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</si>
  <si>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</si>
  <si>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</si>
  <si>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</si>
  <si>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</si>
  <si>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</si>
  <si>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</si>
  <si>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>BOQUERÓN 2017
 CAPTURAS POR EDAD</t>
  </si>
  <si>
    <t>EDAD</t>
  </si>
  <si>
    <r>
      <rPr>
        <b/>
        <sz val="8"/>
        <rFont val="MS Sans"/>
        <family val="2"/>
      </rP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</si>
  <si>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</si>
  <si>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</si>
  <si>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</si>
  <si>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</si>
  <si>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</si>
  <si>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</si>
  <si>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t>CUARTO TRIMESTRE</t>
  </si>
  <si>
    <t>RELACIONES TALLA – PESO PARA BOQUERON</t>
  </si>
  <si>
    <t>n</t>
  </si>
  <si>
    <t>Rango
Tallas (mm)</t>
  </si>
  <si>
    <t>a</t>
  </si>
  <si>
    <t>b</t>
  </si>
  <si>
    <t>r2</t>
  </si>
  <si>
    <t>Periodo</t>
  </si>
  <si>
    <t>PROCEDENCIA</t>
  </si>
  <si>
    <t>86-147</t>
  </si>
  <si>
    <t>LONJA</t>
  </si>
  <si>
    <t>88-143</t>
  </si>
  <si>
    <t>71-185</t>
  </si>
  <si>
    <t>ECOCADIZ201607+LONJA</t>
  </si>
  <si>
    <t>81-133</t>
  </si>
  <si>
    <t>ECOCADIZ.-R-2017+LONJA</t>
  </si>
  <si>
    <t>este dato es extraño, no será considerado en analisi de consistencia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</si>
</sst>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"/>
    <numFmt numFmtId="165" formatCode="0.000"/>
    <numFmt numFmtId="166" formatCode="0.0"/>
    <numFmt numFmtId="167" formatCode="0.0000000"/>
  </numFmts>
  <fonts count="15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u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51"/>
        <bgColor indexed="13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4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Protection="0">
      <alignment wrapText="1"/>
    </xf>
  </cellStyleXfs>
  <cellXfs count="56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3" fillId="0" borderId="5" xfId="0" applyFont="1" applyBorder="1" applyAlignment="1">
      <alignment vertical="center"/>
    </xf>
    <xf numFmtId="1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1" fontId="0" fillId="0" borderId="0" xfId="0" applyNumberFormat="1"/>
    <xf numFmtId="1" fontId="0" fillId="0" borderId="0" xfId="13" applyNumberFormat="1" applyFont="1" applyFill="1" applyProtection="1">
      <alignment wrapText="1"/>
    </xf>
    <xf numFmtId="1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10" fillId="2" borderId="0" xfId="0" applyNumberFormat="1" applyFont="1" applyFill="1" applyAlignment="1">
      <alignment horizontal="center"/>
    </xf>
    <xf numFmtId="0" fontId="0" fillId="0" borderId="0" xfId="13" applyNumberFormat="1" applyFont="1" applyFill="1" applyProtection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Fill="1"/>
    <xf numFmtId="165" fontId="0" fillId="0" borderId="0" xfId="0" applyNumberFormat="1"/>
    <xf numFmtId="167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4" borderId="0" xfId="0" applyFont="1" applyFill="1"/>
    <xf numFmtId="0" fontId="3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14" fillId="4" borderId="2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4">
    <cellStyle name="Campo de la tabla dinámica" xfId="1" xr:uid="{00000000-0005-0000-0000-000000000000}"/>
    <cellStyle name="Categoría de la tabla dinámica" xfId="2" xr:uid="{00000000-0005-0000-0000-000001000000}"/>
    <cellStyle name="Categoría del Piloto de Datos" xfId="3" xr:uid="{00000000-0005-0000-0000-000002000000}"/>
    <cellStyle name="Esquina de la tabla dinámica" xfId="4" xr:uid="{00000000-0005-0000-0000-000003000000}"/>
    <cellStyle name="Normal" xfId="0" builtinId="0"/>
    <cellStyle name="Piloto de Datos Ángulo" xfId="9" xr:uid="{00000000-0005-0000-0000-000005000000}"/>
    <cellStyle name="Piloto de Datos Campo" xfId="5" xr:uid="{00000000-0005-0000-0000-000006000000}"/>
    <cellStyle name="Piloto de Datos Resultado" xfId="6" xr:uid="{00000000-0005-0000-0000-000007000000}"/>
    <cellStyle name="Piloto de Datos Título" xfId="7" xr:uid="{00000000-0005-0000-0000-000008000000}"/>
    <cellStyle name="Piloto de Datos Valor" xfId="8" xr:uid="{00000000-0005-0000-0000-000009000000}"/>
    <cellStyle name="Resultado de la tabla dinámica" xfId="10" xr:uid="{00000000-0005-0000-0000-00000A000000}"/>
    <cellStyle name="Título de la tabla dinámica" xfId="11" xr:uid="{00000000-0005-0000-0000-00000B000000}"/>
    <cellStyle name="Valor de la tabla dinámica" xfId="12" xr:uid="{00000000-0005-0000-0000-00000C000000}"/>
    <cellStyle name="XLConnect.Numeric" xfId="13" xr:uid="{00000000-0005-0000-0000-00000D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8"/>
  <sheetViews>
    <sheetView topLeftCell="A13" zoomScale="80" zoomScaleNormal="80" workbookViewId="0">
      <selection activeCell="I5" sqref="I5"/>
    </sheetView>
  </sheetViews>
  <sheetFormatPr baseColWidth="10" defaultColWidth="11.5" defaultRowHeight="13"/>
  <cols>
    <col min="1" max="1" width="9" customWidth="1"/>
    <col min="2" max="2" width="12.1640625" customWidth="1"/>
    <col min="4" max="4" width="9.6640625" customWidth="1"/>
    <col min="5" max="5" width="12.1640625" customWidth="1"/>
    <col min="8" max="8" width="8.5" customWidth="1"/>
    <col min="9" max="9" width="10.5" customWidth="1"/>
    <col min="11" max="12" width="9.6640625" customWidth="1"/>
    <col min="13" max="13" width="10.5" customWidth="1"/>
    <col min="14" max="14" width="8.83203125" customWidth="1"/>
    <col min="16" max="16" width="11" customWidth="1"/>
  </cols>
  <sheetData>
    <row r="1" spans="1:18" ht="21">
      <c r="A1" s="49" t="s">
        <v>0</v>
      </c>
      <c r="B1" s="49"/>
      <c r="C1" s="49"/>
      <c r="D1" s="49"/>
      <c r="E1" s="49"/>
      <c r="F1" s="49"/>
      <c r="G1" s="1"/>
      <c r="H1" s="50" t="s">
        <v>1</v>
      </c>
      <c r="I1" s="50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1041103</v>
      </c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51" t="s">
        <v>4</v>
      </c>
      <c r="C4" s="51"/>
      <c r="D4" s="51"/>
      <c r="E4" s="51"/>
      <c r="F4" s="51"/>
      <c r="G4" s="1"/>
      <c r="H4" s="2" t="s">
        <v>3</v>
      </c>
      <c r="I4" s="1"/>
      <c r="J4" s="1"/>
      <c r="K4" s="2" t="s">
        <v>3</v>
      </c>
      <c r="L4" s="50" t="s">
        <v>5</v>
      </c>
      <c r="M4" s="50"/>
      <c r="N4" s="50"/>
      <c r="O4" s="50"/>
      <c r="P4" s="50"/>
      <c r="Q4" s="3"/>
      <c r="R4" s="3"/>
    </row>
    <row r="5" spans="1:18">
      <c r="A5" s="2" t="s">
        <v>6</v>
      </c>
      <c r="B5" s="4">
        <v>0</v>
      </c>
      <c r="C5" s="5">
        <v>1</v>
      </c>
      <c r="D5" s="5">
        <v>2</v>
      </c>
      <c r="E5" s="5">
        <v>3</v>
      </c>
      <c r="F5" s="6" t="s">
        <v>7</v>
      </c>
      <c r="G5" s="1"/>
      <c r="H5" s="2" t="s">
        <v>6</v>
      </c>
      <c r="I5" s="2" t="s">
        <v>8</v>
      </c>
      <c r="J5" s="1"/>
      <c r="K5" s="2" t="s">
        <v>6</v>
      </c>
      <c r="L5" s="4">
        <v>0</v>
      </c>
      <c r="M5" s="5">
        <v>1</v>
      </c>
      <c r="N5" s="5">
        <v>2</v>
      </c>
      <c r="O5" s="5">
        <v>3</v>
      </c>
      <c r="P5" s="7" t="s">
        <v>7</v>
      </c>
      <c r="Q5" s="3"/>
      <c r="R5" s="3"/>
    </row>
    <row r="6" spans="1:18">
      <c r="A6" s="8">
        <v>3.75</v>
      </c>
      <c r="B6" s="9"/>
      <c r="C6" s="10">
        <v>1</v>
      </c>
      <c r="D6" s="9"/>
      <c r="E6" s="9"/>
      <c r="F6" s="11">
        <f t="shared" ref="F6:F42" si="0">SUM(B6:E6)</f>
        <v>1</v>
      </c>
      <c r="G6" s="1"/>
      <c r="H6" s="8">
        <v>3.75</v>
      </c>
      <c r="I6" s="12"/>
      <c r="J6" s="1"/>
      <c r="K6" s="8">
        <v>3.75</v>
      </c>
      <c r="L6" s="1">
        <f t="shared" ref="L6:L42" si="1">IF($F6&gt;0,($I6/1000)*(B6/$F6),0)</f>
        <v>0</v>
      </c>
      <c r="M6" s="1">
        <f t="shared" ref="M6:M42" si="2">IF($F6&gt;0,($I6/1000)*(C6/$F6),0)</f>
        <v>0</v>
      </c>
      <c r="N6" s="1">
        <f t="shared" ref="N6:N42" si="3">IF($F6&gt;0,($I6/1000)*(D6/$F6),0)</f>
        <v>0</v>
      </c>
      <c r="O6" s="1">
        <f t="shared" ref="O6:O42" si="4">IF($F6&gt;0,($I6/1000)*(E6/$F6),0)</f>
        <v>0</v>
      </c>
      <c r="P6" s="13">
        <f t="shared" ref="P6:P42" si="5">SUM(L6:O6)</f>
        <v>0</v>
      </c>
      <c r="Q6" s="3"/>
      <c r="R6" s="3"/>
    </row>
    <row r="7" spans="1:18">
      <c r="A7" s="8">
        <v>4.25</v>
      </c>
      <c r="B7" s="9"/>
      <c r="C7" s="10">
        <v>1</v>
      </c>
      <c r="D7" s="9"/>
      <c r="E7" s="9"/>
      <c r="F7" s="11">
        <f t="shared" si="0"/>
        <v>1</v>
      </c>
      <c r="G7" s="1"/>
      <c r="H7" s="8">
        <v>4.25</v>
      </c>
      <c r="I7" s="12"/>
      <c r="J7" s="1"/>
      <c r="K7" s="8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3">
        <f t="shared" si="5"/>
        <v>0</v>
      </c>
      <c r="Q7" s="3"/>
      <c r="R7" s="3"/>
    </row>
    <row r="8" spans="1:18">
      <c r="A8" s="8">
        <v>4.75</v>
      </c>
      <c r="B8" s="9"/>
      <c r="C8" s="10">
        <v>1</v>
      </c>
      <c r="D8" s="9"/>
      <c r="E8" s="9"/>
      <c r="F8" s="11">
        <f t="shared" si="0"/>
        <v>1</v>
      </c>
      <c r="G8" s="1"/>
      <c r="H8" s="8">
        <v>4.75</v>
      </c>
      <c r="I8" s="12"/>
      <c r="J8" s="1"/>
      <c r="K8" s="8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3">
        <f t="shared" si="5"/>
        <v>0</v>
      </c>
      <c r="Q8" s="3"/>
      <c r="R8" s="3"/>
    </row>
    <row r="9" spans="1:18">
      <c r="A9" s="8">
        <v>5.25</v>
      </c>
      <c r="B9" s="9"/>
      <c r="C9" s="10">
        <v>1</v>
      </c>
      <c r="D9" s="9"/>
      <c r="E9" s="9"/>
      <c r="F9" s="11">
        <f t="shared" si="0"/>
        <v>1</v>
      </c>
      <c r="G9" s="1"/>
      <c r="H9" s="8">
        <v>5.25</v>
      </c>
      <c r="I9" s="12"/>
      <c r="J9" s="1"/>
      <c r="K9" s="8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3">
        <f t="shared" si="5"/>
        <v>0</v>
      </c>
      <c r="Q9" s="3"/>
      <c r="R9" s="3"/>
    </row>
    <row r="10" spans="1:18">
      <c r="A10" s="8">
        <v>5.75</v>
      </c>
      <c r="B10" s="9"/>
      <c r="C10" s="10">
        <v>1</v>
      </c>
      <c r="D10" s="9"/>
      <c r="E10" s="9"/>
      <c r="F10" s="11">
        <f t="shared" si="0"/>
        <v>1</v>
      </c>
      <c r="G10" s="1"/>
      <c r="H10" s="8">
        <v>5.75</v>
      </c>
      <c r="J10" s="1"/>
      <c r="K10" s="8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3">
        <f t="shared" si="5"/>
        <v>0</v>
      </c>
      <c r="Q10" s="3"/>
      <c r="R10" s="3"/>
    </row>
    <row r="11" spans="1:18">
      <c r="A11" s="8">
        <v>6.25</v>
      </c>
      <c r="B11" s="9"/>
      <c r="C11" s="10">
        <v>1</v>
      </c>
      <c r="D11" s="9"/>
      <c r="E11" s="9"/>
      <c r="F11" s="11">
        <f t="shared" si="0"/>
        <v>1</v>
      </c>
      <c r="G11" s="1"/>
      <c r="H11" s="8">
        <v>6.25</v>
      </c>
      <c r="J11" s="1"/>
      <c r="K11" s="8">
        <v>6.25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3">
        <f t="shared" si="5"/>
        <v>0</v>
      </c>
      <c r="Q11" s="3"/>
      <c r="R11" s="3"/>
    </row>
    <row r="12" spans="1:18">
      <c r="A12" s="8">
        <v>6.75</v>
      </c>
      <c r="B12" s="9"/>
      <c r="C12" s="10">
        <v>1</v>
      </c>
      <c r="D12" s="9"/>
      <c r="E12" s="9"/>
      <c r="F12" s="11">
        <f t="shared" si="0"/>
        <v>1</v>
      </c>
      <c r="G12" s="1"/>
      <c r="H12" s="8">
        <v>6.75</v>
      </c>
      <c r="J12" s="1"/>
      <c r="K12" s="8">
        <v>6.75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3">
        <f t="shared" si="5"/>
        <v>0</v>
      </c>
      <c r="Q12" s="3"/>
      <c r="R12" s="3"/>
    </row>
    <row r="13" spans="1:18">
      <c r="A13" s="8">
        <v>7.25</v>
      </c>
      <c r="B13" s="9"/>
      <c r="C13" s="10">
        <v>1</v>
      </c>
      <c r="D13" s="9"/>
      <c r="E13" s="9"/>
      <c r="F13" s="11">
        <f t="shared" si="0"/>
        <v>1</v>
      </c>
      <c r="G13" s="1"/>
      <c r="H13" s="8">
        <v>7.25</v>
      </c>
      <c r="J13" s="1"/>
      <c r="K13" s="8">
        <v>7.25</v>
      </c>
      <c r="L13" s="1">
        <f t="shared" si="1"/>
        <v>0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3">
        <f t="shared" si="5"/>
        <v>0</v>
      </c>
      <c r="Q13" s="3"/>
      <c r="R13" s="3"/>
    </row>
    <row r="14" spans="1:18">
      <c r="A14" s="8">
        <v>7.75</v>
      </c>
      <c r="B14" s="9"/>
      <c r="C14" s="10">
        <v>1</v>
      </c>
      <c r="D14" s="9"/>
      <c r="E14" s="9"/>
      <c r="F14" s="11">
        <f t="shared" si="0"/>
        <v>1</v>
      </c>
      <c r="G14" s="1"/>
      <c r="H14" s="8">
        <v>7.75</v>
      </c>
      <c r="I14" s="14">
        <v>2363.9672076846637</v>
      </c>
      <c r="J14" s="12"/>
      <c r="K14" s="8">
        <v>7.75</v>
      </c>
      <c r="L14" s="1">
        <f t="shared" si="1"/>
        <v>0</v>
      </c>
      <c r="M14" s="1">
        <f t="shared" si="2"/>
        <v>2.3639672076846598</v>
      </c>
      <c r="N14" s="1">
        <f t="shared" si="3"/>
        <v>0</v>
      </c>
      <c r="O14" s="1">
        <f t="shared" si="4"/>
        <v>0</v>
      </c>
      <c r="P14" s="13">
        <f t="shared" si="5"/>
        <v>2.3639672076846598</v>
      </c>
      <c r="Q14" s="3"/>
      <c r="R14" s="3"/>
    </row>
    <row r="15" spans="1:18">
      <c r="A15" s="8">
        <v>8.25</v>
      </c>
      <c r="B15" s="9"/>
      <c r="C15" s="10">
        <v>1</v>
      </c>
      <c r="D15" s="9"/>
      <c r="E15" s="9"/>
      <c r="F15" s="11">
        <f t="shared" si="0"/>
        <v>1</v>
      </c>
      <c r="G15" s="1"/>
      <c r="H15" s="8">
        <v>8.25</v>
      </c>
      <c r="I15" s="15">
        <v>207864.37533748566</v>
      </c>
      <c r="J15" s="12"/>
      <c r="K15" s="8">
        <v>8.25</v>
      </c>
      <c r="L15" s="1">
        <f t="shared" si="1"/>
        <v>0</v>
      </c>
      <c r="M15" s="1">
        <f t="shared" si="2"/>
        <v>207.864375337486</v>
      </c>
      <c r="N15" s="1">
        <f t="shared" si="3"/>
        <v>0</v>
      </c>
      <c r="O15" s="1">
        <f t="shared" si="4"/>
        <v>0</v>
      </c>
      <c r="P15" s="13">
        <f t="shared" si="5"/>
        <v>207.864375337486</v>
      </c>
      <c r="Q15" s="3"/>
      <c r="R15" s="3"/>
    </row>
    <row r="16" spans="1:18">
      <c r="A16" s="8">
        <v>8.75</v>
      </c>
      <c r="B16" s="9"/>
      <c r="C16" s="9">
        <v>1</v>
      </c>
      <c r="D16" s="9"/>
      <c r="E16" s="9"/>
      <c r="F16" s="11">
        <f t="shared" si="0"/>
        <v>1</v>
      </c>
      <c r="G16" s="1"/>
      <c r="H16" s="8">
        <v>8.75</v>
      </c>
      <c r="I16" s="15">
        <v>1014419.7552292006</v>
      </c>
      <c r="J16" s="12"/>
      <c r="K16" s="8">
        <v>8.75</v>
      </c>
      <c r="L16" s="1">
        <f t="shared" si="1"/>
        <v>0</v>
      </c>
      <c r="M16" s="1">
        <f t="shared" si="2"/>
        <v>1014.4197552292</v>
      </c>
      <c r="N16" s="1">
        <f t="shared" si="3"/>
        <v>0</v>
      </c>
      <c r="O16" s="1">
        <f t="shared" si="4"/>
        <v>0</v>
      </c>
      <c r="P16" s="13">
        <f t="shared" si="5"/>
        <v>1014.4197552292</v>
      </c>
      <c r="Q16" s="3"/>
      <c r="R16" s="3"/>
    </row>
    <row r="17" spans="1:18">
      <c r="A17" s="8">
        <v>9.25</v>
      </c>
      <c r="B17" s="9"/>
      <c r="C17" s="9">
        <v>2</v>
      </c>
      <c r="D17" s="9"/>
      <c r="E17" s="9"/>
      <c r="F17" s="11">
        <f t="shared" si="0"/>
        <v>2</v>
      </c>
      <c r="G17" s="1"/>
      <c r="H17" s="8">
        <v>9.25</v>
      </c>
      <c r="I17" s="15">
        <v>4429050.0884691542</v>
      </c>
      <c r="J17" s="12"/>
      <c r="K17" s="8">
        <v>9.25</v>
      </c>
      <c r="L17" s="1">
        <f t="shared" si="1"/>
        <v>0</v>
      </c>
      <c r="M17" s="1">
        <f t="shared" si="2"/>
        <v>4429.0500884691501</v>
      </c>
      <c r="N17" s="1">
        <f t="shared" si="3"/>
        <v>0</v>
      </c>
      <c r="O17" s="1">
        <f t="shared" si="4"/>
        <v>0</v>
      </c>
      <c r="P17" s="13">
        <f t="shared" si="5"/>
        <v>4429.0500884691501</v>
      </c>
      <c r="Q17" s="3"/>
      <c r="R17" s="3"/>
    </row>
    <row r="18" spans="1:18">
      <c r="A18" s="8">
        <v>9.75</v>
      </c>
      <c r="B18" s="9"/>
      <c r="C18" s="9">
        <v>7</v>
      </c>
      <c r="D18" s="9"/>
      <c r="E18" s="9"/>
      <c r="F18" s="11">
        <f t="shared" si="0"/>
        <v>7</v>
      </c>
      <c r="G18" s="1"/>
      <c r="H18" s="8">
        <v>9.75</v>
      </c>
      <c r="I18" s="15">
        <v>9670968.0961366948</v>
      </c>
      <c r="J18" s="12"/>
      <c r="K18" s="8">
        <v>9.75</v>
      </c>
      <c r="L18" s="1">
        <f t="shared" si="1"/>
        <v>0</v>
      </c>
      <c r="M18" s="1">
        <f t="shared" si="2"/>
        <v>9670.9680961366903</v>
      </c>
      <c r="N18" s="1">
        <f t="shared" si="3"/>
        <v>0</v>
      </c>
      <c r="O18" s="1">
        <f t="shared" si="4"/>
        <v>0</v>
      </c>
      <c r="P18" s="13">
        <f t="shared" si="5"/>
        <v>9670.9680961366903</v>
      </c>
      <c r="Q18" s="3"/>
      <c r="R18" s="3"/>
    </row>
    <row r="19" spans="1:18">
      <c r="A19" s="8">
        <v>10.25</v>
      </c>
      <c r="B19" s="9"/>
      <c r="C19" s="9">
        <v>18</v>
      </c>
      <c r="D19" s="9"/>
      <c r="E19" s="9"/>
      <c r="F19" s="11">
        <f t="shared" si="0"/>
        <v>18</v>
      </c>
      <c r="G19" s="1"/>
      <c r="H19" s="8">
        <v>10.25</v>
      </c>
      <c r="I19" s="15">
        <v>20154131.184581742</v>
      </c>
      <c r="J19" s="12"/>
      <c r="K19" s="8">
        <v>10.25</v>
      </c>
      <c r="L19" s="1">
        <f t="shared" si="1"/>
        <v>0</v>
      </c>
      <c r="M19" s="1">
        <f t="shared" si="2"/>
        <v>20154.1311845817</v>
      </c>
      <c r="N19" s="1">
        <f t="shared" si="3"/>
        <v>0</v>
      </c>
      <c r="O19" s="1">
        <f t="shared" si="4"/>
        <v>0</v>
      </c>
      <c r="P19" s="13">
        <f t="shared" si="5"/>
        <v>20154.1311845817</v>
      </c>
      <c r="Q19" s="3"/>
      <c r="R19" s="3"/>
    </row>
    <row r="20" spans="1:18">
      <c r="A20" s="8">
        <v>10.75</v>
      </c>
      <c r="B20" s="9"/>
      <c r="C20" s="9">
        <v>44</v>
      </c>
      <c r="D20" s="9"/>
      <c r="E20" s="9"/>
      <c r="F20" s="11">
        <f t="shared" si="0"/>
        <v>44</v>
      </c>
      <c r="G20" s="1"/>
      <c r="H20" s="8">
        <v>10.75</v>
      </c>
      <c r="I20" s="15">
        <v>27412535.895079244</v>
      </c>
      <c r="J20" s="12"/>
      <c r="K20" s="8">
        <v>10.75</v>
      </c>
      <c r="L20" s="1">
        <f t="shared" si="1"/>
        <v>0</v>
      </c>
      <c r="M20" s="1">
        <f t="shared" si="2"/>
        <v>27412.5358950792</v>
      </c>
      <c r="N20" s="1">
        <f t="shared" si="3"/>
        <v>0</v>
      </c>
      <c r="O20" s="1">
        <f t="shared" si="4"/>
        <v>0</v>
      </c>
      <c r="P20" s="13">
        <f t="shared" si="5"/>
        <v>27412.5358950792</v>
      </c>
      <c r="Q20" s="3"/>
      <c r="R20" s="3"/>
    </row>
    <row r="21" spans="1:18">
      <c r="A21" s="8">
        <v>11.25</v>
      </c>
      <c r="B21" s="9"/>
      <c r="C21" s="9">
        <v>59</v>
      </c>
      <c r="D21" s="9"/>
      <c r="E21" s="9"/>
      <c r="F21" s="11">
        <f t="shared" si="0"/>
        <v>59</v>
      </c>
      <c r="G21" s="1"/>
      <c r="H21" s="8">
        <v>11.25</v>
      </c>
      <c r="I21" s="15">
        <v>25039403.422162637</v>
      </c>
      <c r="J21" s="12"/>
      <c r="K21" s="8">
        <v>11.25</v>
      </c>
      <c r="L21" s="1">
        <f t="shared" si="1"/>
        <v>0</v>
      </c>
      <c r="M21" s="1">
        <f t="shared" si="2"/>
        <v>25039.403422162599</v>
      </c>
      <c r="N21" s="1">
        <f t="shared" si="3"/>
        <v>0</v>
      </c>
      <c r="O21" s="1">
        <f t="shared" si="4"/>
        <v>0</v>
      </c>
      <c r="P21" s="13">
        <f t="shared" si="5"/>
        <v>25039.403422162599</v>
      </c>
      <c r="Q21" s="3"/>
      <c r="R21" s="3"/>
    </row>
    <row r="22" spans="1:18">
      <c r="A22" s="8">
        <v>11.75</v>
      </c>
      <c r="B22" s="9"/>
      <c r="C22" s="9">
        <v>55</v>
      </c>
      <c r="D22" s="9"/>
      <c r="E22" s="9"/>
      <c r="F22" s="11">
        <f t="shared" si="0"/>
        <v>55</v>
      </c>
      <c r="G22" s="12"/>
      <c r="H22" s="8">
        <v>11.75</v>
      </c>
      <c r="I22" s="15">
        <v>12888883.979127724</v>
      </c>
      <c r="J22" s="12"/>
      <c r="K22" s="8">
        <v>11.75</v>
      </c>
      <c r="L22" s="1">
        <f t="shared" si="1"/>
        <v>0</v>
      </c>
      <c r="M22" s="1">
        <f t="shared" si="2"/>
        <v>12888.883979127701</v>
      </c>
      <c r="N22" s="1">
        <f t="shared" si="3"/>
        <v>0</v>
      </c>
      <c r="O22" s="1">
        <f t="shared" si="4"/>
        <v>0</v>
      </c>
      <c r="P22" s="13">
        <f t="shared" si="5"/>
        <v>12888.883979127701</v>
      </c>
      <c r="Q22" s="3"/>
      <c r="R22" s="3"/>
    </row>
    <row r="23" spans="1:18">
      <c r="A23" s="8">
        <v>12.25</v>
      </c>
      <c r="B23" s="9"/>
      <c r="C23" s="9">
        <v>48</v>
      </c>
      <c r="D23" s="9"/>
      <c r="E23" s="9"/>
      <c r="F23" s="11">
        <f t="shared" si="0"/>
        <v>48</v>
      </c>
      <c r="G23" s="12"/>
      <c r="H23" s="8">
        <v>12.25</v>
      </c>
      <c r="I23" s="15">
        <v>5218158.4140002541</v>
      </c>
      <c r="J23" s="12"/>
      <c r="K23" s="8">
        <v>12.25</v>
      </c>
      <c r="L23" s="1">
        <f t="shared" si="1"/>
        <v>0</v>
      </c>
      <c r="M23" s="1">
        <f t="shared" si="2"/>
        <v>5218.1584140002496</v>
      </c>
      <c r="N23" s="1">
        <f t="shared" si="3"/>
        <v>0</v>
      </c>
      <c r="O23" s="1">
        <f t="shared" si="4"/>
        <v>0</v>
      </c>
      <c r="P23" s="13">
        <f t="shared" si="5"/>
        <v>5218.1584140002496</v>
      </c>
      <c r="Q23" s="3"/>
      <c r="R23" s="3"/>
    </row>
    <row r="24" spans="1:18">
      <c r="A24" s="8">
        <v>12.75</v>
      </c>
      <c r="B24" s="9"/>
      <c r="C24" s="9">
        <v>32</v>
      </c>
      <c r="D24" s="9"/>
      <c r="E24" s="9"/>
      <c r="F24" s="11">
        <f t="shared" si="0"/>
        <v>32</v>
      </c>
      <c r="G24" s="12"/>
      <c r="H24" s="8">
        <v>12.75</v>
      </c>
      <c r="I24" s="15">
        <v>4253436.5238996791</v>
      </c>
      <c r="J24" s="12"/>
      <c r="K24" s="8">
        <v>12.75</v>
      </c>
      <c r="L24" s="1">
        <f t="shared" si="1"/>
        <v>0</v>
      </c>
      <c r="M24" s="1">
        <f t="shared" si="2"/>
        <v>4253.4365238996797</v>
      </c>
      <c r="N24" s="1">
        <f t="shared" si="3"/>
        <v>0</v>
      </c>
      <c r="O24" s="1">
        <f t="shared" si="4"/>
        <v>0</v>
      </c>
      <c r="P24" s="13">
        <f t="shared" si="5"/>
        <v>4253.4365238996797</v>
      </c>
      <c r="Q24" s="3"/>
      <c r="R24" s="3"/>
    </row>
    <row r="25" spans="1:18">
      <c r="A25" s="8">
        <v>13.25</v>
      </c>
      <c r="B25" s="9"/>
      <c r="C25" s="9">
        <v>21</v>
      </c>
      <c r="D25" s="9"/>
      <c r="E25" s="9"/>
      <c r="F25" s="11">
        <f t="shared" si="0"/>
        <v>21</v>
      </c>
      <c r="G25" s="12"/>
      <c r="H25" s="8">
        <v>13.25</v>
      </c>
      <c r="I25" s="15">
        <v>1906060.7355428883</v>
      </c>
      <c r="J25" s="12"/>
      <c r="K25" s="8">
        <v>13.25</v>
      </c>
      <c r="L25" s="1">
        <f t="shared" si="1"/>
        <v>0</v>
      </c>
      <c r="M25" s="1">
        <f t="shared" si="2"/>
        <v>1906.0607355428899</v>
      </c>
      <c r="N25" s="1">
        <f t="shared" si="3"/>
        <v>0</v>
      </c>
      <c r="O25" s="1">
        <f t="shared" si="4"/>
        <v>0</v>
      </c>
      <c r="P25" s="13">
        <f t="shared" si="5"/>
        <v>1906.0607355428899</v>
      </c>
      <c r="Q25" s="3"/>
      <c r="R25" s="3"/>
    </row>
    <row r="26" spans="1:18">
      <c r="A26" s="8">
        <v>13.75</v>
      </c>
      <c r="B26" s="9"/>
      <c r="C26" s="9">
        <v>10</v>
      </c>
      <c r="D26" s="9"/>
      <c r="E26" s="9"/>
      <c r="F26" s="11">
        <f t="shared" si="0"/>
        <v>10</v>
      </c>
      <c r="G26" s="12"/>
      <c r="H26" s="8">
        <v>13.75</v>
      </c>
      <c r="I26" s="15">
        <v>1478539.6128759417</v>
      </c>
      <c r="J26" s="12"/>
      <c r="K26" s="8">
        <v>13.75</v>
      </c>
      <c r="L26" s="1">
        <f t="shared" si="1"/>
        <v>0</v>
      </c>
      <c r="M26" s="1">
        <f t="shared" si="2"/>
        <v>1478.5396128759401</v>
      </c>
      <c r="N26" s="1">
        <f t="shared" si="3"/>
        <v>0</v>
      </c>
      <c r="O26" s="1">
        <f t="shared" si="4"/>
        <v>0</v>
      </c>
      <c r="P26" s="13">
        <f t="shared" si="5"/>
        <v>1478.5396128759401</v>
      </c>
      <c r="Q26" s="3"/>
      <c r="R26" s="3"/>
    </row>
    <row r="27" spans="1:18">
      <c r="A27" s="8">
        <v>14.25</v>
      </c>
      <c r="B27" s="9"/>
      <c r="C27" s="9">
        <v>1</v>
      </c>
      <c r="D27" s="9"/>
      <c r="E27" s="9"/>
      <c r="F27" s="11">
        <f t="shared" si="0"/>
        <v>1</v>
      </c>
      <c r="G27" s="12"/>
      <c r="H27" s="8">
        <v>14.25</v>
      </c>
      <c r="I27" s="15">
        <v>853286.16111062863</v>
      </c>
      <c r="J27" s="12"/>
      <c r="K27" s="8">
        <v>14.25</v>
      </c>
      <c r="L27" s="1">
        <f t="shared" si="1"/>
        <v>0</v>
      </c>
      <c r="M27" s="1">
        <f t="shared" si="2"/>
        <v>853.286161110629</v>
      </c>
      <c r="N27" s="1">
        <f t="shared" si="3"/>
        <v>0</v>
      </c>
      <c r="O27" s="1">
        <f t="shared" si="4"/>
        <v>0</v>
      </c>
      <c r="P27" s="13">
        <f t="shared" si="5"/>
        <v>853.286161110629</v>
      </c>
      <c r="Q27" s="3"/>
      <c r="R27" s="3"/>
    </row>
    <row r="28" spans="1:18">
      <c r="A28" s="8">
        <v>14.75</v>
      </c>
      <c r="B28" s="9"/>
      <c r="C28" s="9">
        <v>2</v>
      </c>
      <c r="D28" s="9"/>
      <c r="E28" s="9"/>
      <c r="F28" s="11">
        <f t="shared" si="0"/>
        <v>2</v>
      </c>
      <c r="G28" s="1"/>
      <c r="H28" s="8">
        <v>14.75</v>
      </c>
      <c r="I28" s="15">
        <v>287547.14886184584</v>
      </c>
      <c r="J28" s="12"/>
      <c r="K28" s="8">
        <v>14.75</v>
      </c>
      <c r="L28" s="1">
        <f t="shared" si="1"/>
        <v>0</v>
      </c>
      <c r="M28" s="1">
        <f t="shared" si="2"/>
        <v>287.54714886184598</v>
      </c>
      <c r="N28" s="1">
        <f t="shared" si="3"/>
        <v>0</v>
      </c>
      <c r="O28" s="1">
        <f t="shared" si="4"/>
        <v>0</v>
      </c>
      <c r="P28" s="13">
        <f t="shared" si="5"/>
        <v>287.54714886184598</v>
      </c>
      <c r="Q28" s="3"/>
      <c r="R28" s="3"/>
    </row>
    <row r="29" spans="1:18">
      <c r="A29" s="8">
        <v>15.25</v>
      </c>
      <c r="B29" s="9"/>
      <c r="C29" s="9"/>
      <c r="D29" s="10">
        <v>1</v>
      </c>
      <c r="E29" s="9"/>
      <c r="F29" s="11">
        <f t="shared" si="0"/>
        <v>1</v>
      </c>
      <c r="G29" s="1"/>
      <c r="H29" s="8">
        <v>15.25</v>
      </c>
      <c r="I29" s="15">
        <v>137249.14828021519</v>
      </c>
      <c r="J29" s="12"/>
      <c r="K29" s="8">
        <v>15.25</v>
      </c>
      <c r="L29" s="1">
        <f t="shared" si="1"/>
        <v>0</v>
      </c>
      <c r="M29" s="1">
        <f t="shared" si="2"/>
        <v>0</v>
      </c>
      <c r="N29" s="1">
        <f t="shared" si="3"/>
        <v>137.249148280215</v>
      </c>
      <c r="O29" s="1">
        <f t="shared" si="4"/>
        <v>0</v>
      </c>
      <c r="P29" s="13">
        <f t="shared" si="5"/>
        <v>137.249148280215</v>
      </c>
      <c r="Q29" s="3"/>
      <c r="R29" s="3"/>
    </row>
    <row r="30" spans="1:18">
      <c r="A30" s="8">
        <v>15.75</v>
      </c>
      <c r="B30" s="9"/>
      <c r="C30" s="9"/>
      <c r="D30" s="10">
        <v>1</v>
      </c>
      <c r="E30" s="9"/>
      <c r="F30" s="11">
        <f t="shared" si="0"/>
        <v>1</v>
      </c>
      <c r="G30" s="1"/>
      <c r="H30" s="8">
        <v>15.75</v>
      </c>
      <c r="I30" s="15">
        <v>90185.657823017988</v>
      </c>
      <c r="J30" s="12"/>
      <c r="K30" s="8">
        <v>15.75</v>
      </c>
      <c r="L30" s="1">
        <f t="shared" si="1"/>
        <v>0</v>
      </c>
      <c r="M30" s="1">
        <f t="shared" si="2"/>
        <v>0</v>
      </c>
      <c r="N30" s="1">
        <f t="shared" si="3"/>
        <v>90.185657823018005</v>
      </c>
      <c r="O30" s="1">
        <f t="shared" si="4"/>
        <v>0</v>
      </c>
      <c r="P30" s="13">
        <f t="shared" si="5"/>
        <v>90.185657823018005</v>
      </c>
      <c r="Q30" s="3"/>
      <c r="R30" s="3"/>
    </row>
    <row r="31" spans="1:18">
      <c r="A31" s="8">
        <v>16.25</v>
      </c>
      <c r="B31" s="9"/>
      <c r="C31" s="9"/>
      <c r="D31" s="10">
        <v>1</v>
      </c>
      <c r="E31" s="9"/>
      <c r="F31" s="11">
        <f t="shared" si="0"/>
        <v>1</v>
      </c>
      <c r="G31" s="1"/>
      <c r="H31" s="8">
        <v>16.25</v>
      </c>
      <c r="I31" s="15">
        <v>58606.194534473681</v>
      </c>
      <c r="J31" s="12"/>
      <c r="K31" s="8">
        <v>16.25</v>
      </c>
      <c r="L31" s="1">
        <f t="shared" si="1"/>
        <v>0</v>
      </c>
      <c r="M31" s="1">
        <f t="shared" si="2"/>
        <v>0</v>
      </c>
      <c r="N31" s="1">
        <f t="shared" si="3"/>
        <v>58.606194534473701</v>
      </c>
      <c r="O31" s="1">
        <f t="shared" si="4"/>
        <v>0</v>
      </c>
      <c r="P31" s="13">
        <f t="shared" si="5"/>
        <v>58.606194534473701</v>
      </c>
      <c r="Q31" s="3"/>
      <c r="R31" s="3"/>
    </row>
    <row r="32" spans="1:18">
      <c r="A32" s="8">
        <v>16.75</v>
      </c>
      <c r="B32" s="9"/>
      <c r="C32" s="9"/>
      <c r="D32" s="10">
        <v>1</v>
      </c>
      <c r="E32" s="9"/>
      <c r="F32" s="11">
        <f t="shared" si="0"/>
        <v>1</v>
      </c>
      <c r="G32" s="1"/>
      <c r="H32" s="8">
        <v>16.75</v>
      </c>
      <c r="I32" s="15">
        <v>42521.091903017987</v>
      </c>
      <c r="J32" s="16"/>
      <c r="K32" s="8">
        <v>16.75</v>
      </c>
      <c r="L32" s="1">
        <f t="shared" si="1"/>
        <v>0</v>
      </c>
      <c r="M32" s="1">
        <f t="shared" si="2"/>
        <v>0</v>
      </c>
      <c r="N32" s="1">
        <f t="shared" si="3"/>
        <v>42.521091903017997</v>
      </c>
      <c r="O32" s="1">
        <f t="shared" si="4"/>
        <v>0</v>
      </c>
      <c r="P32" s="13">
        <f t="shared" si="5"/>
        <v>42.521091903017997</v>
      </c>
      <c r="Q32" s="3"/>
      <c r="R32" s="3"/>
    </row>
    <row r="33" spans="1:18">
      <c r="A33" s="8">
        <v>17.25</v>
      </c>
      <c r="B33" s="9"/>
      <c r="C33" s="9"/>
      <c r="D33" s="10">
        <v>1</v>
      </c>
      <c r="E33" s="9"/>
      <c r="F33" s="11">
        <f t="shared" si="0"/>
        <v>1</v>
      </c>
      <c r="G33" s="1"/>
      <c r="H33" s="8">
        <v>17.25</v>
      </c>
      <c r="J33" s="16"/>
      <c r="K33" s="8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3">
        <f t="shared" si="5"/>
        <v>0</v>
      </c>
      <c r="Q33" s="3"/>
      <c r="R33" s="3"/>
    </row>
    <row r="34" spans="1:18">
      <c r="A34" s="8">
        <v>17.75</v>
      </c>
      <c r="B34" s="9"/>
      <c r="C34" s="9"/>
      <c r="D34" s="10">
        <v>1</v>
      </c>
      <c r="E34" s="9"/>
      <c r="F34" s="11">
        <f t="shared" si="0"/>
        <v>1</v>
      </c>
      <c r="G34" s="1"/>
      <c r="H34" s="8">
        <v>17.75</v>
      </c>
      <c r="J34" s="16"/>
      <c r="K34" s="8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3">
        <f t="shared" si="5"/>
        <v>0</v>
      </c>
      <c r="Q34" s="3"/>
      <c r="R34" s="3"/>
    </row>
    <row r="35" spans="1:18">
      <c r="A35" s="8">
        <v>18.25</v>
      </c>
      <c r="B35" s="9"/>
      <c r="C35" s="9"/>
      <c r="D35" s="10">
        <v>1</v>
      </c>
      <c r="E35" s="9"/>
      <c r="F35" s="11">
        <f t="shared" si="0"/>
        <v>1</v>
      </c>
      <c r="G35" s="1"/>
      <c r="H35" s="8">
        <v>18.25</v>
      </c>
      <c r="J35" s="1"/>
      <c r="K35" s="8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3">
        <f t="shared" si="5"/>
        <v>0</v>
      </c>
      <c r="Q35" s="3"/>
      <c r="R35" s="3"/>
    </row>
    <row r="36" spans="1:18">
      <c r="A36" s="8">
        <v>18.75</v>
      </c>
      <c r="B36" s="9"/>
      <c r="C36" s="9"/>
      <c r="D36" s="9"/>
      <c r="E36" s="9"/>
      <c r="F36" s="11">
        <f t="shared" si="0"/>
        <v>0</v>
      </c>
      <c r="G36" s="1"/>
      <c r="H36" s="8">
        <v>18.75</v>
      </c>
      <c r="J36" s="1"/>
      <c r="K36" s="8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3">
        <f t="shared" si="5"/>
        <v>0</v>
      </c>
      <c r="Q36" s="3"/>
      <c r="R36" s="3"/>
    </row>
    <row r="37" spans="1:18">
      <c r="A37" s="8">
        <v>19.25</v>
      </c>
      <c r="B37" s="9"/>
      <c r="C37" s="9"/>
      <c r="D37" s="9"/>
      <c r="E37" s="9"/>
      <c r="F37" s="11">
        <f t="shared" si="0"/>
        <v>0</v>
      </c>
      <c r="G37" s="1"/>
      <c r="H37" s="8">
        <v>19.25</v>
      </c>
      <c r="J37" s="1"/>
      <c r="K37" s="8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3">
        <f t="shared" si="5"/>
        <v>0</v>
      </c>
      <c r="Q37" s="3"/>
      <c r="R37" s="3"/>
    </row>
    <row r="38" spans="1:18">
      <c r="A38" s="8">
        <v>19.75</v>
      </c>
      <c r="B38" s="9"/>
      <c r="C38" s="9"/>
      <c r="D38" s="9"/>
      <c r="E38" s="9"/>
      <c r="F38" s="11">
        <f t="shared" si="0"/>
        <v>0</v>
      </c>
      <c r="G38" s="1"/>
      <c r="H38" s="8">
        <v>19.75</v>
      </c>
      <c r="J38" s="1"/>
      <c r="K38" s="8">
        <v>19.75</v>
      </c>
      <c r="L38" s="1">
        <f t="shared" si="1"/>
        <v>0</v>
      </c>
      <c r="M38" s="1">
        <f t="shared" si="2"/>
        <v>0</v>
      </c>
      <c r="N38" s="1">
        <f t="shared" si="3"/>
        <v>0</v>
      </c>
      <c r="O38" s="1">
        <f t="shared" si="4"/>
        <v>0</v>
      </c>
      <c r="P38" s="13">
        <f t="shared" si="5"/>
        <v>0</v>
      </c>
      <c r="Q38" s="3"/>
      <c r="R38" s="3"/>
    </row>
    <row r="39" spans="1:18">
      <c r="A39" s="8">
        <v>20.25</v>
      </c>
      <c r="B39" s="9"/>
      <c r="C39" s="9"/>
      <c r="D39" s="9"/>
      <c r="E39" s="9"/>
      <c r="F39" s="11">
        <f t="shared" si="0"/>
        <v>0</v>
      </c>
      <c r="G39" s="1"/>
      <c r="H39" s="8">
        <v>20.25</v>
      </c>
      <c r="J39" s="1"/>
      <c r="K39" s="8">
        <v>20.25</v>
      </c>
      <c r="L39" s="1">
        <f t="shared" si="1"/>
        <v>0</v>
      </c>
      <c r="M39" s="1">
        <f t="shared" si="2"/>
        <v>0</v>
      </c>
      <c r="N39" s="1">
        <f t="shared" si="3"/>
        <v>0</v>
      </c>
      <c r="O39" s="1">
        <f t="shared" si="4"/>
        <v>0</v>
      </c>
      <c r="P39" s="13">
        <f t="shared" si="5"/>
        <v>0</v>
      </c>
      <c r="Q39" s="3"/>
      <c r="R39" s="3"/>
    </row>
    <row r="40" spans="1:18">
      <c r="A40" s="8">
        <v>20.75</v>
      </c>
      <c r="B40" s="9"/>
      <c r="C40" s="9"/>
      <c r="D40" s="9"/>
      <c r="E40" s="9"/>
      <c r="F40" s="11">
        <f t="shared" si="0"/>
        <v>0</v>
      </c>
      <c r="G40" s="1"/>
      <c r="H40" s="8">
        <v>20.75</v>
      </c>
      <c r="I40" s="12">
        <f>SUM(I6:I39)</f>
        <v>115145211</v>
      </c>
      <c r="J40" s="1"/>
      <c r="K40" s="8">
        <v>20.75</v>
      </c>
      <c r="L40" s="1">
        <f t="shared" si="1"/>
        <v>0</v>
      </c>
      <c r="M40" s="1">
        <f t="shared" si="2"/>
        <v>0</v>
      </c>
      <c r="N40" s="1">
        <f t="shared" si="3"/>
        <v>0</v>
      </c>
      <c r="O40" s="1">
        <f t="shared" si="4"/>
        <v>0</v>
      </c>
      <c r="P40" s="13">
        <f t="shared" si="5"/>
        <v>0</v>
      </c>
      <c r="Q40" s="3"/>
      <c r="R40" s="3"/>
    </row>
    <row r="41" spans="1:18">
      <c r="A41" s="8">
        <v>21.25</v>
      </c>
      <c r="B41" s="9"/>
      <c r="C41" s="9"/>
      <c r="D41" s="9"/>
      <c r="E41" s="9"/>
      <c r="F41" s="11">
        <f t="shared" si="0"/>
        <v>0</v>
      </c>
      <c r="G41" s="1"/>
      <c r="H41" s="8">
        <v>21.25</v>
      </c>
      <c r="I41" s="12"/>
      <c r="J41" s="1"/>
      <c r="K41" s="8">
        <v>21.25</v>
      </c>
      <c r="L41" s="1">
        <f t="shared" si="1"/>
        <v>0</v>
      </c>
      <c r="M41" s="1">
        <f t="shared" si="2"/>
        <v>0</v>
      </c>
      <c r="N41" s="1">
        <f t="shared" si="3"/>
        <v>0</v>
      </c>
      <c r="O41" s="1">
        <f t="shared" si="4"/>
        <v>0</v>
      </c>
      <c r="P41" s="13">
        <f t="shared" si="5"/>
        <v>0</v>
      </c>
      <c r="Q41" s="3"/>
      <c r="R41" s="3"/>
    </row>
    <row r="42" spans="1:18">
      <c r="A42" s="8">
        <v>21.75</v>
      </c>
      <c r="B42" s="9"/>
      <c r="C42" s="9"/>
      <c r="D42" s="9"/>
      <c r="E42" s="9"/>
      <c r="F42" s="11">
        <f t="shared" si="0"/>
        <v>0</v>
      </c>
      <c r="G42" s="1"/>
      <c r="H42" s="8">
        <v>21.75</v>
      </c>
      <c r="I42" s="12"/>
      <c r="J42" s="1"/>
      <c r="K42" s="8">
        <v>21.75</v>
      </c>
      <c r="L42" s="1">
        <f t="shared" si="1"/>
        <v>0</v>
      </c>
      <c r="M42" s="1">
        <f t="shared" si="2"/>
        <v>0</v>
      </c>
      <c r="N42" s="1">
        <f t="shared" si="3"/>
        <v>0</v>
      </c>
      <c r="O42" s="1">
        <f t="shared" si="4"/>
        <v>0</v>
      </c>
      <c r="P42" s="13">
        <f t="shared" si="5"/>
        <v>0</v>
      </c>
      <c r="Q42" s="3"/>
      <c r="R42" s="3"/>
    </row>
    <row r="43" spans="1:18">
      <c r="A43" s="6" t="s">
        <v>7</v>
      </c>
      <c r="B43" s="17">
        <f>SUM(B6:B42)</f>
        <v>0</v>
      </c>
      <c r="C43" s="17">
        <f>SUM(C6:C42)</f>
        <v>310</v>
      </c>
      <c r="D43" s="17">
        <f>SUM(D6:D42)</f>
        <v>7</v>
      </c>
      <c r="E43" s="17">
        <f>SUM(E6:E42)</f>
        <v>0</v>
      </c>
      <c r="F43" s="17">
        <f>SUM(F6:F42)</f>
        <v>317</v>
      </c>
      <c r="G43" s="18"/>
      <c r="H43" s="6" t="s">
        <v>7</v>
      </c>
      <c r="I43" s="12"/>
      <c r="J43" s="1"/>
      <c r="K43" s="6" t="s">
        <v>7</v>
      </c>
      <c r="L43" s="17">
        <f>SUM(L6:L42)</f>
        <v>0</v>
      </c>
      <c r="M43" s="17">
        <f>SUM(M6:M42)</f>
        <v>114816.649359623</v>
      </c>
      <c r="N43" s="17">
        <f>SUM(N6:N42)</f>
        <v>328.56209254072502</v>
      </c>
      <c r="O43" s="17">
        <f>SUM(O6:O42)</f>
        <v>0</v>
      </c>
      <c r="P43" s="17">
        <f>SUM(P6:P42)</f>
        <v>115145.211452163</v>
      </c>
      <c r="Q43" s="19"/>
      <c r="R43" s="3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20"/>
      <c r="B46" s="1"/>
      <c r="C46" s="1"/>
      <c r="D46" s="1"/>
      <c r="E46" s="1"/>
      <c r="F46" s="20"/>
      <c r="G46" s="1"/>
      <c r="H46" s="1"/>
      <c r="I46" s="1"/>
      <c r="J46" s="20"/>
      <c r="K46" s="1"/>
      <c r="L46" s="1"/>
      <c r="M46" s="1"/>
      <c r="N46" s="20"/>
      <c r="O46" s="1"/>
      <c r="P46" s="3"/>
      <c r="Q46" s="3"/>
      <c r="R46" s="3"/>
    </row>
    <row r="47" spans="1:18">
      <c r="A47" s="1"/>
      <c r="B47" s="50" t="s">
        <v>9</v>
      </c>
      <c r="C47" s="50"/>
      <c r="D47" s="50"/>
      <c r="E47" s="1"/>
      <c r="F47" s="1"/>
      <c r="G47" s="12"/>
      <c r="H47" s="1"/>
      <c r="I47" s="50" t="s">
        <v>10</v>
      </c>
      <c r="J47" s="50"/>
      <c r="K47" s="50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21" t="s">
        <v>11</v>
      </c>
      <c r="I49" s="22">
        <v>5.1852195155435701E-3</v>
      </c>
      <c r="J49" s="21" t="s">
        <v>12</v>
      </c>
      <c r="K49" s="22">
        <v>3.1017269322733498</v>
      </c>
      <c r="L49" s="1"/>
      <c r="M49" s="1"/>
      <c r="N49" s="1"/>
      <c r="O49" s="1"/>
      <c r="P49" s="3"/>
      <c r="Q49" s="3"/>
      <c r="R49" s="3"/>
    </row>
    <row r="50" spans="1:18">
      <c r="A50" s="2" t="s">
        <v>3</v>
      </c>
      <c r="B50" s="1"/>
      <c r="C50" s="1"/>
      <c r="D50" s="1"/>
      <c r="E50" s="1"/>
      <c r="F50" s="1"/>
      <c r="G50" s="1"/>
      <c r="H50" s="2" t="s">
        <v>3</v>
      </c>
      <c r="I50" s="1"/>
      <c r="J50" s="1"/>
      <c r="K50" s="1"/>
      <c r="L50" s="1"/>
      <c r="M50" s="1"/>
      <c r="N50" s="3"/>
      <c r="O50" s="3"/>
      <c r="P50" s="3"/>
    </row>
    <row r="51" spans="1:18">
      <c r="A51" s="2" t="s">
        <v>6</v>
      </c>
      <c r="B51" s="4">
        <v>0</v>
      </c>
      <c r="C51" s="5">
        <v>1</v>
      </c>
      <c r="D51" s="5">
        <v>2</v>
      </c>
      <c r="E51" s="5">
        <v>3</v>
      </c>
      <c r="F51" s="6" t="s">
        <v>7</v>
      </c>
      <c r="G51" s="1"/>
      <c r="H51" s="2" t="s">
        <v>6</v>
      </c>
      <c r="I51" s="4">
        <v>0</v>
      </c>
      <c r="J51" s="5">
        <v>1</v>
      </c>
      <c r="K51" s="5">
        <v>2</v>
      </c>
      <c r="L51" s="5">
        <v>3</v>
      </c>
      <c r="M51" s="23" t="s">
        <v>7</v>
      </c>
      <c r="N51" s="3"/>
      <c r="O51" s="3"/>
      <c r="P51" s="3"/>
    </row>
    <row r="52" spans="1:18">
      <c r="A52" s="8">
        <v>3.75</v>
      </c>
      <c r="B52" s="1">
        <f t="shared" ref="B52:B88" si="6">L6*($A52)</f>
        <v>0</v>
      </c>
      <c r="C52" s="1">
        <f t="shared" ref="C52:C88" si="7">M6*($A52)</f>
        <v>0</v>
      </c>
      <c r="D52" s="1">
        <f t="shared" ref="D52:D88" si="8">N6*($A52)</f>
        <v>0</v>
      </c>
      <c r="E52" s="1">
        <f t="shared" ref="E52:E88" si="9">O6*($A52)</f>
        <v>0</v>
      </c>
      <c r="F52" s="11">
        <f t="shared" ref="F52:F88" si="10">SUM(B52:E52)</f>
        <v>0</v>
      </c>
      <c r="G52" s="1"/>
      <c r="H52" s="8">
        <f t="shared" ref="H52:H88" si="11">$I$49*((A52)^$K$49)</f>
        <v>0.31279182211652401</v>
      </c>
      <c r="I52" s="1">
        <f t="shared" ref="I52:I88" si="12">L6*$H52</f>
        <v>0</v>
      </c>
      <c r="J52" s="1">
        <f t="shared" ref="J52:J88" si="13">M6*$H52</f>
        <v>0</v>
      </c>
      <c r="K52" s="1">
        <f t="shared" ref="K52:K88" si="14">N6*$H52</f>
        <v>0</v>
      </c>
      <c r="L52" s="1">
        <f t="shared" ref="L52:L88" si="15">O6*$H52</f>
        <v>0</v>
      </c>
      <c r="M52" s="24">
        <f t="shared" ref="M52:M88" si="16">SUM(I52:L52)</f>
        <v>0</v>
      </c>
      <c r="N52" s="3"/>
      <c r="O52" s="3"/>
      <c r="P52" s="3"/>
    </row>
    <row r="53" spans="1:18">
      <c r="A53" s="8">
        <v>4.25</v>
      </c>
      <c r="B53" s="1">
        <f t="shared" si="6"/>
        <v>0</v>
      </c>
      <c r="C53" s="1">
        <f t="shared" si="7"/>
        <v>0</v>
      </c>
      <c r="D53" s="1">
        <f t="shared" si="8"/>
        <v>0</v>
      </c>
      <c r="E53" s="1">
        <f t="shared" si="9"/>
        <v>0</v>
      </c>
      <c r="F53" s="11">
        <f t="shared" si="10"/>
        <v>0</v>
      </c>
      <c r="G53" s="1"/>
      <c r="H53" s="8">
        <f t="shared" si="11"/>
        <v>0.46116677968487901</v>
      </c>
      <c r="I53" s="1">
        <f t="shared" si="12"/>
        <v>0</v>
      </c>
      <c r="J53" s="1">
        <f t="shared" si="13"/>
        <v>0</v>
      </c>
      <c r="K53" s="1">
        <f t="shared" si="14"/>
        <v>0</v>
      </c>
      <c r="L53" s="1">
        <f t="shared" si="15"/>
        <v>0</v>
      </c>
      <c r="M53" s="24">
        <f t="shared" si="16"/>
        <v>0</v>
      </c>
      <c r="N53" s="3"/>
      <c r="O53" s="3"/>
      <c r="P53" s="3"/>
    </row>
    <row r="54" spans="1:18">
      <c r="A54" s="8">
        <v>4.75</v>
      </c>
      <c r="B54" s="1">
        <f t="shared" si="6"/>
        <v>0</v>
      </c>
      <c r="C54" s="1">
        <f t="shared" si="7"/>
        <v>0</v>
      </c>
      <c r="D54" s="1">
        <f t="shared" si="8"/>
        <v>0</v>
      </c>
      <c r="E54" s="1">
        <f t="shared" si="9"/>
        <v>0</v>
      </c>
      <c r="F54" s="11">
        <f t="shared" si="10"/>
        <v>0</v>
      </c>
      <c r="G54" s="1"/>
      <c r="H54" s="8">
        <f t="shared" si="11"/>
        <v>0.65115734058290697</v>
      </c>
      <c r="I54" s="1">
        <f t="shared" si="12"/>
        <v>0</v>
      </c>
      <c r="J54" s="1">
        <f t="shared" si="13"/>
        <v>0</v>
      </c>
      <c r="K54" s="1">
        <f t="shared" si="14"/>
        <v>0</v>
      </c>
      <c r="L54" s="1">
        <f t="shared" si="15"/>
        <v>0</v>
      </c>
      <c r="M54" s="24">
        <f t="shared" si="16"/>
        <v>0</v>
      </c>
      <c r="N54" s="3"/>
      <c r="O54" s="3"/>
      <c r="P54" s="3"/>
    </row>
    <row r="55" spans="1:18">
      <c r="A55" s="8">
        <v>5.25</v>
      </c>
      <c r="B55" s="1">
        <f t="shared" si="6"/>
        <v>0</v>
      </c>
      <c r="C55" s="1">
        <f t="shared" si="7"/>
        <v>0</v>
      </c>
      <c r="D55" s="1">
        <f t="shared" si="8"/>
        <v>0</v>
      </c>
      <c r="E55" s="1">
        <f t="shared" si="9"/>
        <v>0</v>
      </c>
      <c r="F55" s="11">
        <f t="shared" si="10"/>
        <v>0</v>
      </c>
      <c r="G55" s="1"/>
      <c r="H55" s="8">
        <f t="shared" si="11"/>
        <v>0.88818749390598595</v>
      </c>
      <c r="I55" s="1">
        <f t="shared" si="12"/>
        <v>0</v>
      </c>
      <c r="J55" s="1">
        <f t="shared" si="13"/>
        <v>0</v>
      </c>
      <c r="K55" s="1">
        <f t="shared" si="14"/>
        <v>0</v>
      </c>
      <c r="L55" s="1">
        <f t="shared" si="15"/>
        <v>0</v>
      </c>
      <c r="M55" s="24">
        <f t="shared" si="16"/>
        <v>0</v>
      </c>
      <c r="N55" s="3"/>
      <c r="O55" s="3"/>
      <c r="P55" s="3"/>
    </row>
    <row r="56" spans="1:18">
      <c r="A56" s="8">
        <v>5.75</v>
      </c>
      <c r="B56" s="1">
        <f t="shared" si="6"/>
        <v>0</v>
      </c>
      <c r="C56" s="1">
        <f t="shared" si="7"/>
        <v>0</v>
      </c>
      <c r="D56" s="1">
        <f t="shared" si="8"/>
        <v>0</v>
      </c>
      <c r="E56" s="1">
        <f t="shared" si="9"/>
        <v>0</v>
      </c>
      <c r="F56" s="11">
        <f t="shared" si="10"/>
        <v>0</v>
      </c>
      <c r="G56" s="1"/>
      <c r="H56" s="8">
        <f t="shared" si="11"/>
        <v>1.1777398236341401</v>
      </c>
      <c r="I56" s="1">
        <f t="shared" si="12"/>
        <v>0</v>
      </c>
      <c r="J56" s="1">
        <f t="shared" si="13"/>
        <v>0</v>
      </c>
      <c r="K56" s="1">
        <f t="shared" si="14"/>
        <v>0</v>
      </c>
      <c r="L56" s="1">
        <f t="shared" si="15"/>
        <v>0</v>
      </c>
      <c r="M56" s="24">
        <f t="shared" si="16"/>
        <v>0</v>
      </c>
      <c r="N56" s="3"/>
      <c r="O56" s="3"/>
      <c r="P56" s="3"/>
    </row>
    <row r="57" spans="1:18">
      <c r="A57" s="8">
        <v>6.25</v>
      </c>
      <c r="B57" s="1">
        <f t="shared" si="6"/>
        <v>0</v>
      </c>
      <c r="C57" s="1">
        <f t="shared" si="7"/>
        <v>0</v>
      </c>
      <c r="D57" s="1">
        <f t="shared" si="8"/>
        <v>0</v>
      </c>
      <c r="E57" s="1">
        <f t="shared" si="9"/>
        <v>0</v>
      </c>
      <c r="F57" s="11">
        <f t="shared" si="10"/>
        <v>0</v>
      </c>
      <c r="G57" s="1"/>
      <c r="H57" s="8">
        <f t="shared" si="11"/>
        <v>1.5253504396451101</v>
      </c>
      <c r="I57" s="1">
        <f t="shared" si="12"/>
        <v>0</v>
      </c>
      <c r="J57" s="1">
        <f t="shared" si="13"/>
        <v>0</v>
      </c>
      <c r="K57" s="1">
        <f t="shared" si="14"/>
        <v>0</v>
      </c>
      <c r="L57" s="1">
        <f t="shared" si="15"/>
        <v>0</v>
      </c>
      <c r="M57" s="24">
        <f t="shared" si="16"/>
        <v>0</v>
      </c>
      <c r="N57" s="3"/>
      <c r="O57" s="3"/>
      <c r="P57" s="3"/>
    </row>
    <row r="58" spans="1:18">
      <c r="A58" s="8">
        <v>6.75</v>
      </c>
      <c r="B58" s="1">
        <f t="shared" si="6"/>
        <v>0</v>
      </c>
      <c r="C58" s="1">
        <f t="shared" si="7"/>
        <v>0</v>
      </c>
      <c r="D58" s="1">
        <f t="shared" si="8"/>
        <v>0</v>
      </c>
      <c r="E58" s="1">
        <f t="shared" si="9"/>
        <v>0</v>
      </c>
      <c r="F58" s="11">
        <f t="shared" si="10"/>
        <v>0</v>
      </c>
      <c r="G58" s="1"/>
      <c r="H58" s="8">
        <f t="shared" si="11"/>
        <v>1.9366047562591</v>
      </c>
      <c r="I58" s="1">
        <f t="shared" si="12"/>
        <v>0</v>
      </c>
      <c r="J58" s="1">
        <f t="shared" si="13"/>
        <v>0</v>
      </c>
      <c r="K58" s="1">
        <f t="shared" si="14"/>
        <v>0</v>
      </c>
      <c r="L58" s="1">
        <f t="shared" si="15"/>
        <v>0</v>
      </c>
      <c r="M58" s="24">
        <f t="shared" si="16"/>
        <v>0</v>
      </c>
      <c r="N58" s="3"/>
      <c r="O58" s="3"/>
      <c r="P58" s="3"/>
    </row>
    <row r="59" spans="1:18">
      <c r="A59" s="8">
        <v>7.25</v>
      </c>
      <c r="B59" s="1">
        <f t="shared" si="6"/>
        <v>0</v>
      </c>
      <c r="C59" s="1">
        <f t="shared" si="7"/>
        <v>0</v>
      </c>
      <c r="D59" s="1">
        <f t="shared" si="8"/>
        <v>0</v>
      </c>
      <c r="E59" s="1">
        <f t="shared" si="9"/>
        <v>0</v>
      </c>
      <c r="F59" s="11">
        <f t="shared" si="10"/>
        <v>0</v>
      </c>
      <c r="G59" s="1"/>
      <c r="H59" s="8">
        <f t="shared" si="11"/>
        <v>2.4171339190232302</v>
      </c>
      <c r="I59" s="1">
        <f t="shared" si="12"/>
        <v>0</v>
      </c>
      <c r="J59" s="1">
        <f t="shared" si="13"/>
        <v>0</v>
      </c>
      <c r="K59" s="1">
        <f t="shared" si="14"/>
        <v>0</v>
      </c>
      <c r="L59" s="1">
        <f t="shared" si="15"/>
        <v>0</v>
      </c>
      <c r="M59" s="24">
        <f t="shared" si="16"/>
        <v>0</v>
      </c>
      <c r="N59" s="3"/>
      <c r="O59" s="3"/>
      <c r="P59" s="3"/>
    </row>
    <row r="60" spans="1:18">
      <c r="A60" s="8">
        <v>7.75</v>
      </c>
      <c r="B60" s="1">
        <f t="shared" si="6"/>
        <v>0</v>
      </c>
      <c r="C60" s="1">
        <f t="shared" si="7"/>
        <v>18.320745859556101</v>
      </c>
      <c r="D60" s="1">
        <f t="shared" si="8"/>
        <v>0</v>
      </c>
      <c r="E60" s="1">
        <f t="shared" si="9"/>
        <v>0</v>
      </c>
      <c r="F60" s="11">
        <f t="shared" si="10"/>
        <v>18.320745859556101</v>
      </c>
      <c r="G60" s="1"/>
      <c r="H60" s="8">
        <f t="shared" si="11"/>
        <v>2.97261173885774</v>
      </c>
      <c r="I60" s="1">
        <f t="shared" si="12"/>
        <v>0</v>
      </c>
      <c r="J60" s="1">
        <f t="shared" si="13"/>
        <v>7.0271566718381697</v>
      </c>
      <c r="K60" s="1">
        <f t="shared" si="14"/>
        <v>0</v>
      </c>
      <c r="L60" s="1">
        <f t="shared" si="15"/>
        <v>0</v>
      </c>
      <c r="M60" s="24">
        <f t="shared" si="16"/>
        <v>7.0271566718381697</v>
      </c>
      <c r="N60" s="3"/>
      <c r="O60" s="3"/>
      <c r="P60" s="3"/>
    </row>
    <row r="61" spans="1:18">
      <c r="A61" s="8">
        <v>8.25</v>
      </c>
      <c r="B61" s="1">
        <f t="shared" si="6"/>
        <v>0</v>
      </c>
      <c r="C61" s="1">
        <f t="shared" si="7"/>
        <v>1714.88109653426</v>
      </c>
      <c r="D61" s="1">
        <f t="shared" si="8"/>
        <v>0</v>
      </c>
      <c r="E61" s="1">
        <f t="shared" si="9"/>
        <v>0</v>
      </c>
      <c r="F61" s="11">
        <f t="shared" si="10"/>
        <v>1714.88109653426</v>
      </c>
      <c r="G61" s="1"/>
      <c r="H61" s="8">
        <f t="shared" si="11"/>
        <v>3.60875203105739</v>
      </c>
      <c r="I61" s="1">
        <f t="shared" si="12"/>
        <v>0</v>
      </c>
      <c r="J61" s="1">
        <f t="shared" si="13"/>
        <v>750.13098668362795</v>
      </c>
      <c r="K61" s="1">
        <f t="shared" si="14"/>
        <v>0</v>
      </c>
      <c r="L61" s="1">
        <f t="shared" si="15"/>
        <v>0</v>
      </c>
      <c r="M61" s="24">
        <f t="shared" si="16"/>
        <v>750.13098668362795</v>
      </c>
      <c r="N61" s="3"/>
      <c r="O61" s="3"/>
      <c r="P61" s="3"/>
    </row>
    <row r="62" spans="1:18">
      <c r="A62" s="8">
        <v>8.75</v>
      </c>
      <c r="B62" s="1">
        <f t="shared" si="6"/>
        <v>0</v>
      </c>
      <c r="C62" s="1">
        <f t="shared" si="7"/>
        <v>8876.1728582555006</v>
      </c>
      <c r="D62" s="1">
        <f t="shared" si="8"/>
        <v>0</v>
      </c>
      <c r="E62" s="1">
        <f t="shared" si="9"/>
        <v>0</v>
      </c>
      <c r="F62" s="11">
        <f t="shared" si="10"/>
        <v>8876.1728582555006</v>
      </c>
      <c r="G62" s="1"/>
      <c r="H62" s="8">
        <f t="shared" si="11"/>
        <v>4.3313062827201501</v>
      </c>
      <c r="I62" s="1">
        <f t="shared" si="12"/>
        <v>0</v>
      </c>
      <c r="J62" s="1">
        <f t="shared" si="13"/>
        <v>4393.7626591396702</v>
      </c>
      <c r="K62" s="1">
        <f t="shared" si="14"/>
        <v>0</v>
      </c>
      <c r="L62" s="1">
        <f t="shared" si="15"/>
        <v>0</v>
      </c>
      <c r="M62" s="24">
        <f t="shared" si="16"/>
        <v>4393.7626591396702</v>
      </c>
      <c r="N62" s="3"/>
      <c r="O62" s="3"/>
      <c r="P62" s="3"/>
    </row>
    <row r="63" spans="1:18">
      <c r="A63" s="8">
        <v>9.25</v>
      </c>
      <c r="B63" s="1">
        <f t="shared" si="6"/>
        <v>0</v>
      </c>
      <c r="C63" s="1">
        <f t="shared" si="7"/>
        <v>40968.7133183396</v>
      </c>
      <c r="D63" s="1">
        <f t="shared" si="8"/>
        <v>0</v>
      </c>
      <c r="E63" s="1">
        <f t="shared" si="9"/>
        <v>0</v>
      </c>
      <c r="F63" s="11">
        <f t="shared" si="10"/>
        <v>40968.7133183396</v>
      </c>
      <c r="G63" s="1"/>
      <c r="H63" s="8">
        <f t="shared" si="11"/>
        <v>5.1460615904178599</v>
      </c>
      <c r="I63" s="1">
        <f t="shared" si="12"/>
        <v>0</v>
      </c>
      <c r="J63" s="1">
        <f t="shared" si="13"/>
        <v>22792.164542307899</v>
      </c>
      <c r="K63" s="1">
        <f t="shared" si="14"/>
        <v>0</v>
      </c>
      <c r="L63" s="1">
        <f t="shared" si="15"/>
        <v>0</v>
      </c>
      <c r="M63" s="24">
        <f t="shared" si="16"/>
        <v>22792.164542307899</v>
      </c>
      <c r="N63" s="3"/>
      <c r="O63" s="3"/>
      <c r="P63" s="3"/>
    </row>
    <row r="64" spans="1:18">
      <c r="A64" s="8">
        <v>9.75</v>
      </c>
      <c r="B64" s="1">
        <f t="shared" si="6"/>
        <v>0</v>
      </c>
      <c r="C64" s="1">
        <f t="shared" si="7"/>
        <v>94291.938937332699</v>
      </c>
      <c r="D64" s="1">
        <f t="shared" si="8"/>
        <v>0</v>
      </c>
      <c r="E64" s="1">
        <f t="shared" si="9"/>
        <v>0</v>
      </c>
      <c r="F64" s="11">
        <f t="shared" si="10"/>
        <v>94291.938937332699</v>
      </c>
      <c r="G64" s="1"/>
      <c r="H64" s="8">
        <f t="shared" si="11"/>
        <v>6.0588388230049803</v>
      </c>
      <c r="I64" s="1">
        <f t="shared" si="12"/>
        <v>0</v>
      </c>
      <c r="J64" s="1">
        <f t="shared" si="13"/>
        <v>58594.836956915497</v>
      </c>
      <c r="K64" s="1">
        <f t="shared" si="14"/>
        <v>0</v>
      </c>
      <c r="L64" s="1">
        <f t="shared" si="15"/>
        <v>0</v>
      </c>
      <c r="M64" s="24">
        <f t="shared" si="16"/>
        <v>58594.836956915497</v>
      </c>
      <c r="N64" s="3"/>
      <c r="O64" s="3"/>
      <c r="P64" s="3"/>
    </row>
    <row r="65" spans="1:16">
      <c r="A65" s="8">
        <v>10.25</v>
      </c>
      <c r="B65" s="1">
        <f t="shared" si="6"/>
        <v>0</v>
      </c>
      <c r="C65" s="1">
        <f t="shared" si="7"/>
        <v>206579.844641962</v>
      </c>
      <c r="D65" s="1">
        <f t="shared" si="8"/>
        <v>0</v>
      </c>
      <c r="E65" s="1">
        <f t="shared" si="9"/>
        <v>0</v>
      </c>
      <c r="F65" s="11">
        <f t="shared" si="10"/>
        <v>206579.844641962</v>
      </c>
      <c r="G65" s="1"/>
      <c r="H65" s="8">
        <f t="shared" si="11"/>
        <v>7.0754909740449596</v>
      </c>
      <c r="I65" s="1">
        <f t="shared" si="12"/>
        <v>0</v>
      </c>
      <c r="J65" s="1">
        <f t="shared" si="13"/>
        <v>142600.37328622601</v>
      </c>
      <c r="K65" s="1">
        <f t="shared" si="14"/>
        <v>0</v>
      </c>
      <c r="L65" s="1">
        <f t="shared" si="15"/>
        <v>0</v>
      </c>
      <c r="M65" s="24">
        <f t="shared" si="16"/>
        <v>142600.37328622601</v>
      </c>
      <c r="N65" s="3"/>
      <c r="O65" s="3"/>
      <c r="P65" s="3"/>
    </row>
    <row r="66" spans="1:16">
      <c r="A66" s="8">
        <v>10.75</v>
      </c>
      <c r="B66" s="1">
        <f t="shared" si="6"/>
        <v>0</v>
      </c>
      <c r="C66" s="1">
        <f t="shared" si="7"/>
        <v>294684.760872101</v>
      </c>
      <c r="D66" s="1">
        <f t="shared" si="8"/>
        <v>0</v>
      </c>
      <c r="E66" s="1">
        <f t="shared" si="9"/>
        <v>0</v>
      </c>
      <c r="F66" s="11">
        <f t="shared" si="10"/>
        <v>294684.760872101</v>
      </c>
      <c r="G66" s="1"/>
      <c r="H66" s="8">
        <f t="shared" si="11"/>
        <v>8.2019016754891005</v>
      </c>
      <c r="I66" s="1">
        <f t="shared" si="12"/>
        <v>0</v>
      </c>
      <c r="J66" s="1">
        <f t="shared" si="13"/>
        <v>224834.924087255</v>
      </c>
      <c r="K66" s="1">
        <f t="shared" si="14"/>
        <v>0</v>
      </c>
      <c r="L66" s="1">
        <f t="shared" si="15"/>
        <v>0</v>
      </c>
      <c r="M66" s="24">
        <f t="shared" si="16"/>
        <v>224834.924087255</v>
      </c>
      <c r="N66" s="3"/>
      <c r="O66" s="3"/>
      <c r="P66" s="3"/>
    </row>
    <row r="67" spans="1:16">
      <c r="A67" s="8">
        <v>11.25</v>
      </c>
      <c r="B67" s="1">
        <f t="shared" si="6"/>
        <v>0</v>
      </c>
      <c r="C67" s="1">
        <f t="shared" si="7"/>
        <v>281693.28849932901</v>
      </c>
      <c r="D67" s="1">
        <f t="shared" si="8"/>
        <v>0</v>
      </c>
      <c r="E67" s="1">
        <f t="shared" si="9"/>
        <v>0</v>
      </c>
      <c r="F67" s="11">
        <f t="shared" si="10"/>
        <v>281693.28849932901</v>
      </c>
      <c r="G67" s="1"/>
      <c r="H67" s="8">
        <f t="shared" si="11"/>
        <v>9.4439838496742397</v>
      </c>
      <c r="I67" s="1">
        <f t="shared" si="12"/>
        <v>0</v>
      </c>
      <c r="J67" s="1">
        <f t="shared" si="13"/>
        <v>236471.72152438099</v>
      </c>
      <c r="K67" s="1">
        <f t="shared" si="14"/>
        <v>0</v>
      </c>
      <c r="L67" s="1">
        <f t="shared" si="15"/>
        <v>0</v>
      </c>
      <c r="M67" s="24">
        <f t="shared" si="16"/>
        <v>236471.72152438099</v>
      </c>
      <c r="N67" s="3"/>
      <c r="O67" s="3"/>
      <c r="P67" s="3"/>
    </row>
    <row r="68" spans="1:16">
      <c r="A68" s="8">
        <v>11.75</v>
      </c>
      <c r="B68" s="1">
        <f t="shared" si="6"/>
        <v>0</v>
      </c>
      <c r="C68" s="1">
        <f t="shared" si="7"/>
        <v>151444.38675475001</v>
      </c>
      <c r="D68" s="1">
        <f t="shared" si="8"/>
        <v>0</v>
      </c>
      <c r="E68" s="1">
        <f t="shared" si="9"/>
        <v>0</v>
      </c>
      <c r="F68" s="11">
        <f t="shared" si="10"/>
        <v>151444.38675475001</v>
      </c>
      <c r="G68" s="1"/>
      <c r="H68" s="8">
        <f t="shared" si="11"/>
        <v>10.807678480890599</v>
      </c>
      <c r="I68" s="1">
        <f t="shared" si="12"/>
        <v>0</v>
      </c>
      <c r="J68" s="1">
        <f t="shared" si="13"/>
        <v>139298.914023914</v>
      </c>
      <c r="K68" s="1">
        <f t="shared" si="14"/>
        <v>0</v>
      </c>
      <c r="L68" s="1">
        <f t="shared" si="15"/>
        <v>0</v>
      </c>
      <c r="M68" s="24">
        <f t="shared" si="16"/>
        <v>139298.914023914</v>
      </c>
      <c r="N68" s="3"/>
      <c r="O68" s="3"/>
      <c r="P68" s="3"/>
    </row>
    <row r="69" spans="1:16">
      <c r="A69" s="8">
        <v>12.25</v>
      </c>
      <c r="B69" s="1">
        <f t="shared" si="6"/>
        <v>0</v>
      </c>
      <c r="C69" s="1">
        <f t="shared" si="7"/>
        <v>63922.440571503103</v>
      </c>
      <c r="D69" s="1">
        <f t="shared" si="8"/>
        <v>0</v>
      </c>
      <c r="E69" s="1">
        <f t="shared" si="9"/>
        <v>0</v>
      </c>
      <c r="F69" s="11">
        <f t="shared" si="10"/>
        <v>63922.440571503103</v>
      </c>
      <c r="G69" s="1"/>
      <c r="H69" s="8">
        <f t="shared" si="11"/>
        <v>12.298953491039001</v>
      </c>
      <c r="I69" s="1">
        <f t="shared" si="12"/>
        <v>0</v>
      </c>
      <c r="J69" s="1">
        <f t="shared" si="13"/>
        <v>64177.887642662899</v>
      </c>
      <c r="K69" s="1">
        <f t="shared" si="14"/>
        <v>0</v>
      </c>
      <c r="L69" s="1">
        <f t="shared" si="15"/>
        <v>0</v>
      </c>
      <c r="M69" s="24">
        <f t="shared" si="16"/>
        <v>64177.887642662899</v>
      </c>
      <c r="N69" s="3"/>
      <c r="O69" s="3"/>
      <c r="P69" s="3"/>
    </row>
    <row r="70" spans="1:16">
      <c r="A70" s="8">
        <v>12.75</v>
      </c>
      <c r="B70" s="1">
        <f t="shared" si="6"/>
        <v>0</v>
      </c>
      <c r="C70" s="1">
        <f t="shared" si="7"/>
        <v>54231.315679720901</v>
      </c>
      <c r="D70" s="1">
        <f t="shared" si="8"/>
        <v>0</v>
      </c>
      <c r="E70" s="1">
        <f t="shared" si="9"/>
        <v>0</v>
      </c>
      <c r="F70" s="11">
        <f t="shared" si="10"/>
        <v>54231.315679720901</v>
      </c>
      <c r="G70" s="1"/>
      <c r="H70" s="8">
        <f t="shared" si="11"/>
        <v>13.923802706478099</v>
      </c>
      <c r="I70" s="1">
        <f t="shared" si="12"/>
        <v>0</v>
      </c>
      <c r="J70" s="1">
        <f t="shared" si="13"/>
        <v>59224.010983307198</v>
      </c>
      <c r="K70" s="1">
        <f t="shared" si="14"/>
        <v>0</v>
      </c>
      <c r="L70" s="1">
        <f t="shared" si="15"/>
        <v>0</v>
      </c>
      <c r="M70" s="24">
        <f t="shared" si="16"/>
        <v>59224.010983307198</v>
      </c>
      <c r="N70" s="3"/>
      <c r="O70" s="3"/>
      <c r="P70" s="3"/>
    </row>
    <row r="71" spans="1:16">
      <c r="A71" s="8">
        <v>13.25</v>
      </c>
      <c r="B71" s="1">
        <f t="shared" si="6"/>
        <v>0</v>
      </c>
      <c r="C71" s="1">
        <f t="shared" si="7"/>
        <v>25255.3047459433</v>
      </c>
      <c r="D71" s="1">
        <f t="shared" si="8"/>
        <v>0</v>
      </c>
      <c r="E71" s="1">
        <f t="shared" si="9"/>
        <v>0</v>
      </c>
      <c r="F71" s="11">
        <f t="shared" si="10"/>
        <v>25255.3047459433</v>
      </c>
      <c r="G71" s="1"/>
      <c r="H71" s="8">
        <f t="shared" si="11"/>
        <v>15.688244905227201</v>
      </c>
      <c r="I71" s="1">
        <f t="shared" si="12"/>
        <v>0</v>
      </c>
      <c r="J71" s="1">
        <f t="shared" si="13"/>
        <v>29902.747623434399</v>
      </c>
      <c r="K71" s="1">
        <f t="shared" si="14"/>
        <v>0</v>
      </c>
      <c r="L71" s="1">
        <f t="shared" si="15"/>
        <v>0</v>
      </c>
      <c r="M71" s="24">
        <f t="shared" si="16"/>
        <v>29902.747623434399</v>
      </c>
      <c r="N71" s="3"/>
      <c r="O71" s="3"/>
      <c r="P71" s="3"/>
    </row>
    <row r="72" spans="1:16">
      <c r="A72" s="8">
        <v>13.75</v>
      </c>
      <c r="B72" s="1">
        <f t="shared" si="6"/>
        <v>0</v>
      </c>
      <c r="C72" s="1">
        <f t="shared" si="7"/>
        <v>20329.919677044199</v>
      </c>
      <c r="D72" s="1">
        <f t="shared" si="8"/>
        <v>0</v>
      </c>
      <c r="E72" s="1">
        <f t="shared" si="9"/>
        <v>0</v>
      </c>
      <c r="F72" s="11">
        <f t="shared" si="10"/>
        <v>20329.919677044199</v>
      </c>
      <c r="G72" s="1"/>
      <c r="H72" s="8">
        <f t="shared" si="11"/>
        <v>17.598322935351401</v>
      </c>
      <c r="I72" s="1">
        <f t="shared" si="12"/>
        <v>0</v>
      </c>
      <c r="J72" s="1">
        <f t="shared" si="13"/>
        <v>26019.8175801002</v>
      </c>
      <c r="K72" s="1">
        <f t="shared" si="14"/>
        <v>0</v>
      </c>
      <c r="L72" s="1">
        <f t="shared" si="15"/>
        <v>0</v>
      </c>
      <c r="M72" s="24">
        <f t="shared" si="16"/>
        <v>26019.8175801002</v>
      </c>
      <c r="N72" s="3"/>
      <c r="O72" s="3"/>
      <c r="P72" s="3"/>
    </row>
    <row r="73" spans="1:16">
      <c r="A73" s="8">
        <v>14.25</v>
      </c>
      <c r="B73" s="1">
        <f t="shared" si="6"/>
        <v>0</v>
      </c>
      <c r="C73" s="1">
        <f t="shared" si="7"/>
        <v>12159.327795826501</v>
      </c>
      <c r="D73" s="1">
        <f t="shared" si="8"/>
        <v>0</v>
      </c>
      <c r="E73" s="1">
        <f t="shared" si="9"/>
        <v>0</v>
      </c>
      <c r="F73" s="11">
        <f t="shared" si="10"/>
        <v>12159.327795826501</v>
      </c>
      <c r="G73" s="1"/>
      <c r="H73" s="8">
        <f t="shared" si="11"/>
        <v>19.6601028967149</v>
      </c>
      <c r="I73" s="1">
        <f t="shared" si="12"/>
        <v>0</v>
      </c>
      <c r="J73" s="1">
        <f t="shared" si="13"/>
        <v>16775.693727777802</v>
      </c>
      <c r="K73" s="1">
        <f t="shared" si="14"/>
        <v>0</v>
      </c>
      <c r="L73" s="1">
        <f t="shared" si="15"/>
        <v>0</v>
      </c>
      <c r="M73" s="24">
        <f t="shared" si="16"/>
        <v>16775.693727777802</v>
      </c>
      <c r="N73" s="3"/>
      <c r="O73" s="3"/>
      <c r="P73" s="3"/>
    </row>
    <row r="74" spans="1:16">
      <c r="A74" s="8">
        <v>14.75</v>
      </c>
      <c r="B74" s="1">
        <f t="shared" si="6"/>
        <v>0</v>
      </c>
      <c r="C74" s="1">
        <f t="shared" si="7"/>
        <v>4241.3204457122301</v>
      </c>
      <c r="D74" s="1">
        <f t="shared" si="8"/>
        <v>0</v>
      </c>
      <c r="E74" s="1">
        <f t="shared" si="9"/>
        <v>0</v>
      </c>
      <c r="F74" s="11">
        <f t="shared" si="10"/>
        <v>4241.3204457122301</v>
      </c>
      <c r="G74" s="1"/>
      <c r="H74" s="8">
        <f t="shared" si="11"/>
        <v>21.879673379398</v>
      </c>
      <c r="I74" s="1">
        <f t="shared" si="12"/>
        <v>0</v>
      </c>
      <c r="J74" s="1">
        <f t="shared" si="13"/>
        <v>6291.4376982743297</v>
      </c>
      <c r="K74" s="1">
        <f t="shared" si="14"/>
        <v>0</v>
      </c>
      <c r="L74" s="1">
        <f t="shared" si="15"/>
        <v>0</v>
      </c>
      <c r="M74" s="24">
        <f t="shared" si="16"/>
        <v>6291.4376982743297</v>
      </c>
      <c r="N74" s="3"/>
      <c r="O74" s="3"/>
      <c r="P74" s="3"/>
    </row>
    <row r="75" spans="1:16">
      <c r="A75" s="8">
        <v>15.25</v>
      </c>
      <c r="B75" s="1">
        <f t="shared" si="6"/>
        <v>0</v>
      </c>
      <c r="C75" s="1">
        <f t="shared" si="7"/>
        <v>0</v>
      </c>
      <c r="D75" s="1">
        <f t="shared" si="8"/>
        <v>2093.0495112732801</v>
      </c>
      <c r="E75" s="1">
        <f t="shared" si="9"/>
        <v>0</v>
      </c>
      <c r="F75" s="11">
        <f t="shared" si="10"/>
        <v>2093.0495112732801</v>
      </c>
      <c r="G75" s="1"/>
      <c r="H75" s="8">
        <f t="shared" si="11"/>
        <v>24.263144752995899</v>
      </c>
      <c r="I75" s="1">
        <f t="shared" si="12"/>
        <v>0</v>
      </c>
      <c r="J75" s="1">
        <f t="shared" si="13"/>
        <v>0</v>
      </c>
      <c r="K75" s="1">
        <f t="shared" si="14"/>
        <v>3330.0959519482499</v>
      </c>
      <c r="L75" s="1">
        <f t="shared" si="15"/>
        <v>0</v>
      </c>
      <c r="M75" s="24">
        <f t="shared" si="16"/>
        <v>3330.0959519482499</v>
      </c>
      <c r="N75" s="3"/>
      <c r="O75" s="3"/>
      <c r="P75" s="3"/>
    </row>
    <row r="76" spans="1:16">
      <c r="A76" s="8">
        <v>15.75</v>
      </c>
      <c r="B76" s="1">
        <f t="shared" si="6"/>
        <v>0</v>
      </c>
      <c r="C76" s="1">
        <f t="shared" si="7"/>
        <v>0</v>
      </c>
      <c r="D76" s="1">
        <f t="shared" si="8"/>
        <v>1420.4241107125299</v>
      </c>
      <c r="E76" s="1">
        <f t="shared" si="9"/>
        <v>0</v>
      </c>
      <c r="F76" s="11">
        <f t="shared" si="10"/>
        <v>1420.4241107125299</v>
      </c>
      <c r="G76" s="1"/>
      <c r="H76" s="8">
        <f t="shared" si="11"/>
        <v>26.816648501782101</v>
      </c>
      <c r="I76" s="1">
        <f t="shared" si="12"/>
        <v>0</v>
      </c>
      <c r="J76" s="1">
        <f t="shared" si="13"/>
        <v>0</v>
      </c>
      <c r="K76" s="1">
        <f t="shared" si="14"/>
        <v>2418.4770857418698</v>
      </c>
      <c r="L76" s="1">
        <f t="shared" si="15"/>
        <v>0</v>
      </c>
      <c r="M76" s="24">
        <f t="shared" si="16"/>
        <v>2418.4770857418698</v>
      </c>
      <c r="N76" s="3"/>
      <c r="O76" s="3"/>
      <c r="P76" s="3"/>
    </row>
    <row r="77" spans="1:16">
      <c r="A77" s="8">
        <v>16.25</v>
      </c>
      <c r="B77" s="1">
        <f t="shared" si="6"/>
        <v>0</v>
      </c>
      <c r="C77" s="1">
        <f t="shared" si="7"/>
        <v>0</v>
      </c>
      <c r="D77" s="1">
        <f t="shared" si="8"/>
        <v>952.35066118519796</v>
      </c>
      <c r="E77" s="1">
        <f t="shared" si="9"/>
        <v>0</v>
      </c>
      <c r="F77" s="11">
        <f t="shared" si="10"/>
        <v>952.35066118519796</v>
      </c>
      <c r="G77" s="1"/>
      <c r="H77" s="8">
        <f t="shared" si="11"/>
        <v>29.546336601366299</v>
      </c>
      <c r="I77" s="1">
        <f t="shared" si="12"/>
        <v>0</v>
      </c>
      <c r="J77" s="1">
        <f t="shared" si="13"/>
        <v>0</v>
      </c>
      <c r="K77" s="1">
        <f t="shared" si="14"/>
        <v>1731.5983506407099</v>
      </c>
      <c r="L77" s="1">
        <f t="shared" si="15"/>
        <v>0</v>
      </c>
      <c r="M77" s="24">
        <f t="shared" si="16"/>
        <v>1731.5983506407099</v>
      </c>
      <c r="N77" s="3"/>
      <c r="O77" s="3"/>
      <c r="P77" s="3"/>
    </row>
    <row r="78" spans="1:16">
      <c r="A78" s="8">
        <v>16.75</v>
      </c>
      <c r="B78" s="1">
        <f t="shared" si="6"/>
        <v>0</v>
      </c>
      <c r="C78" s="1">
        <f t="shared" si="7"/>
        <v>0</v>
      </c>
      <c r="D78" s="1">
        <f t="shared" si="8"/>
        <v>712.22828937555096</v>
      </c>
      <c r="E78" s="1">
        <f t="shared" si="9"/>
        <v>0</v>
      </c>
      <c r="F78" s="11">
        <f t="shared" si="10"/>
        <v>712.22828937555096</v>
      </c>
      <c r="G78" s="1"/>
      <c r="H78" s="8">
        <f t="shared" si="11"/>
        <v>32.458380933015597</v>
      </c>
      <c r="I78" s="1">
        <f t="shared" si="12"/>
        <v>0</v>
      </c>
      <c r="J78" s="1">
        <f t="shared" si="13"/>
        <v>0</v>
      </c>
      <c r="K78" s="1">
        <f t="shared" si="14"/>
        <v>1380.1657986759201</v>
      </c>
      <c r="L78" s="1">
        <f t="shared" si="15"/>
        <v>0</v>
      </c>
      <c r="M78" s="24">
        <f t="shared" si="16"/>
        <v>1380.1657986759201</v>
      </c>
      <c r="N78" s="3"/>
      <c r="O78" s="3"/>
      <c r="P78" s="3"/>
    </row>
    <row r="79" spans="1:16">
      <c r="A79" s="8">
        <v>17.25</v>
      </c>
      <c r="B79" s="1">
        <f t="shared" si="6"/>
        <v>0</v>
      </c>
      <c r="C79" s="1">
        <f t="shared" si="7"/>
        <v>0</v>
      </c>
      <c r="D79" s="1">
        <f t="shared" si="8"/>
        <v>0</v>
      </c>
      <c r="E79" s="1">
        <f t="shared" si="9"/>
        <v>0</v>
      </c>
      <c r="F79" s="11">
        <f t="shared" si="10"/>
        <v>0</v>
      </c>
      <c r="G79" s="1"/>
      <c r="H79" s="8">
        <f t="shared" si="11"/>
        <v>35.558972732271599</v>
      </c>
      <c r="I79" s="1">
        <f t="shared" si="12"/>
        <v>0</v>
      </c>
      <c r="J79" s="1">
        <f t="shared" si="13"/>
        <v>0</v>
      </c>
      <c r="K79" s="1">
        <f t="shared" si="14"/>
        <v>0</v>
      </c>
      <c r="L79" s="1">
        <f t="shared" si="15"/>
        <v>0</v>
      </c>
      <c r="M79" s="24">
        <f t="shared" si="16"/>
        <v>0</v>
      </c>
      <c r="N79" s="3"/>
      <c r="O79" s="3"/>
      <c r="P79" s="3"/>
    </row>
    <row r="80" spans="1:16">
      <c r="A80" s="8">
        <v>17.75</v>
      </c>
      <c r="B80" s="1">
        <f t="shared" si="6"/>
        <v>0</v>
      </c>
      <c r="C80" s="1">
        <f t="shared" si="7"/>
        <v>0</v>
      </c>
      <c r="D80" s="1">
        <f t="shared" si="8"/>
        <v>0</v>
      </c>
      <c r="E80" s="1">
        <f t="shared" si="9"/>
        <v>0</v>
      </c>
      <c r="F80" s="11">
        <f t="shared" si="10"/>
        <v>0</v>
      </c>
      <c r="G80" s="1"/>
      <c r="H80" s="8">
        <f t="shared" si="11"/>
        <v>38.854322068886603</v>
      </c>
      <c r="I80" s="1">
        <f t="shared" si="12"/>
        <v>0</v>
      </c>
      <c r="J80" s="1">
        <f t="shared" si="13"/>
        <v>0</v>
      </c>
      <c r="K80" s="1">
        <f t="shared" si="14"/>
        <v>0</v>
      </c>
      <c r="L80" s="1">
        <f t="shared" si="15"/>
        <v>0</v>
      </c>
      <c r="M80" s="24">
        <f t="shared" si="16"/>
        <v>0</v>
      </c>
      <c r="N80" s="3"/>
      <c r="O80" s="3"/>
      <c r="P80" s="3"/>
    </row>
    <row r="81" spans="1:16">
      <c r="A81" s="8">
        <v>18.25</v>
      </c>
      <c r="B81" s="1">
        <f t="shared" si="6"/>
        <v>0</v>
      </c>
      <c r="C81" s="1">
        <f t="shared" si="7"/>
        <v>0</v>
      </c>
      <c r="D81" s="1">
        <f t="shared" si="8"/>
        <v>0</v>
      </c>
      <c r="E81" s="1">
        <f t="shared" si="9"/>
        <v>0</v>
      </c>
      <c r="F81" s="11">
        <f t="shared" si="10"/>
        <v>0</v>
      </c>
      <c r="G81" s="1"/>
      <c r="H81" s="8">
        <f t="shared" si="11"/>
        <v>42.3506573554439</v>
      </c>
      <c r="I81" s="1">
        <f t="shared" si="12"/>
        <v>0</v>
      </c>
      <c r="J81" s="1">
        <f t="shared" si="13"/>
        <v>0</v>
      </c>
      <c r="K81" s="1">
        <f t="shared" si="14"/>
        <v>0</v>
      </c>
      <c r="L81" s="1">
        <f t="shared" si="15"/>
        <v>0</v>
      </c>
      <c r="M81" s="24">
        <f t="shared" si="16"/>
        <v>0</v>
      </c>
      <c r="N81" s="3"/>
      <c r="O81" s="3"/>
      <c r="P81" s="3"/>
    </row>
    <row r="82" spans="1:16">
      <c r="A82" s="8">
        <v>18.75</v>
      </c>
      <c r="B82" s="1">
        <f t="shared" si="6"/>
        <v>0</v>
      </c>
      <c r="C82" s="1">
        <f t="shared" si="7"/>
        <v>0</v>
      </c>
      <c r="D82" s="1">
        <f t="shared" si="8"/>
        <v>0</v>
      </c>
      <c r="E82" s="1">
        <f t="shared" si="9"/>
        <v>0</v>
      </c>
      <c r="F82" s="11">
        <f t="shared" si="10"/>
        <v>0</v>
      </c>
      <c r="G82" s="1"/>
      <c r="H82" s="8">
        <f t="shared" si="11"/>
        <v>46.054224882310002</v>
      </c>
      <c r="I82" s="1">
        <f t="shared" si="12"/>
        <v>0</v>
      </c>
      <c r="J82" s="1">
        <f t="shared" si="13"/>
        <v>0</v>
      </c>
      <c r="K82" s="1">
        <f t="shared" si="14"/>
        <v>0</v>
      </c>
      <c r="L82" s="1">
        <f t="shared" si="15"/>
        <v>0</v>
      </c>
      <c r="M82" s="24">
        <f t="shared" si="16"/>
        <v>0</v>
      </c>
      <c r="N82" s="3"/>
      <c r="O82" s="3"/>
      <c r="P82" s="3"/>
    </row>
    <row r="83" spans="1:16">
      <c r="A83" s="8">
        <v>19.25</v>
      </c>
      <c r="B83" s="1">
        <f t="shared" si="6"/>
        <v>0</v>
      </c>
      <c r="C83" s="1">
        <f t="shared" si="7"/>
        <v>0</v>
      </c>
      <c r="D83" s="1">
        <f t="shared" si="8"/>
        <v>0</v>
      </c>
      <c r="E83" s="1">
        <f t="shared" si="9"/>
        <v>0</v>
      </c>
      <c r="F83" s="11">
        <f t="shared" si="10"/>
        <v>0</v>
      </c>
      <c r="G83" s="1"/>
      <c r="H83" s="8">
        <f t="shared" si="11"/>
        <v>49.971288376826998</v>
      </c>
      <c r="I83" s="1">
        <f t="shared" si="12"/>
        <v>0</v>
      </c>
      <c r="J83" s="1">
        <f t="shared" si="13"/>
        <v>0</v>
      </c>
      <c r="K83" s="1">
        <f t="shared" si="14"/>
        <v>0</v>
      </c>
      <c r="L83" s="1">
        <f t="shared" si="15"/>
        <v>0</v>
      </c>
      <c r="M83" s="24">
        <f t="shared" si="16"/>
        <v>0</v>
      </c>
      <c r="N83" s="3"/>
      <c r="O83" s="3"/>
      <c r="P83" s="3"/>
    </row>
    <row r="84" spans="1:16">
      <c r="A84" s="8">
        <v>19.75</v>
      </c>
      <c r="B84" s="1">
        <f t="shared" si="6"/>
        <v>0</v>
      </c>
      <c r="C84" s="1">
        <f t="shared" si="7"/>
        <v>0</v>
      </c>
      <c r="D84" s="1">
        <f t="shared" si="8"/>
        <v>0</v>
      </c>
      <c r="E84" s="1">
        <f t="shared" si="9"/>
        <v>0</v>
      </c>
      <c r="F84" s="11">
        <f t="shared" si="10"/>
        <v>0</v>
      </c>
      <c r="G84" s="1"/>
      <c r="H84" s="8">
        <f t="shared" si="11"/>
        <v>54.108128584864403</v>
      </c>
      <c r="I84" s="1">
        <f t="shared" si="12"/>
        <v>0</v>
      </c>
      <c r="J84" s="1">
        <f t="shared" si="13"/>
        <v>0</v>
      </c>
      <c r="K84" s="1">
        <f t="shared" si="14"/>
        <v>0</v>
      </c>
      <c r="L84" s="1">
        <f t="shared" si="15"/>
        <v>0</v>
      </c>
      <c r="M84" s="24">
        <f t="shared" si="16"/>
        <v>0</v>
      </c>
      <c r="N84" s="3"/>
      <c r="O84" s="3"/>
      <c r="P84" s="3"/>
    </row>
    <row r="85" spans="1:16">
      <c r="A85" s="8">
        <v>20.25</v>
      </c>
      <c r="B85" s="1">
        <f t="shared" si="6"/>
        <v>0</v>
      </c>
      <c r="C85" s="1">
        <f t="shared" si="7"/>
        <v>0</v>
      </c>
      <c r="D85" s="1">
        <f t="shared" si="8"/>
        <v>0</v>
      </c>
      <c r="E85" s="1">
        <f t="shared" si="9"/>
        <v>0</v>
      </c>
      <c r="F85" s="11">
        <f t="shared" si="10"/>
        <v>0</v>
      </c>
      <c r="G85" s="1"/>
      <c r="H85" s="8">
        <f t="shared" si="11"/>
        <v>58.471042873045398</v>
      </c>
      <c r="I85" s="1">
        <f t="shared" si="12"/>
        <v>0</v>
      </c>
      <c r="J85" s="1">
        <f t="shared" si="13"/>
        <v>0</v>
      </c>
      <c r="K85" s="1">
        <f t="shared" si="14"/>
        <v>0</v>
      </c>
      <c r="L85" s="1">
        <f t="shared" si="15"/>
        <v>0</v>
      </c>
      <c r="M85" s="24">
        <f t="shared" si="16"/>
        <v>0</v>
      </c>
      <c r="N85" s="3"/>
      <c r="O85" s="3"/>
      <c r="P85" s="3"/>
    </row>
    <row r="86" spans="1:16">
      <c r="A86" s="8">
        <v>20.75</v>
      </c>
      <c r="B86" s="1">
        <f t="shared" si="6"/>
        <v>0</v>
      </c>
      <c r="C86" s="1">
        <f t="shared" si="7"/>
        <v>0</v>
      </c>
      <c r="D86" s="1">
        <f t="shared" si="8"/>
        <v>0</v>
      </c>
      <c r="E86" s="1">
        <f t="shared" si="9"/>
        <v>0</v>
      </c>
      <c r="F86" s="11">
        <f t="shared" si="10"/>
        <v>0</v>
      </c>
      <c r="G86" s="1"/>
      <c r="H86" s="8">
        <f t="shared" si="11"/>
        <v>63.0663448501247</v>
      </c>
      <c r="I86" s="1">
        <f t="shared" si="12"/>
        <v>0</v>
      </c>
      <c r="J86" s="1">
        <f t="shared" si="13"/>
        <v>0</v>
      </c>
      <c r="K86" s="1">
        <f t="shared" si="14"/>
        <v>0</v>
      </c>
      <c r="L86" s="1">
        <f t="shared" si="15"/>
        <v>0</v>
      </c>
      <c r="M86" s="24">
        <f t="shared" si="16"/>
        <v>0</v>
      </c>
      <c r="N86" s="3"/>
      <c r="O86" s="3"/>
      <c r="P86" s="3"/>
    </row>
    <row r="87" spans="1:16">
      <c r="A87" s="8">
        <v>21.25</v>
      </c>
      <c r="B87" s="1">
        <f t="shared" si="6"/>
        <v>0</v>
      </c>
      <c r="C87" s="1">
        <f t="shared" si="7"/>
        <v>0</v>
      </c>
      <c r="D87" s="1">
        <f t="shared" si="8"/>
        <v>0</v>
      </c>
      <c r="E87" s="1">
        <f t="shared" si="9"/>
        <v>0</v>
      </c>
      <c r="F87" s="11">
        <f t="shared" si="10"/>
        <v>0</v>
      </c>
      <c r="G87" s="1"/>
      <c r="H87" s="8">
        <f t="shared" si="11"/>
        <v>67.900364006147697</v>
      </c>
      <c r="I87" s="1">
        <f t="shared" si="12"/>
        <v>0</v>
      </c>
      <c r="J87" s="1">
        <f t="shared" si="13"/>
        <v>0</v>
      </c>
      <c r="K87" s="1">
        <f t="shared" si="14"/>
        <v>0</v>
      </c>
      <c r="L87" s="1">
        <f t="shared" si="15"/>
        <v>0</v>
      </c>
      <c r="M87" s="24">
        <f t="shared" si="16"/>
        <v>0</v>
      </c>
      <c r="N87" s="3"/>
      <c r="O87" s="3"/>
      <c r="P87" s="3"/>
    </row>
    <row r="88" spans="1:16">
      <c r="A88" s="8">
        <v>21.75</v>
      </c>
      <c r="B88" s="1">
        <f t="shared" si="6"/>
        <v>0</v>
      </c>
      <c r="C88" s="1">
        <f t="shared" si="7"/>
        <v>0</v>
      </c>
      <c r="D88" s="1">
        <f t="shared" si="8"/>
        <v>0</v>
      </c>
      <c r="E88" s="1">
        <f t="shared" si="9"/>
        <v>0</v>
      </c>
      <c r="F88" s="11">
        <f t="shared" si="10"/>
        <v>0</v>
      </c>
      <c r="G88" s="1"/>
      <c r="H88" s="8">
        <f t="shared" si="11"/>
        <v>72.979445368144297</v>
      </c>
      <c r="I88" s="1">
        <f t="shared" si="12"/>
        <v>0</v>
      </c>
      <c r="J88" s="1">
        <f t="shared" si="13"/>
        <v>0</v>
      </c>
      <c r="K88" s="1">
        <f t="shared" si="14"/>
        <v>0</v>
      </c>
      <c r="L88" s="1">
        <f t="shared" si="15"/>
        <v>0</v>
      </c>
      <c r="M88" s="24">
        <f t="shared" si="16"/>
        <v>0</v>
      </c>
      <c r="N88" s="3"/>
      <c r="O88" s="3"/>
      <c r="P88" s="3"/>
    </row>
    <row r="89" spans="1:16">
      <c r="A89" s="6" t="s">
        <v>7</v>
      </c>
      <c r="B89" s="17">
        <f>SUM(B52:B83)</f>
        <v>0</v>
      </c>
      <c r="C89" s="17">
        <f>SUM(C52:C83)</f>
        <v>1260411.93664021</v>
      </c>
      <c r="D89" s="17">
        <f>SUM(D52:D83)</f>
        <v>5178.0525725465604</v>
      </c>
      <c r="E89" s="17">
        <f>SUM(E52:E83)</f>
        <v>0</v>
      </c>
      <c r="F89" s="17">
        <f>SUM(F52:F83)</f>
        <v>1265589.98921276</v>
      </c>
      <c r="G89" s="11"/>
      <c r="H89" s="6" t="s">
        <v>7</v>
      </c>
      <c r="I89" s="17">
        <f>SUM(I52:I88)</f>
        <v>0</v>
      </c>
      <c r="J89" s="17">
        <f>SUM(J52:J88)</f>
        <v>1032135.4504790501</v>
      </c>
      <c r="K89" s="17">
        <f>SUM(K52:K88)</f>
        <v>8860.3371870067494</v>
      </c>
      <c r="L89" s="17">
        <f>SUM(L52:L88)</f>
        <v>0</v>
      </c>
      <c r="M89" s="17">
        <f>SUM(M52:M88)</f>
        <v>1040995.78766606</v>
      </c>
      <c r="N89" s="3"/>
      <c r="O89" s="3"/>
      <c r="P89" s="3"/>
    </row>
    <row r="90" spans="1:16">
      <c r="A90" s="4" t="s">
        <v>13</v>
      </c>
      <c r="B90" s="25">
        <f>IF(L43&gt;0,B89/L43,0)</f>
        <v>0</v>
      </c>
      <c r="C90" s="25">
        <f>IF(M43&gt;0,C89/M43,0)</f>
        <v>10.9776059802304</v>
      </c>
      <c r="D90" s="25">
        <f>IF(N43&gt;0,D89/N43,0)</f>
        <v>15.759738235489699</v>
      </c>
      <c r="E90" s="25">
        <f>IF(O43&gt;0,E89/O43,0)</f>
        <v>0</v>
      </c>
      <c r="F90" s="25">
        <f>IF(P43&gt;0,F89/P43,0)</f>
        <v>10.991251596585499</v>
      </c>
      <c r="G90" s="11"/>
      <c r="H90" s="4" t="s">
        <v>13</v>
      </c>
      <c r="I90" s="25">
        <f>IF(L43&gt;0,I89/L43,0)</f>
        <v>0</v>
      </c>
      <c r="J90" s="25">
        <f>IF(M43&gt;0,J89/M43,0)</f>
        <v>8.9894231911109603</v>
      </c>
      <c r="K90" s="25">
        <f>IF(N43&gt;0,K89/N43,0)</f>
        <v>26.967009853422201</v>
      </c>
      <c r="L90" s="25">
        <f>IF(O43&gt;0,L89/O43,0)</f>
        <v>0</v>
      </c>
      <c r="M90" s="25">
        <f>IF(P43&gt;0,M89/P43,0)</f>
        <v>9.0407214901727908</v>
      </c>
      <c r="N90" s="3"/>
      <c r="O90" s="3"/>
      <c r="P90" s="3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3"/>
      <c r="O93" s="3"/>
      <c r="P93" s="3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3"/>
      <c r="O94" s="3"/>
      <c r="P94" s="3"/>
    </row>
    <row r="95" spans="1:16" ht="14" customHeight="1">
      <c r="A95" s="53" t="s">
        <v>14</v>
      </c>
      <c r="B95" s="53"/>
      <c r="C95" s="53"/>
      <c r="D95" s="53"/>
      <c r="E95" s="53"/>
      <c r="F95" s="1"/>
      <c r="G95" s="1"/>
      <c r="H95" s="1"/>
      <c r="I95" s="1"/>
      <c r="J95" s="1"/>
      <c r="K95" s="1"/>
      <c r="L95" s="1"/>
      <c r="M95" s="1"/>
      <c r="N95" s="3"/>
      <c r="O95" s="3"/>
      <c r="P95" s="3"/>
    </row>
    <row r="96" spans="1:16">
      <c r="A96" s="53"/>
      <c r="B96" s="53"/>
      <c r="C96" s="53"/>
      <c r="D96" s="53"/>
      <c r="E96" s="53"/>
      <c r="F96" s="1"/>
      <c r="G96" s="1"/>
      <c r="H96" s="1"/>
      <c r="I96" s="1"/>
      <c r="J96" s="1"/>
      <c r="K96" s="1"/>
      <c r="L96" s="1"/>
      <c r="M96" s="1"/>
      <c r="N96" s="3"/>
      <c r="O96" s="3"/>
      <c r="P96" s="3"/>
    </row>
    <row r="97" spans="1:18">
      <c r="A97" s="26"/>
      <c r="B97" s="2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3"/>
      <c r="O97" s="3"/>
      <c r="P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3"/>
      <c r="O98" s="3"/>
      <c r="P98" s="3"/>
    </row>
    <row r="99" spans="1:18">
      <c r="A99" s="54" t="s">
        <v>15</v>
      </c>
      <c r="B99" s="52" t="s">
        <v>16</v>
      </c>
      <c r="C99" s="52" t="s">
        <v>17</v>
      </c>
      <c r="D99" s="52" t="s">
        <v>18</v>
      </c>
      <c r="E99" s="52" t="s">
        <v>19</v>
      </c>
      <c r="F99" s="1"/>
      <c r="G99" s="52" t="s">
        <v>16</v>
      </c>
      <c r="H99" s="52" t="s">
        <v>18</v>
      </c>
      <c r="I99" s="52" t="s">
        <v>17</v>
      </c>
      <c r="J99" s="1"/>
      <c r="K99" s="1"/>
      <c r="L99" s="1"/>
      <c r="M99" s="1"/>
      <c r="N99" s="3"/>
      <c r="O99" s="3"/>
      <c r="P99" s="3"/>
    </row>
    <row r="100" spans="1:18">
      <c r="A100" s="54"/>
      <c r="B100" s="54"/>
      <c r="C100" s="54"/>
      <c r="D100" s="54"/>
      <c r="E100" s="52"/>
      <c r="F100" s="1"/>
      <c r="G100" s="52"/>
      <c r="H100" s="52"/>
      <c r="I100" s="52"/>
      <c r="J100" s="1"/>
      <c r="K100" s="1"/>
      <c r="L100" s="1"/>
      <c r="M100" s="1"/>
      <c r="N100" s="3"/>
      <c r="O100" s="3"/>
      <c r="P100" s="3"/>
    </row>
    <row r="101" spans="1:18">
      <c r="A101" s="1"/>
      <c r="B101" s="2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3"/>
      <c r="O101" s="3"/>
      <c r="P101" s="3"/>
    </row>
    <row r="102" spans="1:18">
      <c r="A102" s="27">
        <v>0</v>
      </c>
      <c r="B102" s="28">
        <f>L$43</f>
        <v>0</v>
      </c>
      <c r="C102" s="28">
        <f>$B$90</f>
        <v>0</v>
      </c>
      <c r="D102" s="28">
        <f>$I$90</f>
        <v>0</v>
      </c>
      <c r="E102" s="28">
        <f t="shared" ref="E102:E105" si="17">B102*D102</f>
        <v>0</v>
      </c>
      <c r="F102" s="1"/>
      <c r="G102" s="1">
        <f t="shared" ref="G102:G106" si="18">B102</f>
        <v>0</v>
      </c>
      <c r="H102" s="1">
        <f t="shared" ref="H102:H106" si="19">D102/1000</f>
        <v>0</v>
      </c>
      <c r="I102" s="1">
        <f t="shared" ref="I102:I106" si="20">C102</f>
        <v>0</v>
      </c>
      <c r="J102" s="1"/>
      <c r="K102" s="1"/>
      <c r="L102" s="1"/>
      <c r="M102" s="1"/>
      <c r="N102" s="3"/>
      <c r="O102" s="3"/>
      <c r="P102" s="3"/>
    </row>
    <row r="103" spans="1:18">
      <c r="A103" s="27">
        <v>1</v>
      </c>
      <c r="B103" s="28">
        <f>M$43</f>
        <v>114816.649359623</v>
      </c>
      <c r="C103" s="28">
        <f>$C$90</f>
        <v>10.9776059802304</v>
      </c>
      <c r="D103" s="28">
        <f>$J$90</f>
        <v>8.9894231911109603</v>
      </c>
      <c r="E103" s="28">
        <f t="shared" si="17"/>
        <v>1032135.4504790501</v>
      </c>
      <c r="F103" s="1"/>
      <c r="G103" s="12">
        <f t="shared" si="18"/>
        <v>114817</v>
      </c>
      <c r="H103" s="29">
        <f t="shared" si="19"/>
        <v>8.9999999999999993E-3</v>
      </c>
      <c r="I103" s="30">
        <f t="shared" si="20"/>
        <v>11</v>
      </c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27">
        <v>2</v>
      </c>
      <c r="B104" s="28">
        <f>N$43</f>
        <v>328.56209254072502</v>
      </c>
      <c r="C104" s="28">
        <f>$D$90</f>
        <v>15.759738235489699</v>
      </c>
      <c r="D104" s="28">
        <f>$K$90</f>
        <v>26.967009853422201</v>
      </c>
      <c r="E104" s="28">
        <f t="shared" si="17"/>
        <v>8860.3371870067494</v>
      </c>
      <c r="F104" s="1"/>
      <c r="G104" s="12">
        <f t="shared" si="18"/>
        <v>329</v>
      </c>
      <c r="H104" s="29">
        <f t="shared" si="19"/>
        <v>2.7E-2</v>
      </c>
      <c r="I104" s="30">
        <f t="shared" si="20"/>
        <v>15.8</v>
      </c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27">
        <v>3</v>
      </c>
      <c r="B105" s="28">
        <f>O$43</f>
        <v>0</v>
      </c>
      <c r="C105" s="28">
        <f>$E$90</f>
        <v>0</v>
      </c>
      <c r="D105" s="28">
        <f>$L$90</f>
        <v>0</v>
      </c>
      <c r="E105" s="28">
        <f t="shared" si="17"/>
        <v>0</v>
      </c>
      <c r="F105" s="1"/>
      <c r="G105" s="1">
        <f t="shared" si="18"/>
        <v>0</v>
      </c>
      <c r="H105" s="1">
        <f t="shared" si="19"/>
        <v>0</v>
      </c>
      <c r="I105" s="1">
        <f t="shared" si="20"/>
        <v>0</v>
      </c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27" t="s">
        <v>7</v>
      </c>
      <c r="B106" s="28">
        <f>SUM(B102:B105)</f>
        <v>115145.211452164</v>
      </c>
      <c r="C106" s="28">
        <f>$F$90</f>
        <v>10.991251596585499</v>
      </c>
      <c r="D106" s="28">
        <f>$M$90</f>
        <v>9.0407214901727908</v>
      </c>
      <c r="E106" s="28">
        <f>SUM(E102:E105)</f>
        <v>1040995.78766606</v>
      </c>
      <c r="F106" s="1"/>
      <c r="G106" s="12">
        <f t="shared" si="18"/>
        <v>115145</v>
      </c>
      <c r="H106" s="29">
        <f t="shared" si="19"/>
        <v>8.9999999999999993E-3</v>
      </c>
      <c r="I106" s="30">
        <f t="shared" si="20"/>
        <v>11</v>
      </c>
      <c r="J106" s="1"/>
      <c r="K106" s="1"/>
      <c r="L106" s="1"/>
      <c r="M106" s="1"/>
      <c r="N106" s="1"/>
      <c r="O106" s="1"/>
      <c r="P106" s="3"/>
      <c r="Q106" s="3"/>
      <c r="R106" s="3"/>
    </row>
    <row r="107" spans="1:18">
      <c r="A107" s="27" t="s">
        <v>2</v>
      </c>
      <c r="B107" s="28">
        <f>$I$2</f>
        <v>1041103</v>
      </c>
      <c r="C107" s="2"/>
      <c r="D107" s="2"/>
      <c r="E107" s="2"/>
      <c r="F107" s="1"/>
      <c r="G107" s="12">
        <f>B107/1000</f>
        <v>1041</v>
      </c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  <row r="108" spans="1:18" ht="24">
      <c r="A108" s="31" t="s">
        <v>20</v>
      </c>
      <c r="B108" s="28">
        <f>IF(E106&gt;0,$I$2/E106,"")</f>
        <v>1.0001029901707701</v>
      </c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3"/>
      <c r="R108" s="3"/>
    </row>
  </sheetData>
  <sheetProtection selectLockedCells="1" selectUnlockedCells="1"/>
  <mergeCells count="15"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8"/>
  <sheetViews>
    <sheetView topLeftCell="A17" zoomScale="80" zoomScaleNormal="80" workbookViewId="0">
      <selection activeCell="I43" sqref="I43"/>
    </sheetView>
  </sheetViews>
  <sheetFormatPr baseColWidth="10" defaultColWidth="11.5" defaultRowHeight="13"/>
  <cols>
    <col min="1" max="1" width="9" customWidth="1"/>
    <col min="2" max="2" width="12.1640625" customWidth="1"/>
    <col min="4" max="4" width="9.6640625" customWidth="1"/>
    <col min="5" max="5" width="12.1640625" customWidth="1"/>
    <col min="8" max="8" width="8.5" customWidth="1"/>
    <col min="11" max="12" width="9.6640625" customWidth="1"/>
    <col min="13" max="13" width="10.5" customWidth="1"/>
    <col min="14" max="14" width="8.83203125" customWidth="1"/>
    <col min="16" max="16" width="11" customWidth="1"/>
  </cols>
  <sheetData>
    <row r="1" spans="1:18" ht="21">
      <c r="A1" s="49" t="s">
        <v>21</v>
      </c>
      <c r="B1" s="49"/>
      <c r="C1" s="49"/>
      <c r="D1" s="49"/>
      <c r="E1" s="49"/>
      <c r="F1" s="49"/>
      <c r="G1" s="1"/>
      <c r="H1" s="50" t="s">
        <v>1</v>
      </c>
      <c r="I1" s="50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14">
        <v>2210867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51" t="s">
        <v>4</v>
      </c>
      <c r="C4" s="51"/>
      <c r="D4" s="51"/>
      <c r="E4" s="51"/>
      <c r="F4" s="51"/>
      <c r="G4" s="1"/>
      <c r="H4" s="2" t="s">
        <v>3</v>
      </c>
      <c r="I4" s="1"/>
      <c r="J4" s="1"/>
      <c r="K4" s="2" t="s">
        <v>3</v>
      </c>
      <c r="L4" s="50" t="s">
        <v>5</v>
      </c>
      <c r="M4" s="50"/>
      <c r="N4" s="50"/>
      <c r="O4" s="50"/>
      <c r="P4" s="50"/>
      <c r="Q4" s="3"/>
      <c r="R4" s="3"/>
    </row>
    <row r="5" spans="1:18">
      <c r="A5" s="2" t="s">
        <v>6</v>
      </c>
      <c r="B5" s="4">
        <v>0</v>
      </c>
      <c r="C5" s="5">
        <v>1</v>
      </c>
      <c r="D5" s="5">
        <v>2</v>
      </c>
      <c r="E5" s="5">
        <v>3</v>
      </c>
      <c r="F5" s="6" t="s">
        <v>7</v>
      </c>
      <c r="G5" s="1"/>
      <c r="H5" s="2" t="s">
        <v>6</v>
      </c>
      <c r="I5" s="2" t="s">
        <v>8</v>
      </c>
      <c r="J5" s="1"/>
      <c r="K5" s="2" t="s">
        <v>6</v>
      </c>
      <c r="L5" s="4">
        <v>0</v>
      </c>
      <c r="M5" s="5">
        <v>1</v>
      </c>
      <c r="N5" s="5">
        <v>2</v>
      </c>
      <c r="O5" s="5">
        <v>3</v>
      </c>
      <c r="P5" s="7" t="s">
        <v>7</v>
      </c>
      <c r="Q5" s="3"/>
      <c r="R5" s="3"/>
    </row>
    <row r="6" spans="1:18">
      <c r="A6" s="8">
        <v>3.75</v>
      </c>
      <c r="B6" s="9"/>
      <c r="C6" s="10">
        <v>1</v>
      </c>
      <c r="D6" s="9"/>
      <c r="E6" s="9"/>
      <c r="F6" s="11">
        <f t="shared" ref="F6:F42" si="0">SUM(B6:E6)</f>
        <v>1</v>
      </c>
      <c r="G6" s="1"/>
      <c r="H6" s="8">
        <v>3.75</v>
      </c>
      <c r="I6" s="12"/>
      <c r="J6" s="1"/>
      <c r="K6" s="8">
        <v>3.75</v>
      </c>
      <c r="L6" s="1">
        <f t="shared" ref="L6:L42" si="1">IF($F6&gt;0,($I6/1000)*(B6/$F6),0)</f>
        <v>0</v>
      </c>
      <c r="M6" s="1">
        <f t="shared" ref="M6:M42" si="2">IF($F6&gt;0,($I6/1000)*(C6/$F6),0)</f>
        <v>0</v>
      </c>
      <c r="N6" s="1">
        <f t="shared" ref="N6:N42" si="3">IF($F6&gt;0,($I6/1000)*(D6/$F6),0)</f>
        <v>0</v>
      </c>
      <c r="O6" s="1">
        <f t="shared" ref="O6:O42" si="4">IF($F6&gt;0,($I6/1000)*(E6/$F6),0)</f>
        <v>0</v>
      </c>
      <c r="P6" s="13">
        <f t="shared" ref="P6:P42" si="5">SUM(L6:O6)</f>
        <v>0</v>
      </c>
      <c r="Q6" s="3"/>
      <c r="R6" s="3"/>
    </row>
    <row r="7" spans="1:18">
      <c r="A7" s="8">
        <v>4.25</v>
      </c>
      <c r="B7" s="9"/>
      <c r="C7" s="10">
        <v>1</v>
      </c>
      <c r="D7" s="9"/>
      <c r="E7" s="9"/>
      <c r="F7" s="11">
        <f t="shared" si="0"/>
        <v>1</v>
      </c>
      <c r="G7" s="1"/>
      <c r="H7" s="8">
        <v>4.25</v>
      </c>
      <c r="I7" s="12"/>
      <c r="J7" s="1"/>
      <c r="K7" s="8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3">
        <f t="shared" si="5"/>
        <v>0</v>
      </c>
      <c r="Q7" s="3"/>
      <c r="R7" s="3"/>
    </row>
    <row r="8" spans="1:18">
      <c r="A8" s="8">
        <v>4.75</v>
      </c>
      <c r="B8" s="9"/>
      <c r="C8" s="10">
        <v>1</v>
      </c>
      <c r="D8" s="9"/>
      <c r="E8" s="9"/>
      <c r="F8" s="11">
        <f t="shared" si="0"/>
        <v>1</v>
      </c>
      <c r="G8" s="1"/>
      <c r="H8" s="8">
        <v>4.75</v>
      </c>
      <c r="I8" s="12"/>
      <c r="J8" s="1"/>
      <c r="K8" s="8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3">
        <f t="shared" si="5"/>
        <v>0</v>
      </c>
      <c r="Q8" s="3"/>
      <c r="R8" s="3"/>
    </row>
    <row r="9" spans="1:18">
      <c r="A9" s="8">
        <v>5.25</v>
      </c>
      <c r="B9" s="9"/>
      <c r="C9" s="10">
        <v>1</v>
      </c>
      <c r="D9" s="9"/>
      <c r="E9" s="9"/>
      <c r="F9" s="11">
        <f t="shared" si="0"/>
        <v>1</v>
      </c>
      <c r="G9" s="1"/>
      <c r="H9" s="8">
        <v>5.25</v>
      </c>
      <c r="I9" s="12"/>
      <c r="J9" s="1"/>
      <c r="K9" s="8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3">
        <f t="shared" si="5"/>
        <v>0</v>
      </c>
      <c r="Q9" s="3"/>
      <c r="R9" s="3"/>
    </row>
    <row r="10" spans="1:18">
      <c r="A10" s="8">
        <v>5.75</v>
      </c>
      <c r="B10" s="9"/>
      <c r="C10" s="10">
        <v>1</v>
      </c>
      <c r="D10" s="9"/>
      <c r="E10" s="9"/>
      <c r="F10" s="11">
        <f t="shared" si="0"/>
        <v>1</v>
      </c>
      <c r="G10" s="1"/>
      <c r="H10" s="8">
        <v>5.75</v>
      </c>
      <c r="J10" s="1"/>
      <c r="K10" s="8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3">
        <f t="shared" si="5"/>
        <v>0</v>
      </c>
      <c r="Q10" s="3"/>
      <c r="R10" s="3"/>
    </row>
    <row r="11" spans="1:18">
      <c r="A11" s="8">
        <v>6.25</v>
      </c>
      <c r="B11" s="9"/>
      <c r="C11" s="10">
        <v>1</v>
      </c>
      <c r="D11" s="9"/>
      <c r="E11" s="9"/>
      <c r="F11" s="11">
        <f t="shared" si="0"/>
        <v>1</v>
      </c>
      <c r="G11" s="1"/>
      <c r="H11" s="8">
        <v>6.25</v>
      </c>
      <c r="J11" s="1"/>
      <c r="K11" s="8">
        <v>6.25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3">
        <f t="shared" si="5"/>
        <v>0</v>
      </c>
      <c r="Q11" s="3"/>
      <c r="R11" s="3"/>
    </row>
    <row r="12" spans="1:18">
      <c r="A12" s="8">
        <v>6.75</v>
      </c>
      <c r="B12" s="9"/>
      <c r="C12" s="10">
        <v>1</v>
      </c>
      <c r="D12" s="9"/>
      <c r="E12" s="9"/>
      <c r="F12" s="11">
        <f t="shared" si="0"/>
        <v>1</v>
      </c>
      <c r="G12" s="1"/>
      <c r="H12" s="8">
        <v>6.75</v>
      </c>
      <c r="J12" s="1"/>
      <c r="K12" s="8">
        <v>6.75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3">
        <f t="shared" si="5"/>
        <v>0</v>
      </c>
      <c r="Q12" s="3"/>
      <c r="R12" s="3"/>
    </row>
    <row r="13" spans="1:18">
      <c r="A13" s="8">
        <v>7.25</v>
      </c>
      <c r="B13" s="9"/>
      <c r="C13" s="10">
        <v>1</v>
      </c>
      <c r="D13" s="9"/>
      <c r="E13" s="9"/>
      <c r="F13" s="11">
        <f t="shared" si="0"/>
        <v>1</v>
      </c>
      <c r="G13" s="1"/>
      <c r="H13" s="8">
        <v>7.25</v>
      </c>
      <c r="J13" s="1"/>
      <c r="K13" s="8">
        <v>7.25</v>
      </c>
      <c r="L13" s="1">
        <f t="shared" si="1"/>
        <v>0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3">
        <f t="shared" si="5"/>
        <v>0</v>
      </c>
      <c r="Q13" s="3"/>
      <c r="R13" s="3"/>
    </row>
    <row r="14" spans="1:18">
      <c r="A14" s="8">
        <v>7.75</v>
      </c>
      <c r="B14" s="9"/>
      <c r="C14" s="10">
        <v>1</v>
      </c>
      <c r="D14" s="9"/>
      <c r="E14" s="9"/>
      <c r="F14" s="11">
        <f t="shared" si="0"/>
        <v>1</v>
      </c>
      <c r="G14" s="1"/>
      <c r="H14" s="8">
        <v>7.75</v>
      </c>
      <c r="I14" s="14">
        <v>599830.68384588358</v>
      </c>
      <c r="J14" s="12"/>
      <c r="K14" s="8">
        <v>7.75</v>
      </c>
      <c r="L14" s="1">
        <f t="shared" si="1"/>
        <v>0</v>
      </c>
      <c r="M14" s="1">
        <f t="shared" si="2"/>
        <v>599.83068384588398</v>
      </c>
      <c r="N14" s="1">
        <f t="shared" si="3"/>
        <v>0</v>
      </c>
      <c r="O14" s="1">
        <f t="shared" si="4"/>
        <v>0</v>
      </c>
      <c r="P14" s="13">
        <f t="shared" si="5"/>
        <v>599.83068384588398</v>
      </c>
      <c r="Q14" s="3"/>
      <c r="R14" s="3"/>
    </row>
    <row r="15" spans="1:18">
      <c r="A15" s="8">
        <v>8.25</v>
      </c>
      <c r="B15" s="9"/>
      <c r="C15" s="10">
        <v>1</v>
      </c>
      <c r="D15" s="9"/>
      <c r="E15" s="9"/>
      <c r="F15" s="11">
        <f t="shared" si="0"/>
        <v>1</v>
      </c>
      <c r="G15" s="1"/>
      <c r="H15" s="8">
        <v>8.25</v>
      </c>
      <c r="I15" s="14">
        <v>3365710.1626717504</v>
      </c>
      <c r="J15" s="12"/>
      <c r="K15" s="8">
        <v>8.25</v>
      </c>
      <c r="L15" s="1">
        <f t="shared" si="1"/>
        <v>0</v>
      </c>
      <c r="M15" s="1">
        <f t="shared" si="2"/>
        <v>3365.7101626717499</v>
      </c>
      <c r="N15" s="1">
        <f t="shared" si="3"/>
        <v>0</v>
      </c>
      <c r="O15" s="1">
        <f t="shared" si="4"/>
        <v>0</v>
      </c>
      <c r="P15" s="13">
        <f t="shared" si="5"/>
        <v>3365.7101626717499</v>
      </c>
      <c r="Q15" s="3"/>
      <c r="R15" s="3"/>
    </row>
    <row r="16" spans="1:18">
      <c r="A16" s="8">
        <v>8.75</v>
      </c>
      <c r="B16" s="9"/>
      <c r="C16" s="9">
        <v>1</v>
      </c>
      <c r="D16" s="9"/>
      <c r="E16" s="9"/>
      <c r="F16" s="11">
        <f t="shared" si="0"/>
        <v>1</v>
      </c>
      <c r="G16" s="1"/>
      <c r="H16" s="8">
        <v>8.75</v>
      </c>
      <c r="I16" s="14">
        <v>9768961.5676284786</v>
      </c>
      <c r="J16" s="12"/>
      <c r="K16" s="8">
        <v>8.75</v>
      </c>
      <c r="L16" s="1">
        <f t="shared" si="1"/>
        <v>0</v>
      </c>
      <c r="M16" s="1">
        <f t="shared" si="2"/>
        <v>9768.9615676284793</v>
      </c>
      <c r="N16" s="1">
        <f t="shared" si="3"/>
        <v>0</v>
      </c>
      <c r="O16" s="1">
        <f t="shared" si="4"/>
        <v>0</v>
      </c>
      <c r="P16" s="13">
        <f t="shared" si="5"/>
        <v>9768.9615676284793</v>
      </c>
      <c r="Q16" s="3"/>
      <c r="R16" s="3"/>
    </row>
    <row r="17" spans="1:18">
      <c r="A17" s="8">
        <v>9.25</v>
      </c>
      <c r="B17" s="9"/>
      <c r="C17" s="9">
        <v>4</v>
      </c>
      <c r="D17" s="9"/>
      <c r="E17" s="9"/>
      <c r="F17" s="11">
        <f t="shared" si="0"/>
        <v>4</v>
      </c>
      <c r="G17" s="1"/>
      <c r="H17" s="8">
        <v>9.25</v>
      </c>
      <c r="I17" s="15">
        <v>18069512.946663387</v>
      </c>
      <c r="J17" s="12"/>
      <c r="K17" s="8">
        <v>9.25</v>
      </c>
      <c r="L17" s="1">
        <f t="shared" si="1"/>
        <v>0</v>
      </c>
      <c r="M17" s="1">
        <f t="shared" si="2"/>
        <v>18069.512946663399</v>
      </c>
      <c r="N17" s="1">
        <f t="shared" si="3"/>
        <v>0</v>
      </c>
      <c r="O17" s="1">
        <f t="shared" si="4"/>
        <v>0</v>
      </c>
      <c r="P17" s="13">
        <f t="shared" si="5"/>
        <v>18069.512946663399</v>
      </c>
      <c r="Q17" s="3"/>
      <c r="R17" s="3"/>
    </row>
    <row r="18" spans="1:18">
      <c r="A18" s="8">
        <v>9.75</v>
      </c>
      <c r="B18" s="9"/>
      <c r="C18" s="9">
        <v>14</v>
      </c>
      <c r="D18" s="9"/>
      <c r="E18" s="9"/>
      <c r="F18" s="11">
        <f t="shared" si="0"/>
        <v>14</v>
      </c>
      <c r="G18" s="1"/>
      <c r="H18" s="8">
        <v>9.75</v>
      </c>
      <c r="I18" s="15">
        <v>22242112.534970764</v>
      </c>
      <c r="J18" s="12"/>
      <c r="K18" s="8">
        <v>9.75</v>
      </c>
      <c r="L18" s="1">
        <f t="shared" si="1"/>
        <v>0</v>
      </c>
      <c r="M18" s="1">
        <f t="shared" si="2"/>
        <v>22242.112534970802</v>
      </c>
      <c r="N18" s="1">
        <f t="shared" si="3"/>
        <v>0</v>
      </c>
      <c r="O18" s="1">
        <f t="shared" si="4"/>
        <v>0</v>
      </c>
      <c r="P18" s="13">
        <f t="shared" si="5"/>
        <v>22242.112534970802</v>
      </c>
      <c r="Q18" s="3"/>
      <c r="R18" s="3"/>
    </row>
    <row r="19" spans="1:18">
      <c r="A19" s="8">
        <v>10.25</v>
      </c>
      <c r="B19" s="9"/>
      <c r="C19" s="9">
        <v>36</v>
      </c>
      <c r="D19" s="9"/>
      <c r="E19" s="9"/>
      <c r="F19" s="11">
        <f t="shared" si="0"/>
        <v>36</v>
      </c>
      <c r="G19" s="1"/>
      <c r="H19" s="8">
        <v>10.25</v>
      </c>
      <c r="I19" s="15">
        <v>26531325.004509244</v>
      </c>
      <c r="J19" s="12"/>
      <c r="K19" s="8">
        <v>10.25</v>
      </c>
      <c r="L19" s="1">
        <f t="shared" si="1"/>
        <v>0</v>
      </c>
      <c r="M19" s="1">
        <f t="shared" si="2"/>
        <v>26531.325004509199</v>
      </c>
      <c r="N19" s="1">
        <f t="shared" si="3"/>
        <v>0</v>
      </c>
      <c r="O19" s="1">
        <f t="shared" si="4"/>
        <v>0</v>
      </c>
      <c r="P19" s="13">
        <f t="shared" si="5"/>
        <v>26531.325004509199</v>
      </c>
      <c r="Q19" s="3"/>
      <c r="R19" s="3"/>
    </row>
    <row r="20" spans="1:18">
      <c r="A20" s="8">
        <v>10.75</v>
      </c>
      <c r="B20" s="9"/>
      <c r="C20" s="9">
        <v>70</v>
      </c>
      <c r="D20" s="9"/>
      <c r="E20" s="9"/>
      <c r="F20" s="11">
        <f t="shared" si="0"/>
        <v>70</v>
      </c>
      <c r="G20" s="1"/>
      <c r="H20" s="8">
        <v>10.75</v>
      </c>
      <c r="I20" s="15">
        <v>47345839.332297057</v>
      </c>
      <c r="J20" s="12"/>
      <c r="K20" s="8">
        <v>10.75</v>
      </c>
      <c r="L20" s="1">
        <f t="shared" si="1"/>
        <v>0</v>
      </c>
      <c r="M20" s="1">
        <f t="shared" si="2"/>
        <v>47345.839332297102</v>
      </c>
      <c r="N20" s="1">
        <f t="shared" si="3"/>
        <v>0</v>
      </c>
      <c r="O20" s="1">
        <f t="shared" si="4"/>
        <v>0</v>
      </c>
      <c r="P20" s="13">
        <f t="shared" si="5"/>
        <v>47345.839332297102</v>
      </c>
      <c r="Q20" s="3"/>
      <c r="R20" s="3"/>
    </row>
    <row r="21" spans="1:18">
      <c r="A21" s="8">
        <v>11.25</v>
      </c>
      <c r="B21" s="9"/>
      <c r="C21" s="9">
        <v>93</v>
      </c>
      <c r="D21" s="9">
        <v>1</v>
      </c>
      <c r="E21" s="9"/>
      <c r="F21" s="11">
        <f t="shared" si="0"/>
        <v>94</v>
      </c>
      <c r="G21" s="1"/>
      <c r="H21" s="8">
        <v>11.25</v>
      </c>
      <c r="I21" s="15">
        <v>40212574.548065446</v>
      </c>
      <c r="J21" s="12"/>
      <c r="K21" s="8">
        <v>11.25</v>
      </c>
      <c r="L21" s="1">
        <f t="shared" si="1"/>
        <v>0</v>
      </c>
      <c r="M21" s="1">
        <f t="shared" si="2"/>
        <v>39784.781201809397</v>
      </c>
      <c r="N21" s="1">
        <f t="shared" si="3"/>
        <v>427.79334625601501</v>
      </c>
      <c r="O21" s="1">
        <f t="shared" si="4"/>
        <v>0</v>
      </c>
      <c r="P21" s="13">
        <f t="shared" si="5"/>
        <v>40212.5745480654</v>
      </c>
      <c r="Q21" s="3"/>
      <c r="R21" s="3"/>
    </row>
    <row r="22" spans="1:18">
      <c r="A22" s="8">
        <v>11.75</v>
      </c>
      <c r="B22" s="9"/>
      <c r="C22" s="9">
        <v>60</v>
      </c>
      <c r="D22" s="9"/>
      <c r="E22" s="9"/>
      <c r="F22" s="11">
        <f t="shared" si="0"/>
        <v>60</v>
      </c>
      <c r="G22" s="12"/>
      <c r="H22" s="8">
        <v>11.75</v>
      </c>
      <c r="I22" s="15">
        <v>36300496.133560918</v>
      </c>
      <c r="J22" s="12"/>
      <c r="K22" s="8">
        <v>11.75</v>
      </c>
      <c r="L22" s="1">
        <f t="shared" si="1"/>
        <v>0</v>
      </c>
      <c r="M22" s="1">
        <f t="shared" si="2"/>
        <v>36300.496133560897</v>
      </c>
      <c r="N22" s="1">
        <f t="shared" si="3"/>
        <v>0</v>
      </c>
      <c r="O22" s="1">
        <f t="shared" si="4"/>
        <v>0</v>
      </c>
      <c r="P22" s="13">
        <f t="shared" si="5"/>
        <v>36300.496133560897</v>
      </c>
      <c r="Q22" s="3"/>
      <c r="R22" s="3"/>
    </row>
    <row r="23" spans="1:18">
      <c r="A23" s="8">
        <v>12.25</v>
      </c>
      <c r="B23" s="9"/>
      <c r="C23" s="9">
        <v>50</v>
      </c>
      <c r="D23" s="9">
        <v>1</v>
      </c>
      <c r="E23" s="9"/>
      <c r="F23" s="11">
        <f t="shared" si="0"/>
        <v>51</v>
      </c>
      <c r="G23" s="12"/>
      <c r="H23" s="8">
        <v>12.25</v>
      </c>
      <c r="I23" s="15">
        <v>12219691.054832213</v>
      </c>
      <c r="J23" s="12"/>
      <c r="K23" s="8">
        <v>12.25</v>
      </c>
      <c r="L23" s="1">
        <f t="shared" si="1"/>
        <v>0</v>
      </c>
      <c r="M23" s="1">
        <f t="shared" si="2"/>
        <v>11980.089269443301</v>
      </c>
      <c r="N23" s="1">
        <f t="shared" si="3"/>
        <v>239.601785388867</v>
      </c>
      <c r="O23" s="1">
        <f t="shared" si="4"/>
        <v>0</v>
      </c>
      <c r="P23" s="13">
        <f t="shared" si="5"/>
        <v>12219.691054832199</v>
      </c>
      <c r="Q23" s="3"/>
      <c r="R23" s="3"/>
    </row>
    <row r="24" spans="1:18">
      <c r="A24" s="8">
        <v>12.75</v>
      </c>
      <c r="B24" s="9"/>
      <c r="C24" s="9">
        <v>42</v>
      </c>
      <c r="D24" s="9"/>
      <c r="E24" s="9"/>
      <c r="F24" s="11">
        <f t="shared" si="0"/>
        <v>42</v>
      </c>
      <c r="G24" s="12"/>
      <c r="H24" s="8">
        <v>12.75</v>
      </c>
      <c r="I24" s="15">
        <v>6992082.3825306492</v>
      </c>
      <c r="J24" s="12"/>
      <c r="K24" s="8">
        <v>12.75</v>
      </c>
      <c r="L24" s="1">
        <f t="shared" si="1"/>
        <v>0</v>
      </c>
      <c r="M24" s="1">
        <f t="shared" si="2"/>
        <v>6992.0823825306497</v>
      </c>
      <c r="N24" s="1">
        <f t="shared" si="3"/>
        <v>0</v>
      </c>
      <c r="O24" s="1">
        <f t="shared" si="4"/>
        <v>0</v>
      </c>
      <c r="P24" s="13">
        <f t="shared" si="5"/>
        <v>6992.0823825306497</v>
      </c>
      <c r="Q24" s="3"/>
      <c r="R24" s="3"/>
    </row>
    <row r="25" spans="1:18">
      <c r="A25" s="8">
        <v>13.25</v>
      </c>
      <c r="B25" s="9"/>
      <c r="C25" s="9">
        <v>14</v>
      </c>
      <c r="D25" s="9">
        <v>2</v>
      </c>
      <c r="E25" s="9"/>
      <c r="F25" s="11">
        <f t="shared" si="0"/>
        <v>16</v>
      </c>
      <c r="G25" s="12"/>
      <c r="H25" s="8">
        <v>13.25</v>
      </c>
      <c r="I25" s="15">
        <v>3799037.7680560611</v>
      </c>
      <c r="J25" s="12"/>
      <c r="K25" s="8">
        <v>13.25</v>
      </c>
      <c r="L25" s="1">
        <f t="shared" si="1"/>
        <v>0</v>
      </c>
      <c r="M25" s="1">
        <f t="shared" si="2"/>
        <v>3324.1580470490499</v>
      </c>
      <c r="N25" s="1">
        <f t="shared" si="3"/>
        <v>474.87972100700802</v>
      </c>
      <c r="O25" s="1">
        <f t="shared" si="4"/>
        <v>0</v>
      </c>
      <c r="P25" s="13">
        <f t="shared" si="5"/>
        <v>3799.03776805606</v>
      </c>
      <c r="Q25" s="3"/>
      <c r="R25" s="3"/>
    </row>
    <row r="26" spans="1:18">
      <c r="A26" s="8">
        <v>13.75</v>
      </c>
      <c r="B26" s="9"/>
      <c r="C26" s="9">
        <v>6</v>
      </c>
      <c r="D26" s="9"/>
      <c r="E26" s="9"/>
      <c r="F26" s="11">
        <f t="shared" si="0"/>
        <v>6</v>
      </c>
      <c r="G26" s="12"/>
      <c r="H26" s="8">
        <v>13.75</v>
      </c>
      <c r="I26" s="15">
        <v>4033092.5518797622</v>
      </c>
      <c r="J26" s="12"/>
      <c r="K26" s="8">
        <v>13.75</v>
      </c>
      <c r="L26" s="1">
        <f t="shared" si="1"/>
        <v>0</v>
      </c>
      <c r="M26" s="1">
        <f t="shared" si="2"/>
        <v>4033.0925518797599</v>
      </c>
      <c r="N26" s="1">
        <f t="shared" si="3"/>
        <v>0</v>
      </c>
      <c r="O26" s="1">
        <f t="shared" si="4"/>
        <v>0</v>
      </c>
      <c r="P26" s="13">
        <f t="shared" si="5"/>
        <v>4033.0925518797599</v>
      </c>
      <c r="Q26" s="3"/>
      <c r="R26" s="3"/>
    </row>
    <row r="27" spans="1:18">
      <c r="A27" s="8">
        <v>14.25</v>
      </c>
      <c r="B27" s="9"/>
      <c r="C27" s="32">
        <v>5</v>
      </c>
      <c r="D27" s="9">
        <v>1</v>
      </c>
      <c r="E27" s="9"/>
      <c r="F27" s="11">
        <f t="shared" si="0"/>
        <v>6</v>
      </c>
      <c r="G27" s="12"/>
      <c r="H27" s="8">
        <v>14.25</v>
      </c>
      <c r="I27" s="15">
        <v>1994298.6688423743</v>
      </c>
      <c r="J27" s="12"/>
      <c r="K27" s="8">
        <v>14.25</v>
      </c>
      <c r="L27" s="1">
        <f t="shared" si="1"/>
        <v>0</v>
      </c>
      <c r="M27" s="1">
        <f t="shared" si="2"/>
        <v>1661.9155573686501</v>
      </c>
      <c r="N27" s="1">
        <f t="shared" si="3"/>
        <v>332.383111473729</v>
      </c>
      <c r="O27" s="1">
        <f t="shared" si="4"/>
        <v>0</v>
      </c>
      <c r="P27" s="13">
        <f t="shared" si="5"/>
        <v>1994.29866884238</v>
      </c>
      <c r="Q27" s="3"/>
      <c r="R27" s="3"/>
    </row>
    <row r="28" spans="1:18">
      <c r="A28" s="8">
        <v>14.75</v>
      </c>
      <c r="B28" s="9"/>
      <c r="C28" s="10">
        <v>4</v>
      </c>
      <c r="D28" s="10">
        <v>1</v>
      </c>
      <c r="E28" s="9"/>
      <c r="F28" s="11">
        <f t="shared" si="0"/>
        <v>5</v>
      </c>
      <c r="G28" s="1"/>
      <c r="H28" s="8">
        <v>14.75</v>
      </c>
      <c r="I28" s="15">
        <v>2029078.9913957436</v>
      </c>
      <c r="J28" s="12"/>
      <c r="K28" s="8">
        <v>14.75</v>
      </c>
      <c r="L28" s="1">
        <f t="shared" si="1"/>
        <v>0</v>
      </c>
      <c r="M28" s="1">
        <f t="shared" si="2"/>
        <v>1623.2631931165899</v>
      </c>
      <c r="N28" s="1">
        <f t="shared" si="3"/>
        <v>405.81579827914902</v>
      </c>
      <c r="O28" s="1">
        <f t="shared" si="4"/>
        <v>0</v>
      </c>
      <c r="P28" s="13">
        <f t="shared" si="5"/>
        <v>2029.0789913957401</v>
      </c>
      <c r="Q28" s="3"/>
      <c r="R28" s="3"/>
    </row>
    <row r="29" spans="1:18">
      <c r="A29" s="8">
        <v>15.25</v>
      </c>
      <c r="B29" s="9"/>
      <c r="C29" s="10">
        <v>3</v>
      </c>
      <c r="D29" s="10">
        <v>1</v>
      </c>
      <c r="E29" s="9"/>
      <c r="F29" s="11">
        <f t="shared" si="0"/>
        <v>4</v>
      </c>
      <c r="G29" s="1"/>
      <c r="H29" s="8">
        <v>15.25</v>
      </c>
      <c r="I29" s="15">
        <v>1872572.9216294431</v>
      </c>
      <c r="J29" s="12"/>
      <c r="K29" s="8">
        <v>15.25</v>
      </c>
      <c r="L29" s="1">
        <f t="shared" si="1"/>
        <v>0</v>
      </c>
      <c r="M29" s="1">
        <f t="shared" si="2"/>
        <v>1404.42969122208</v>
      </c>
      <c r="N29" s="1">
        <f t="shared" si="3"/>
        <v>468.14323040736099</v>
      </c>
      <c r="O29" s="1">
        <f t="shared" si="4"/>
        <v>0</v>
      </c>
      <c r="P29" s="13">
        <f t="shared" si="5"/>
        <v>1872.5729216294401</v>
      </c>
      <c r="Q29" s="3"/>
      <c r="R29" s="3"/>
    </row>
    <row r="30" spans="1:18">
      <c r="A30" s="8">
        <v>15.75</v>
      </c>
      <c r="B30" s="9"/>
      <c r="C30" s="10">
        <v>2</v>
      </c>
      <c r="D30" s="10">
        <v>1</v>
      </c>
      <c r="E30" s="9"/>
      <c r="F30" s="11">
        <f t="shared" si="0"/>
        <v>3</v>
      </c>
      <c r="G30" s="1"/>
      <c r="H30" s="8">
        <v>15.75</v>
      </c>
      <c r="I30" s="14">
        <v>515764.56367305655</v>
      </c>
      <c r="J30" s="12"/>
      <c r="K30" s="8">
        <v>15.75</v>
      </c>
      <c r="L30" s="1">
        <f t="shared" si="1"/>
        <v>0</v>
      </c>
      <c r="M30" s="1">
        <f t="shared" si="2"/>
        <v>343.84304244870401</v>
      </c>
      <c r="N30" s="1">
        <f t="shared" si="3"/>
        <v>171.92152122435201</v>
      </c>
      <c r="O30" s="1">
        <f t="shared" si="4"/>
        <v>0</v>
      </c>
      <c r="P30" s="13">
        <f t="shared" si="5"/>
        <v>515.76456367305605</v>
      </c>
      <c r="Q30" s="3"/>
      <c r="R30" s="3"/>
    </row>
    <row r="31" spans="1:18">
      <c r="A31" s="8">
        <v>16.25</v>
      </c>
      <c r="B31" s="9"/>
      <c r="C31" s="10"/>
      <c r="D31" s="10">
        <v>1</v>
      </c>
      <c r="E31" s="9"/>
      <c r="F31" s="11">
        <f t="shared" si="0"/>
        <v>1</v>
      </c>
      <c r="G31" s="1"/>
      <c r="H31" s="8">
        <v>16.25</v>
      </c>
      <c r="I31" s="15">
        <v>524810.71295639477</v>
      </c>
      <c r="J31" s="12"/>
      <c r="K31" s="8">
        <v>16.25</v>
      </c>
      <c r="L31" s="1">
        <f t="shared" si="1"/>
        <v>0</v>
      </c>
      <c r="M31" s="1">
        <f t="shared" si="2"/>
        <v>0</v>
      </c>
      <c r="N31" s="1">
        <f t="shared" si="3"/>
        <v>524.81071295639504</v>
      </c>
      <c r="O31" s="1">
        <f t="shared" si="4"/>
        <v>0</v>
      </c>
      <c r="P31" s="13">
        <f t="shared" si="5"/>
        <v>524.81071295639504</v>
      </c>
      <c r="Q31" s="3"/>
      <c r="R31" s="3"/>
    </row>
    <row r="32" spans="1:18">
      <c r="A32" s="8">
        <v>16.75</v>
      </c>
      <c r="B32" s="9"/>
      <c r="C32" s="10"/>
      <c r="D32" s="10">
        <v>1</v>
      </c>
      <c r="E32" s="9"/>
      <c r="F32" s="11">
        <f t="shared" si="0"/>
        <v>1</v>
      </c>
      <c r="G32" s="1"/>
      <c r="H32" s="8">
        <v>16.75</v>
      </c>
      <c r="I32" s="14">
        <v>13515.197412893804</v>
      </c>
      <c r="J32" s="16"/>
      <c r="K32" s="8">
        <v>16.75</v>
      </c>
      <c r="L32" s="1">
        <f t="shared" si="1"/>
        <v>0</v>
      </c>
      <c r="M32" s="1">
        <f t="shared" si="2"/>
        <v>0</v>
      </c>
      <c r="N32" s="1">
        <f t="shared" si="3"/>
        <v>13.5151974128938</v>
      </c>
      <c r="O32" s="1">
        <f t="shared" si="4"/>
        <v>0</v>
      </c>
      <c r="P32" s="13">
        <f t="shared" si="5"/>
        <v>13.5151974128938</v>
      </c>
      <c r="Q32" s="3"/>
      <c r="R32" s="3"/>
    </row>
    <row r="33" spans="1:18">
      <c r="A33" s="8">
        <v>17.25</v>
      </c>
      <c r="B33" s="9"/>
      <c r="C33" s="10"/>
      <c r="D33" s="33">
        <v>1</v>
      </c>
      <c r="E33" s="9"/>
      <c r="F33" s="11">
        <f t="shared" si="0"/>
        <v>1</v>
      </c>
      <c r="G33" s="1"/>
      <c r="H33" s="8">
        <v>17.25</v>
      </c>
      <c r="I33" s="14">
        <v>59709.409680784476</v>
      </c>
      <c r="J33" s="16"/>
      <c r="K33" s="8">
        <v>17.25</v>
      </c>
      <c r="L33" s="1">
        <f t="shared" si="1"/>
        <v>0</v>
      </c>
      <c r="M33" s="1">
        <f t="shared" si="2"/>
        <v>0</v>
      </c>
      <c r="N33" s="1">
        <f t="shared" si="3"/>
        <v>59.709409680784503</v>
      </c>
      <c r="O33" s="1">
        <f t="shared" si="4"/>
        <v>0</v>
      </c>
      <c r="P33" s="13">
        <f t="shared" si="5"/>
        <v>59.709409680784503</v>
      </c>
      <c r="Q33" s="3"/>
      <c r="R33" s="3"/>
    </row>
    <row r="34" spans="1:18">
      <c r="A34" s="8">
        <v>17.75</v>
      </c>
      <c r="B34" s="9"/>
      <c r="C34" s="10"/>
      <c r="D34" s="10">
        <v>1</v>
      </c>
      <c r="E34" s="9"/>
      <c r="F34" s="11">
        <f t="shared" si="0"/>
        <v>1</v>
      </c>
      <c r="G34" s="1"/>
      <c r="H34" s="8">
        <v>17.75</v>
      </c>
      <c r="I34" s="14">
        <v>28622.150594617149</v>
      </c>
      <c r="J34" s="16"/>
      <c r="K34" s="8">
        <v>17.75</v>
      </c>
      <c r="L34" s="1">
        <f t="shared" si="1"/>
        <v>0</v>
      </c>
      <c r="M34" s="1">
        <f t="shared" si="2"/>
        <v>0</v>
      </c>
      <c r="N34" s="1">
        <f t="shared" si="3"/>
        <v>28.6221505946171</v>
      </c>
      <c r="O34" s="1">
        <f t="shared" si="4"/>
        <v>0</v>
      </c>
      <c r="P34" s="13">
        <f t="shared" si="5"/>
        <v>28.6221505946171</v>
      </c>
      <c r="Q34" s="3"/>
      <c r="R34" s="3"/>
    </row>
    <row r="35" spans="1:18">
      <c r="A35" s="8">
        <v>18.25</v>
      </c>
      <c r="B35" s="9"/>
      <c r="C35" s="10"/>
      <c r="D35" s="10">
        <v>1</v>
      </c>
      <c r="E35" s="9"/>
      <c r="F35" s="11">
        <f t="shared" si="0"/>
        <v>1</v>
      </c>
      <c r="G35" s="1"/>
      <c r="H35" s="8">
        <v>18.25</v>
      </c>
      <c r="J35" s="1"/>
      <c r="K35" s="8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3">
        <f t="shared" si="5"/>
        <v>0</v>
      </c>
      <c r="Q35" s="3"/>
      <c r="R35" s="3"/>
    </row>
    <row r="36" spans="1:18">
      <c r="A36" s="8">
        <v>18.75</v>
      </c>
      <c r="B36" s="9"/>
      <c r="C36" s="9"/>
      <c r="D36" s="9"/>
      <c r="E36" s="9"/>
      <c r="F36" s="11">
        <f t="shared" si="0"/>
        <v>0</v>
      </c>
      <c r="G36" s="1"/>
      <c r="H36" s="8">
        <v>18.75</v>
      </c>
      <c r="J36" s="1"/>
      <c r="K36" s="8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3">
        <f t="shared" si="5"/>
        <v>0</v>
      </c>
      <c r="Q36" s="3"/>
      <c r="R36" s="3"/>
    </row>
    <row r="37" spans="1:18">
      <c r="A37" s="8">
        <v>19.25</v>
      </c>
      <c r="B37" s="9"/>
      <c r="C37" s="9"/>
      <c r="D37" s="9"/>
      <c r="E37" s="9"/>
      <c r="F37" s="11">
        <f t="shared" si="0"/>
        <v>0</v>
      </c>
      <c r="G37" s="1"/>
      <c r="H37" s="8">
        <v>19.25</v>
      </c>
      <c r="J37" s="1"/>
      <c r="K37" s="8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3">
        <f t="shared" si="5"/>
        <v>0</v>
      </c>
      <c r="Q37" s="3"/>
      <c r="R37" s="3"/>
    </row>
    <row r="38" spans="1:18">
      <c r="A38" s="8">
        <v>19.75</v>
      </c>
      <c r="B38" s="9"/>
      <c r="C38" s="9"/>
      <c r="D38" s="9"/>
      <c r="E38" s="9"/>
      <c r="F38" s="11">
        <f t="shared" si="0"/>
        <v>0</v>
      </c>
      <c r="G38" s="1"/>
      <c r="H38" s="8">
        <v>19.75</v>
      </c>
      <c r="J38" s="1"/>
      <c r="K38" s="8">
        <v>19.75</v>
      </c>
      <c r="L38" s="1">
        <f t="shared" si="1"/>
        <v>0</v>
      </c>
      <c r="M38" s="1">
        <f t="shared" si="2"/>
        <v>0</v>
      </c>
      <c r="N38" s="1">
        <f t="shared" si="3"/>
        <v>0</v>
      </c>
      <c r="O38" s="1">
        <f t="shared" si="4"/>
        <v>0</v>
      </c>
      <c r="P38" s="13">
        <f t="shared" si="5"/>
        <v>0</v>
      </c>
      <c r="Q38" s="3"/>
      <c r="R38" s="3"/>
    </row>
    <row r="39" spans="1:18">
      <c r="A39" s="8">
        <v>20.25</v>
      </c>
      <c r="B39" s="9"/>
      <c r="C39" s="9"/>
      <c r="D39" s="9"/>
      <c r="E39" s="9"/>
      <c r="F39" s="11">
        <f t="shared" si="0"/>
        <v>0</v>
      </c>
      <c r="G39" s="1"/>
      <c r="H39" s="8">
        <v>20.25</v>
      </c>
      <c r="J39" s="1"/>
      <c r="K39" s="8">
        <v>20.25</v>
      </c>
      <c r="L39" s="1">
        <f t="shared" si="1"/>
        <v>0</v>
      </c>
      <c r="M39" s="1">
        <f t="shared" si="2"/>
        <v>0</v>
      </c>
      <c r="N39" s="1">
        <f t="shared" si="3"/>
        <v>0</v>
      </c>
      <c r="O39" s="1">
        <f t="shared" si="4"/>
        <v>0</v>
      </c>
      <c r="P39" s="13">
        <f t="shared" si="5"/>
        <v>0</v>
      </c>
      <c r="Q39" s="3"/>
      <c r="R39" s="3"/>
    </row>
    <row r="40" spans="1:18">
      <c r="A40" s="8">
        <v>20.75</v>
      </c>
      <c r="B40" s="9"/>
      <c r="C40" s="9"/>
      <c r="D40" s="9"/>
      <c r="E40" s="9"/>
      <c r="F40" s="11">
        <f t="shared" si="0"/>
        <v>0</v>
      </c>
      <c r="G40" s="1"/>
      <c r="H40" s="8">
        <v>20.75</v>
      </c>
      <c r="I40" s="12">
        <f>SUM(I6:I39)</f>
        <v>238518639</v>
      </c>
      <c r="J40" s="1"/>
      <c r="K40" s="8">
        <v>20.75</v>
      </c>
      <c r="L40" s="1">
        <f t="shared" si="1"/>
        <v>0</v>
      </c>
      <c r="M40" s="1">
        <f t="shared" si="2"/>
        <v>0</v>
      </c>
      <c r="N40" s="1">
        <f t="shared" si="3"/>
        <v>0</v>
      </c>
      <c r="O40" s="1">
        <f t="shared" si="4"/>
        <v>0</v>
      </c>
      <c r="P40" s="13">
        <f t="shared" si="5"/>
        <v>0</v>
      </c>
      <c r="Q40" s="3"/>
      <c r="R40" s="3"/>
    </row>
    <row r="41" spans="1:18">
      <c r="A41" s="8">
        <v>21.25</v>
      </c>
      <c r="B41" s="9"/>
      <c r="C41" s="9"/>
      <c r="D41" s="9"/>
      <c r="E41" s="9"/>
      <c r="F41" s="11">
        <f t="shared" si="0"/>
        <v>0</v>
      </c>
      <c r="G41" s="1"/>
      <c r="H41" s="8">
        <v>21.25</v>
      </c>
      <c r="I41" s="12"/>
      <c r="J41" s="1"/>
      <c r="K41" s="8">
        <v>21.25</v>
      </c>
      <c r="L41" s="1">
        <f t="shared" si="1"/>
        <v>0</v>
      </c>
      <c r="M41" s="1">
        <f t="shared" si="2"/>
        <v>0</v>
      </c>
      <c r="N41" s="1">
        <f t="shared" si="3"/>
        <v>0</v>
      </c>
      <c r="O41" s="1">
        <f t="shared" si="4"/>
        <v>0</v>
      </c>
      <c r="P41" s="13">
        <f t="shared" si="5"/>
        <v>0</v>
      </c>
      <c r="Q41" s="3"/>
      <c r="R41" s="3"/>
    </row>
    <row r="42" spans="1:18">
      <c r="A42" s="8">
        <v>21.75</v>
      </c>
      <c r="B42" s="9"/>
      <c r="C42" s="9"/>
      <c r="D42" s="9"/>
      <c r="E42" s="9"/>
      <c r="F42" s="11">
        <f t="shared" si="0"/>
        <v>0</v>
      </c>
      <c r="G42" s="1"/>
      <c r="H42" s="8">
        <v>21.75</v>
      </c>
      <c r="I42" s="12"/>
      <c r="J42" s="1"/>
      <c r="K42" s="8">
        <v>21.75</v>
      </c>
      <c r="L42" s="1">
        <f t="shared" si="1"/>
        <v>0</v>
      </c>
      <c r="M42" s="1">
        <f t="shared" si="2"/>
        <v>0</v>
      </c>
      <c r="N42" s="1">
        <f t="shared" si="3"/>
        <v>0</v>
      </c>
      <c r="O42" s="1">
        <f t="shared" si="4"/>
        <v>0</v>
      </c>
      <c r="P42" s="13">
        <f t="shared" si="5"/>
        <v>0</v>
      </c>
      <c r="Q42" s="3"/>
      <c r="R42" s="3"/>
    </row>
    <row r="43" spans="1:18">
      <c r="A43" s="6" t="s">
        <v>7</v>
      </c>
      <c r="B43" s="17">
        <f>SUM(B6:B42)</f>
        <v>0</v>
      </c>
      <c r="C43" s="17">
        <f>SUM(C6:C42)</f>
        <v>414</v>
      </c>
      <c r="D43" s="17">
        <f>SUM(D6:D42)</f>
        <v>13</v>
      </c>
      <c r="E43" s="17">
        <f>SUM(E6:E42)</f>
        <v>0</v>
      </c>
      <c r="F43" s="17">
        <f>SUM(F6:F42)</f>
        <v>427</v>
      </c>
      <c r="G43" s="18"/>
      <c r="H43" s="6" t="s">
        <v>7</v>
      </c>
      <c r="I43" s="12"/>
      <c r="J43" s="1"/>
      <c r="K43" s="6" t="s">
        <v>7</v>
      </c>
      <c r="L43" s="17">
        <f>SUM(L6:L42)</f>
        <v>0</v>
      </c>
      <c r="M43" s="17">
        <f>SUM(M6:M42)</f>
        <v>235371.44330301601</v>
      </c>
      <c r="N43" s="17">
        <f>SUM(N6:N42)</f>
        <v>3147.1959846811701</v>
      </c>
      <c r="O43" s="17">
        <f>SUM(O6:O42)</f>
        <v>0</v>
      </c>
      <c r="P43" s="17">
        <f>SUM(P6:P42)</f>
        <v>238518.63928769701</v>
      </c>
      <c r="Q43" s="19"/>
      <c r="R43" s="3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20"/>
      <c r="B46" s="1"/>
      <c r="C46" s="1"/>
      <c r="D46" s="1"/>
      <c r="E46" s="1"/>
      <c r="F46" s="20"/>
      <c r="G46" s="1"/>
      <c r="H46" s="1"/>
      <c r="I46" s="1"/>
      <c r="J46" s="20"/>
      <c r="K46" s="1"/>
      <c r="L46" s="1"/>
      <c r="M46" s="1"/>
      <c r="N46" s="20"/>
      <c r="O46" s="1"/>
      <c r="P46" s="3"/>
      <c r="Q46" s="3"/>
      <c r="R46" s="3"/>
    </row>
    <row r="47" spans="1:18">
      <c r="A47" s="1"/>
      <c r="B47" s="50" t="s">
        <v>9</v>
      </c>
      <c r="C47" s="50"/>
      <c r="D47" s="50"/>
      <c r="E47" s="1"/>
      <c r="F47" s="1"/>
      <c r="G47" s="12"/>
      <c r="H47" s="1"/>
      <c r="I47" s="50" t="s">
        <v>10</v>
      </c>
      <c r="J47" s="50"/>
      <c r="K47" s="50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21" t="s">
        <v>11</v>
      </c>
      <c r="I49" s="22">
        <v>7.5172065494306401E-3</v>
      </c>
      <c r="J49" s="21" t="s">
        <v>12</v>
      </c>
      <c r="K49" s="22">
        <v>2.95618967976971</v>
      </c>
      <c r="L49" s="1"/>
      <c r="M49" s="1"/>
      <c r="N49" s="1"/>
      <c r="O49" s="1"/>
      <c r="P49" s="3"/>
      <c r="Q49" s="3"/>
      <c r="R49" s="3"/>
    </row>
    <row r="50" spans="1:18">
      <c r="A50" s="2" t="s">
        <v>3</v>
      </c>
      <c r="B50" s="1"/>
      <c r="C50" s="1"/>
      <c r="D50" s="1"/>
      <c r="E50" s="1"/>
      <c r="F50" s="1"/>
      <c r="G50" s="1"/>
      <c r="H50" s="2" t="s">
        <v>3</v>
      </c>
      <c r="I50" s="1"/>
      <c r="J50" s="1"/>
      <c r="K50" s="1"/>
      <c r="L50" s="1"/>
      <c r="M50" s="1"/>
      <c r="N50" s="3"/>
      <c r="O50" s="3"/>
      <c r="P50" s="3"/>
    </row>
    <row r="51" spans="1:18">
      <c r="A51" s="2" t="s">
        <v>6</v>
      </c>
      <c r="B51" s="4">
        <v>0</v>
      </c>
      <c r="C51" s="5">
        <v>1</v>
      </c>
      <c r="D51" s="5">
        <v>2</v>
      </c>
      <c r="E51" s="5">
        <v>3</v>
      </c>
      <c r="F51" s="6" t="s">
        <v>7</v>
      </c>
      <c r="G51" s="1"/>
      <c r="H51" s="2" t="s">
        <v>6</v>
      </c>
      <c r="I51" s="4">
        <v>0</v>
      </c>
      <c r="J51" s="5">
        <v>1</v>
      </c>
      <c r="K51" s="5">
        <v>2</v>
      </c>
      <c r="L51" s="5">
        <v>3</v>
      </c>
      <c r="M51" s="23" t="s">
        <v>7</v>
      </c>
      <c r="N51" s="3"/>
      <c r="O51" s="3"/>
      <c r="P51" s="3"/>
    </row>
    <row r="52" spans="1:18">
      <c r="A52" s="8">
        <v>3.75</v>
      </c>
      <c r="B52" s="1">
        <f t="shared" ref="B52:B88" si="6">L6*($A52)</f>
        <v>0</v>
      </c>
      <c r="C52" s="1">
        <f t="shared" ref="C52:C88" si="7">M6*($A52)</f>
        <v>0</v>
      </c>
      <c r="D52" s="1">
        <f t="shared" ref="D52:D88" si="8">N6*($A52)</f>
        <v>0</v>
      </c>
      <c r="E52" s="1">
        <f t="shared" ref="E52:E88" si="9">O6*($A52)</f>
        <v>0</v>
      </c>
      <c r="F52" s="11">
        <f t="shared" ref="F52:F88" si="10">SUM(B52:E52)</f>
        <v>0</v>
      </c>
      <c r="G52" s="1"/>
      <c r="H52" s="8">
        <f t="shared" ref="H52:H88" si="11">$I$49*((A52)^$K$49)</f>
        <v>0.37411213279703698</v>
      </c>
      <c r="I52" s="1">
        <f t="shared" ref="I52:I88" si="12">L6*$H52</f>
        <v>0</v>
      </c>
      <c r="J52" s="1">
        <f t="shared" ref="J52:J88" si="13">M6*$H52</f>
        <v>0</v>
      </c>
      <c r="K52" s="1">
        <f t="shared" ref="K52:K88" si="14">N6*$H52</f>
        <v>0</v>
      </c>
      <c r="L52" s="1">
        <f t="shared" ref="L52:L88" si="15">O6*$H52</f>
        <v>0</v>
      </c>
      <c r="M52" s="24">
        <f t="shared" ref="M52:M88" si="16">SUM(I52:L52)</f>
        <v>0</v>
      </c>
      <c r="N52" s="3"/>
      <c r="O52" s="3"/>
      <c r="P52" s="3"/>
    </row>
    <row r="53" spans="1:18">
      <c r="A53" s="8">
        <v>4.25</v>
      </c>
      <c r="B53" s="1">
        <f t="shared" si="6"/>
        <v>0</v>
      </c>
      <c r="C53" s="1">
        <f t="shared" si="7"/>
        <v>0</v>
      </c>
      <c r="D53" s="1">
        <f t="shared" si="8"/>
        <v>0</v>
      </c>
      <c r="E53" s="1">
        <f t="shared" si="9"/>
        <v>0</v>
      </c>
      <c r="F53" s="11">
        <f t="shared" si="10"/>
        <v>0</v>
      </c>
      <c r="G53" s="1"/>
      <c r="H53" s="8">
        <f t="shared" si="11"/>
        <v>0.54161832950588695</v>
      </c>
      <c r="I53" s="1">
        <f t="shared" si="12"/>
        <v>0</v>
      </c>
      <c r="J53" s="1">
        <f t="shared" si="13"/>
        <v>0</v>
      </c>
      <c r="K53" s="1">
        <f t="shared" si="14"/>
        <v>0</v>
      </c>
      <c r="L53" s="1">
        <f t="shared" si="15"/>
        <v>0</v>
      </c>
      <c r="M53" s="24">
        <f t="shared" si="16"/>
        <v>0</v>
      </c>
      <c r="N53" s="3"/>
      <c r="O53" s="3"/>
      <c r="P53" s="3"/>
    </row>
    <row r="54" spans="1:18">
      <c r="A54" s="8">
        <v>4.75</v>
      </c>
      <c r="B54" s="1">
        <f t="shared" si="6"/>
        <v>0</v>
      </c>
      <c r="C54" s="1">
        <f t="shared" si="7"/>
        <v>0</v>
      </c>
      <c r="D54" s="1">
        <f t="shared" si="8"/>
        <v>0</v>
      </c>
      <c r="E54" s="1">
        <f t="shared" si="9"/>
        <v>0</v>
      </c>
      <c r="F54" s="11">
        <f t="shared" si="10"/>
        <v>0</v>
      </c>
      <c r="G54" s="1"/>
      <c r="H54" s="8">
        <f t="shared" si="11"/>
        <v>0.75247339379672296</v>
      </c>
      <c r="I54" s="1">
        <f t="shared" si="12"/>
        <v>0</v>
      </c>
      <c r="J54" s="1">
        <f t="shared" si="13"/>
        <v>0</v>
      </c>
      <c r="K54" s="1">
        <f t="shared" si="14"/>
        <v>0</v>
      </c>
      <c r="L54" s="1">
        <f t="shared" si="15"/>
        <v>0</v>
      </c>
      <c r="M54" s="24">
        <f t="shared" si="16"/>
        <v>0</v>
      </c>
      <c r="N54" s="3"/>
      <c r="O54" s="3"/>
      <c r="P54" s="3"/>
    </row>
    <row r="55" spans="1:18">
      <c r="A55" s="8">
        <v>5.25</v>
      </c>
      <c r="B55" s="1">
        <f t="shared" si="6"/>
        <v>0</v>
      </c>
      <c r="C55" s="1">
        <f t="shared" si="7"/>
        <v>0</v>
      </c>
      <c r="D55" s="1">
        <f t="shared" si="8"/>
        <v>0</v>
      </c>
      <c r="E55" s="1">
        <f t="shared" si="9"/>
        <v>0</v>
      </c>
      <c r="F55" s="11">
        <f t="shared" si="10"/>
        <v>0</v>
      </c>
      <c r="G55" s="1"/>
      <c r="H55" s="8">
        <f t="shared" si="11"/>
        <v>1.0115421496899</v>
      </c>
      <c r="I55" s="1">
        <f t="shared" si="12"/>
        <v>0</v>
      </c>
      <c r="J55" s="1">
        <f t="shared" si="13"/>
        <v>0</v>
      </c>
      <c r="K55" s="1">
        <f t="shared" si="14"/>
        <v>0</v>
      </c>
      <c r="L55" s="1">
        <f t="shared" si="15"/>
        <v>0</v>
      </c>
      <c r="M55" s="24">
        <f t="shared" si="16"/>
        <v>0</v>
      </c>
      <c r="N55" s="3"/>
      <c r="O55" s="3"/>
      <c r="P55" s="3"/>
    </row>
    <row r="56" spans="1:18">
      <c r="A56" s="8">
        <v>5.75</v>
      </c>
      <c r="B56" s="1">
        <f t="shared" si="6"/>
        <v>0</v>
      </c>
      <c r="C56" s="1">
        <f t="shared" si="7"/>
        <v>0</v>
      </c>
      <c r="D56" s="1">
        <f t="shared" si="8"/>
        <v>0</v>
      </c>
      <c r="E56" s="1">
        <f t="shared" si="9"/>
        <v>0</v>
      </c>
      <c r="F56" s="11">
        <f t="shared" si="10"/>
        <v>0</v>
      </c>
      <c r="G56" s="1"/>
      <c r="H56" s="8">
        <f t="shared" si="11"/>
        <v>1.32366695209943</v>
      </c>
      <c r="I56" s="1">
        <f t="shared" si="12"/>
        <v>0</v>
      </c>
      <c r="J56" s="1">
        <f t="shared" si="13"/>
        <v>0</v>
      </c>
      <c r="K56" s="1">
        <f t="shared" si="14"/>
        <v>0</v>
      </c>
      <c r="L56" s="1">
        <f t="shared" si="15"/>
        <v>0</v>
      </c>
      <c r="M56" s="24">
        <f t="shared" si="16"/>
        <v>0</v>
      </c>
      <c r="N56" s="3"/>
      <c r="O56" s="3"/>
      <c r="P56" s="3"/>
    </row>
    <row r="57" spans="1:18">
      <c r="A57" s="8">
        <v>6.25</v>
      </c>
      <c r="B57" s="1">
        <f t="shared" si="6"/>
        <v>0</v>
      </c>
      <c r="C57" s="1">
        <f t="shared" si="7"/>
        <v>0</v>
      </c>
      <c r="D57" s="1">
        <f t="shared" si="8"/>
        <v>0</v>
      </c>
      <c r="E57" s="1">
        <f t="shared" si="9"/>
        <v>0</v>
      </c>
      <c r="F57" s="11">
        <f t="shared" si="10"/>
        <v>0</v>
      </c>
      <c r="G57" s="1"/>
      <c r="H57" s="8">
        <f t="shared" si="11"/>
        <v>1.69366993037168</v>
      </c>
      <c r="I57" s="1">
        <f t="shared" si="12"/>
        <v>0</v>
      </c>
      <c r="J57" s="1">
        <f t="shared" si="13"/>
        <v>0</v>
      </c>
      <c r="K57" s="1">
        <f t="shared" si="14"/>
        <v>0</v>
      </c>
      <c r="L57" s="1">
        <f t="shared" si="15"/>
        <v>0</v>
      </c>
      <c r="M57" s="24">
        <f t="shared" si="16"/>
        <v>0</v>
      </c>
      <c r="N57" s="3"/>
      <c r="O57" s="3"/>
      <c r="P57" s="3"/>
    </row>
    <row r="58" spans="1:18">
      <c r="A58" s="8">
        <v>6.75</v>
      </c>
      <c r="B58" s="1">
        <f t="shared" si="6"/>
        <v>0</v>
      </c>
      <c r="C58" s="1">
        <f t="shared" si="7"/>
        <v>0</v>
      </c>
      <c r="D58" s="1">
        <f t="shared" si="8"/>
        <v>0</v>
      </c>
      <c r="E58" s="1">
        <f t="shared" si="9"/>
        <v>0</v>
      </c>
      <c r="F58" s="11">
        <f t="shared" si="10"/>
        <v>0</v>
      </c>
      <c r="G58" s="1"/>
      <c r="H58" s="8">
        <f t="shared" si="11"/>
        <v>2.1263548304729598</v>
      </c>
      <c r="I58" s="1">
        <f t="shared" si="12"/>
        <v>0</v>
      </c>
      <c r="J58" s="1">
        <f t="shared" si="13"/>
        <v>0</v>
      </c>
      <c r="K58" s="1">
        <f t="shared" si="14"/>
        <v>0</v>
      </c>
      <c r="L58" s="1">
        <f t="shared" si="15"/>
        <v>0</v>
      </c>
      <c r="M58" s="24">
        <f t="shared" si="16"/>
        <v>0</v>
      </c>
      <c r="N58" s="3"/>
      <c r="O58" s="3"/>
      <c r="P58" s="3"/>
    </row>
    <row r="59" spans="1:18">
      <c r="A59" s="8">
        <v>7.25</v>
      </c>
      <c r="B59" s="1">
        <f t="shared" si="6"/>
        <v>0</v>
      </c>
      <c r="C59" s="1">
        <f t="shared" si="7"/>
        <v>0</v>
      </c>
      <c r="D59" s="1">
        <f t="shared" si="8"/>
        <v>0</v>
      </c>
      <c r="E59" s="1">
        <f t="shared" si="9"/>
        <v>0</v>
      </c>
      <c r="F59" s="11">
        <f t="shared" si="10"/>
        <v>0</v>
      </c>
      <c r="G59" s="1"/>
      <c r="H59" s="8">
        <f t="shared" si="11"/>
        <v>2.6265085543596798</v>
      </c>
      <c r="I59" s="1">
        <f t="shared" si="12"/>
        <v>0</v>
      </c>
      <c r="J59" s="1">
        <f t="shared" si="13"/>
        <v>0</v>
      </c>
      <c r="K59" s="1">
        <f t="shared" si="14"/>
        <v>0</v>
      </c>
      <c r="L59" s="1">
        <f t="shared" si="15"/>
        <v>0</v>
      </c>
      <c r="M59" s="24">
        <f t="shared" si="16"/>
        <v>0</v>
      </c>
      <c r="N59" s="3"/>
      <c r="O59" s="3"/>
      <c r="P59" s="3"/>
    </row>
    <row r="60" spans="1:18">
      <c r="A60" s="8">
        <v>7.75</v>
      </c>
      <c r="B60" s="1">
        <f t="shared" si="6"/>
        <v>0</v>
      </c>
      <c r="C60" s="1">
        <f t="shared" si="7"/>
        <v>4648.6877998055998</v>
      </c>
      <c r="D60" s="1">
        <f t="shared" si="8"/>
        <v>0</v>
      </c>
      <c r="E60" s="1">
        <f t="shared" si="9"/>
        <v>0</v>
      </c>
      <c r="F60" s="11">
        <f t="shared" si="10"/>
        <v>4648.6877998055998</v>
      </c>
      <c r="G60" s="1"/>
      <c r="H60" s="8">
        <f t="shared" si="11"/>
        <v>3.19890246527059</v>
      </c>
      <c r="I60" s="1">
        <f t="shared" si="12"/>
        <v>0</v>
      </c>
      <c r="J60" s="1">
        <f t="shared" si="13"/>
        <v>1918.79985329954</v>
      </c>
      <c r="K60" s="1">
        <f t="shared" si="14"/>
        <v>0</v>
      </c>
      <c r="L60" s="1">
        <f t="shared" si="15"/>
        <v>0</v>
      </c>
      <c r="M60" s="24">
        <f t="shared" si="16"/>
        <v>1918.79985329954</v>
      </c>
      <c r="N60" s="3"/>
      <c r="O60" s="3"/>
      <c r="P60" s="3"/>
    </row>
    <row r="61" spans="1:18">
      <c r="A61" s="8">
        <v>8.25</v>
      </c>
      <c r="B61" s="1">
        <f t="shared" si="6"/>
        <v>0</v>
      </c>
      <c r="C61" s="1">
        <f t="shared" si="7"/>
        <v>27767.1088420419</v>
      </c>
      <c r="D61" s="1">
        <f t="shared" si="8"/>
        <v>0</v>
      </c>
      <c r="E61" s="1">
        <f t="shared" si="9"/>
        <v>0</v>
      </c>
      <c r="F61" s="11">
        <f t="shared" si="10"/>
        <v>27767.1088420419</v>
      </c>
      <c r="G61" s="1"/>
      <c r="H61" s="8">
        <f t="shared" si="11"/>
        <v>3.8482935083583198</v>
      </c>
      <c r="I61" s="1">
        <f t="shared" si="12"/>
        <v>0</v>
      </c>
      <c r="J61" s="1">
        <f t="shared" si="13"/>
        <v>12952.2405700253</v>
      </c>
      <c r="K61" s="1">
        <f t="shared" si="14"/>
        <v>0</v>
      </c>
      <c r="L61" s="1">
        <f t="shared" si="15"/>
        <v>0</v>
      </c>
      <c r="M61" s="24">
        <f t="shared" si="16"/>
        <v>12952.2405700253</v>
      </c>
      <c r="N61" s="3"/>
      <c r="O61" s="3"/>
      <c r="P61" s="3"/>
    </row>
    <row r="62" spans="1:18">
      <c r="A62" s="8">
        <v>8.75</v>
      </c>
      <c r="B62" s="1">
        <f t="shared" si="6"/>
        <v>0</v>
      </c>
      <c r="C62" s="1">
        <f t="shared" si="7"/>
        <v>85478.413716749201</v>
      </c>
      <c r="D62" s="1">
        <f t="shared" si="8"/>
        <v>0</v>
      </c>
      <c r="E62" s="1">
        <f t="shared" si="9"/>
        <v>0</v>
      </c>
      <c r="F62" s="11">
        <f t="shared" si="10"/>
        <v>85478.413716749201</v>
      </c>
      <c r="G62" s="1"/>
      <c r="H62" s="8">
        <f t="shared" si="11"/>
        <v>4.5794251830981603</v>
      </c>
      <c r="I62" s="1">
        <f t="shared" si="12"/>
        <v>0</v>
      </c>
      <c r="J62" s="1">
        <f t="shared" si="13"/>
        <v>44736.228615515902</v>
      </c>
      <c r="K62" s="1">
        <f t="shared" si="14"/>
        <v>0</v>
      </c>
      <c r="L62" s="1">
        <f t="shared" si="15"/>
        <v>0</v>
      </c>
      <c r="M62" s="24">
        <f t="shared" si="16"/>
        <v>44736.228615515902</v>
      </c>
      <c r="N62" s="3"/>
      <c r="O62" s="3"/>
      <c r="P62" s="3"/>
    </row>
    <row r="63" spans="1:18">
      <c r="A63" s="8">
        <v>9.25</v>
      </c>
      <c r="B63" s="1">
        <f t="shared" si="6"/>
        <v>0</v>
      </c>
      <c r="C63" s="1">
        <f t="shared" si="7"/>
        <v>167142.99475663601</v>
      </c>
      <c r="D63" s="1">
        <f t="shared" si="8"/>
        <v>0</v>
      </c>
      <c r="E63" s="1">
        <f t="shared" si="9"/>
        <v>0</v>
      </c>
      <c r="F63" s="11">
        <f t="shared" si="10"/>
        <v>167142.99475663601</v>
      </c>
      <c r="G63" s="1"/>
      <c r="H63" s="8">
        <f t="shared" si="11"/>
        <v>5.3970283949302704</v>
      </c>
      <c r="I63" s="1">
        <f t="shared" si="12"/>
        <v>0</v>
      </c>
      <c r="J63" s="1">
        <f t="shared" si="13"/>
        <v>97521.674455702494</v>
      </c>
      <c r="K63" s="1">
        <f t="shared" si="14"/>
        <v>0</v>
      </c>
      <c r="L63" s="1">
        <f t="shared" si="15"/>
        <v>0</v>
      </c>
      <c r="M63" s="24">
        <f t="shared" si="16"/>
        <v>97521.674455702494</v>
      </c>
      <c r="N63" s="3"/>
      <c r="O63" s="3"/>
      <c r="P63" s="3"/>
    </row>
    <row r="64" spans="1:18">
      <c r="A64" s="8">
        <v>9.75</v>
      </c>
      <c r="B64" s="1">
        <f t="shared" si="6"/>
        <v>0</v>
      </c>
      <c r="C64" s="1">
        <f t="shared" si="7"/>
        <v>216860.59721596501</v>
      </c>
      <c r="D64" s="1">
        <f t="shared" si="8"/>
        <v>0</v>
      </c>
      <c r="E64" s="1">
        <f t="shared" si="9"/>
        <v>0</v>
      </c>
      <c r="F64" s="11">
        <f t="shared" si="10"/>
        <v>216860.59721596501</v>
      </c>
      <c r="G64" s="1"/>
      <c r="H64" s="8">
        <f t="shared" si="11"/>
        <v>6.3058222072155496</v>
      </c>
      <c r="I64" s="1">
        <f t="shared" si="12"/>
        <v>0</v>
      </c>
      <c r="J64" s="1">
        <f t="shared" si="13"/>
        <v>140254.80715840601</v>
      </c>
      <c r="K64" s="1">
        <f t="shared" si="14"/>
        <v>0</v>
      </c>
      <c r="L64" s="1">
        <f t="shared" si="15"/>
        <v>0</v>
      </c>
      <c r="M64" s="24">
        <f t="shared" si="16"/>
        <v>140254.80715840601</v>
      </c>
      <c r="N64" s="3"/>
      <c r="O64" s="3"/>
      <c r="P64" s="3"/>
    </row>
    <row r="65" spans="1:16">
      <c r="A65" s="8">
        <v>10.25</v>
      </c>
      <c r="B65" s="1">
        <f t="shared" si="6"/>
        <v>0</v>
      </c>
      <c r="C65" s="1">
        <f t="shared" si="7"/>
        <v>271946.08129621902</v>
      </c>
      <c r="D65" s="1">
        <f t="shared" si="8"/>
        <v>0</v>
      </c>
      <c r="E65" s="1">
        <f t="shared" si="9"/>
        <v>0</v>
      </c>
      <c r="F65" s="11">
        <f t="shared" si="10"/>
        <v>271946.08129621902</v>
      </c>
      <c r="G65" s="1"/>
      <c r="H65" s="8">
        <f t="shared" si="11"/>
        <v>7.3105145099573097</v>
      </c>
      <c r="I65" s="1">
        <f t="shared" si="12"/>
        <v>0</v>
      </c>
      <c r="J65" s="1">
        <f t="shared" si="13"/>
        <v>193957.63641385801</v>
      </c>
      <c r="K65" s="1">
        <f t="shared" si="14"/>
        <v>0</v>
      </c>
      <c r="L65" s="1">
        <f t="shared" si="15"/>
        <v>0</v>
      </c>
      <c r="M65" s="24">
        <f t="shared" si="16"/>
        <v>193957.63641385801</v>
      </c>
      <c r="N65" s="3"/>
      <c r="O65" s="3"/>
      <c r="P65" s="3"/>
    </row>
    <row r="66" spans="1:16">
      <c r="A66" s="8">
        <v>10.75</v>
      </c>
      <c r="B66" s="1">
        <f t="shared" si="6"/>
        <v>0</v>
      </c>
      <c r="C66" s="1">
        <f t="shared" si="7"/>
        <v>508967.77282219398</v>
      </c>
      <c r="D66" s="1">
        <f t="shared" si="8"/>
        <v>0</v>
      </c>
      <c r="E66" s="1">
        <f t="shared" si="9"/>
        <v>0</v>
      </c>
      <c r="F66" s="11">
        <f t="shared" si="10"/>
        <v>508967.77282219398</v>
      </c>
      <c r="G66" s="1"/>
      <c r="H66" s="8">
        <f t="shared" si="11"/>
        <v>8.4158026183163805</v>
      </c>
      <c r="I66" s="1">
        <f t="shared" si="12"/>
        <v>0</v>
      </c>
      <c r="J66" s="1">
        <f t="shared" si="13"/>
        <v>398453.23861913302</v>
      </c>
      <c r="K66" s="1">
        <f t="shared" si="14"/>
        <v>0</v>
      </c>
      <c r="L66" s="1">
        <f t="shared" si="15"/>
        <v>0</v>
      </c>
      <c r="M66" s="24">
        <f t="shared" si="16"/>
        <v>398453.23861913302</v>
      </c>
      <c r="N66" s="3"/>
      <c r="O66" s="3"/>
      <c r="P66" s="3"/>
    </row>
    <row r="67" spans="1:16">
      <c r="A67" s="8">
        <v>11.25</v>
      </c>
      <c r="B67" s="1">
        <f t="shared" si="6"/>
        <v>0</v>
      </c>
      <c r="C67" s="1">
        <f t="shared" si="7"/>
        <v>447578.788520356</v>
      </c>
      <c r="D67" s="1">
        <f t="shared" si="8"/>
        <v>4812.6751453801699</v>
      </c>
      <c r="E67" s="1">
        <f t="shared" si="9"/>
        <v>0</v>
      </c>
      <c r="F67" s="11">
        <f t="shared" si="10"/>
        <v>452391.46366573602</v>
      </c>
      <c r="G67" s="1"/>
      <c r="H67" s="8">
        <f t="shared" si="11"/>
        <v>9.62637381136852</v>
      </c>
      <c r="I67" s="1">
        <f t="shared" si="12"/>
        <v>0</v>
      </c>
      <c r="J67" s="1">
        <f t="shared" si="13"/>
        <v>382983.17585212499</v>
      </c>
      <c r="K67" s="1">
        <f t="shared" si="14"/>
        <v>4118.0986650766099</v>
      </c>
      <c r="L67" s="1">
        <f t="shared" si="15"/>
        <v>0</v>
      </c>
      <c r="M67" s="24">
        <f t="shared" si="16"/>
        <v>387101.27451720199</v>
      </c>
      <c r="N67" s="3"/>
      <c r="O67" s="3"/>
      <c r="P67" s="3"/>
    </row>
    <row r="68" spans="1:16">
      <c r="A68" s="8">
        <v>11.75</v>
      </c>
      <c r="B68" s="1">
        <f t="shared" si="6"/>
        <v>0</v>
      </c>
      <c r="C68" s="1">
        <f t="shared" si="7"/>
        <v>426530.82956934097</v>
      </c>
      <c r="D68" s="1">
        <f t="shared" si="8"/>
        <v>0</v>
      </c>
      <c r="E68" s="1">
        <f t="shared" si="9"/>
        <v>0</v>
      </c>
      <c r="F68" s="11">
        <f t="shared" si="10"/>
        <v>426530.82956934097</v>
      </c>
      <c r="G68" s="1"/>
      <c r="H68" s="8">
        <f t="shared" si="11"/>
        <v>10.946905819582099</v>
      </c>
      <c r="I68" s="1">
        <f t="shared" si="12"/>
        <v>0</v>
      </c>
      <c r="J68" s="1">
        <f t="shared" si="13"/>
        <v>397378.11237819499</v>
      </c>
      <c r="K68" s="1">
        <f t="shared" si="14"/>
        <v>0</v>
      </c>
      <c r="L68" s="1">
        <f t="shared" si="15"/>
        <v>0</v>
      </c>
      <c r="M68" s="24">
        <f t="shared" si="16"/>
        <v>397378.11237819499</v>
      </c>
      <c r="N68" s="3"/>
      <c r="O68" s="3"/>
      <c r="P68" s="3"/>
    </row>
    <row r="69" spans="1:16">
      <c r="A69" s="8">
        <v>12.25</v>
      </c>
      <c r="B69" s="1">
        <f t="shared" si="6"/>
        <v>0</v>
      </c>
      <c r="C69" s="1">
        <f t="shared" si="7"/>
        <v>146756.09355068</v>
      </c>
      <c r="D69" s="1">
        <f t="shared" si="8"/>
        <v>2935.12187101362</v>
      </c>
      <c r="E69" s="1">
        <f t="shared" si="9"/>
        <v>0</v>
      </c>
      <c r="F69" s="11">
        <f t="shared" si="10"/>
        <v>149691.21542169401</v>
      </c>
      <c r="G69" s="1"/>
      <c r="H69" s="8">
        <f t="shared" si="11"/>
        <v>12.3820672679661</v>
      </c>
      <c r="I69" s="1">
        <f t="shared" si="12"/>
        <v>0</v>
      </c>
      <c r="J69" s="1">
        <f t="shared" si="13"/>
        <v>148338.27121048601</v>
      </c>
      <c r="K69" s="1">
        <f t="shared" si="14"/>
        <v>2966.7654242097301</v>
      </c>
      <c r="L69" s="1">
        <f t="shared" si="15"/>
        <v>0</v>
      </c>
      <c r="M69" s="24">
        <f t="shared" si="16"/>
        <v>151305.03663469601</v>
      </c>
      <c r="N69" s="3"/>
      <c r="O69" s="3"/>
      <c r="P69" s="3"/>
    </row>
    <row r="70" spans="1:16">
      <c r="A70" s="8">
        <v>12.75</v>
      </c>
      <c r="B70" s="1">
        <f t="shared" si="6"/>
        <v>0</v>
      </c>
      <c r="C70" s="1">
        <f t="shared" si="7"/>
        <v>89149.050377265798</v>
      </c>
      <c r="D70" s="1">
        <f t="shared" si="8"/>
        <v>0</v>
      </c>
      <c r="E70" s="1">
        <f t="shared" si="9"/>
        <v>0</v>
      </c>
      <c r="F70" s="11">
        <f t="shared" si="10"/>
        <v>89149.050377265798</v>
      </c>
      <c r="G70" s="1"/>
      <c r="H70" s="8">
        <f t="shared" si="11"/>
        <v>13.9365180806398</v>
      </c>
      <c r="I70" s="1">
        <f t="shared" si="12"/>
        <v>0</v>
      </c>
      <c r="J70" s="1">
        <f t="shared" si="13"/>
        <v>97445.282545461407</v>
      </c>
      <c r="K70" s="1">
        <f t="shared" si="14"/>
        <v>0</v>
      </c>
      <c r="L70" s="1">
        <f t="shared" si="15"/>
        <v>0</v>
      </c>
      <c r="M70" s="24">
        <f t="shared" si="16"/>
        <v>97445.282545461407</v>
      </c>
      <c r="N70" s="3"/>
      <c r="O70" s="3"/>
      <c r="P70" s="3"/>
    </row>
    <row r="71" spans="1:16">
      <c r="A71" s="8">
        <v>13.25</v>
      </c>
      <c r="B71" s="1">
        <f t="shared" si="6"/>
        <v>0</v>
      </c>
      <c r="C71" s="1">
        <f t="shared" si="7"/>
        <v>44045.094123399896</v>
      </c>
      <c r="D71" s="1">
        <f t="shared" si="8"/>
        <v>6292.1563033428602</v>
      </c>
      <c r="E71" s="1">
        <f t="shared" si="9"/>
        <v>0</v>
      </c>
      <c r="F71" s="11">
        <f t="shared" si="10"/>
        <v>50337.250426742801</v>
      </c>
      <c r="G71" s="1"/>
      <c r="H71" s="8">
        <f t="shared" si="11"/>
        <v>15.6149098516241</v>
      </c>
      <c r="I71" s="1">
        <f t="shared" si="12"/>
        <v>0</v>
      </c>
      <c r="J71" s="1">
        <f t="shared" si="13"/>
        <v>51906.428237221699</v>
      </c>
      <c r="K71" s="1">
        <f t="shared" si="14"/>
        <v>7415.2040338888301</v>
      </c>
      <c r="L71" s="1">
        <f t="shared" si="15"/>
        <v>0</v>
      </c>
      <c r="M71" s="24">
        <f t="shared" si="16"/>
        <v>59321.632271110502</v>
      </c>
      <c r="N71" s="3"/>
      <c r="O71" s="3"/>
      <c r="P71" s="3"/>
    </row>
    <row r="72" spans="1:16">
      <c r="A72" s="8">
        <v>13.75</v>
      </c>
      <c r="B72" s="1">
        <f t="shared" si="6"/>
        <v>0</v>
      </c>
      <c r="C72" s="1">
        <f t="shared" si="7"/>
        <v>55455.022588346699</v>
      </c>
      <c r="D72" s="1">
        <f t="shared" si="8"/>
        <v>0</v>
      </c>
      <c r="E72" s="1">
        <f t="shared" si="9"/>
        <v>0</v>
      </c>
      <c r="F72" s="11">
        <f t="shared" si="10"/>
        <v>55455.022588346699</v>
      </c>
      <c r="G72" s="1"/>
      <c r="H72" s="8">
        <f t="shared" si="11"/>
        <v>17.421886185891299</v>
      </c>
      <c r="I72" s="1">
        <f t="shared" si="12"/>
        <v>0</v>
      </c>
      <c r="J72" s="1">
        <f t="shared" si="13"/>
        <v>70264.079416015098</v>
      </c>
      <c r="K72" s="1">
        <f t="shared" si="14"/>
        <v>0</v>
      </c>
      <c r="L72" s="1">
        <f t="shared" si="15"/>
        <v>0</v>
      </c>
      <c r="M72" s="24">
        <f t="shared" si="16"/>
        <v>70264.079416015098</v>
      </c>
      <c r="N72" s="3"/>
      <c r="O72" s="3"/>
      <c r="P72" s="3"/>
    </row>
    <row r="73" spans="1:16">
      <c r="A73" s="8">
        <v>14.25</v>
      </c>
      <c r="B73" s="1">
        <f t="shared" si="6"/>
        <v>0</v>
      </c>
      <c r="C73" s="1">
        <f t="shared" si="7"/>
        <v>23682.2966925033</v>
      </c>
      <c r="D73" s="1">
        <f t="shared" si="8"/>
        <v>4736.4593385006401</v>
      </c>
      <c r="E73" s="1">
        <f t="shared" si="9"/>
        <v>0</v>
      </c>
      <c r="F73" s="11">
        <f t="shared" si="10"/>
        <v>28418.756031003901</v>
      </c>
      <c r="G73" s="1"/>
      <c r="H73" s="8">
        <f t="shared" si="11"/>
        <v>19.362083014094999</v>
      </c>
      <c r="I73" s="1">
        <f t="shared" si="12"/>
        <v>0</v>
      </c>
      <c r="J73" s="1">
        <f t="shared" si="13"/>
        <v>32178.146984187799</v>
      </c>
      <c r="K73" s="1">
        <f t="shared" si="14"/>
        <v>6435.6293968375303</v>
      </c>
      <c r="L73" s="1">
        <f t="shared" si="15"/>
        <v>0</v>
      </c>
      <c r="M73" s="24">
        <f t="shared" si="16"/>
        <v>38613.776381025302</v>
      </c>
      <c r="N73" s="3"/>
      <c r="O73" s="3"/>
      <c r="P73" s="3"/>
    </row>
    <row r="74" spans="1:16">
      <c r="A74" s="8">
        <v>14.75</v>
      </c>
      <c r="B74" s="1">
        <f t="shared" si="6"/>
        <v>0</v>
      </c>
      <c r="C74" s="1">
        <f t="shared" si="7"/>
        <v>23943.132098469701</v>
      </c>
      <c r="D74" s="1">
        <f t="shared" si="8"/>
        <v>5985.7830246174499</v>
      </c>
      <c r="E74" s="1">
        <f t="shared" si="9"/>
        <v>0</v>
      </c>
      <c r="F74" s="11">
        <f t="shared" si="10"/>
        <v>29928.915123087201</v>
      </c>
      <c r="G74" s="1"/>
      <c r="H74" s="8">
        <f t="shared" si="11"/>
        <v>21.440128883894499</v>
      </c>
      <c r="I74" s="1">
        <f t="shared" si="12"/>
        <v>0</v>
      </c>
      <c r="J74" s="1">
        <f t="shared" si="13"/>
        <v>34802.972072901801</v>
      </c>
      <c r="K74" s="1">
        <f t="shared" si="14"/>
        <v>8700.7430182254902</v>
      </c>
      <c r="L74" s="1">
        <f t="shared" si="15"/>
        <v>0</v>
      </c>
      <c r="M74" s="24">
        <f t="shared" si="16"/>
        <v>43503.715091127298</v>
      </c>
      <c r="N74" s="3"/>
      <c r="O74" s="3"/>
      <c r="P74" s="3"/>
    </row>
    <row r="75" spans="1:16">
      <c r="A75" s="8">
        <v>15.25</v>
      </c>
      <c r="B75" s="1">
        <f t="shared" si="6"/>
        <v>0</v>
      </c>
      <c r="C75" s="1">
        <f t="shared" si="7"/>
        <v>21417.552791136699</v>
      </c>
      <c r="D75" s="1">
        <f t="shared" si="8"/>
        <v>7139.18426371226</v>
      </c>
      <c r="E75" s="1">
        <f t="shared" si="9"/>
        <v>0</v>
      </c>
      <c r="F75" s="11">
        <f t="shared" si="10"/>
        <v>28556.737054849</v>
      </c>
      <c r="G75" s="1"/>
      <c r="H75" s="8">
        <f t="shared" si="11"/>
        <v>23.660645230377298</v>
      </c>
      <c r="I75" s="1">
        <f t="shared" si="12"/>
        <v>0</v>
      </c>
      <c r="J75" s="1">
        <f t="shared" si="13"/>
        <v>33229.712675014001</v>
      </c>
      <c r="K75" s="1">
        <f t="shared" si="14"/>
        <v>11076.570891671299</v>
      </c>
      <c r="L75" s="1">
        <f t="shared" si="15"/>
        <v>0</v>
      </c>
      <c r="M75" s="24">
        <f t="shared" si="16"/>
        <v>44306.283566685299</v>
      </c>
      <c r="N75" s="3"/>
      <c r="O75" s="3"/>
      <c r="P75" s="3"/>
    </row>
    <row r="76" spans="1:16">
      <c r="A76" s="8">
        <v>15.75</v>
      </c>
      <c r="B76" s="1">
        <f t="shared" si="6"/>
        <v>0</v>
      </c>
      <c r="C76" s="1">
        <f t="shared" si="7"/>
        <v>5415.5279185670897</v>
      </c>
      <c r="D76" s="1">
        <f t="shared" si="8"/>
        <v>2707.7639592835399</v>
      </c>
      <c r="E76" s="1">
        <f t="shared" si="9"/>
        <v>0</v>
      </c>
      <c r="F76" s="11">
        <f t="shared" si="10"/>
        <v>8123.29187785063</v>
      </c>
      <c r="G76" s="1"/>
      <c r="H76" s="8">
        <f t="shared" si="11"/>
        <v>26.0282466277379</v>
      </c>
      <c r="I76" s="1">
        <f t="shared" si="12"/>
        <v>0</v>
      </c>
      <c r="J76" s="1">
        <f t="shared" si="13"/>
        <v>8949.6315100866195</v>
      </c>
      <c r="K76" s="1">
        <f t="shared" si="14"/>
        <v>4474.8157550433098</v>
      </c>
      <c r="L76" s="1">
        <f t="shared" si="15"/>
        <v>0</v>
      </c>
      <c r="M76" s="24">
        <f t="shared" si="16"/>
        <v>13424.4472651299</v>
      </c>
      <c r="N76" s="3"/>
      <c r="O76" s="3"/>
      <c r="P76" s="3"/>
    </row>
    <row r="77" spans="1:16">
      <c r="A77" s="8">
        <v>16.25</v>
      </c>
      <c r="B77" s="1">
        <f t="shared" si="6"/>
        <v>0</v>
      </c>
      <c r="C77" s="1">
        <f t="shared" si="7"/>
        <v>0</v>
      </c>
      <c r="D77" s="1">
        <f t="shared" si="8"/>
        <v>8528.1740855414191</v>
      </c>
      <c r="E77" s="1">
        <f t="shared" si="9"/>
        <v>0</v>
      </c>
      <c r="F77" s="11">
        <f t="shared" si="10"/>
        <v>8528.1740855414191</v>
      </c>
      <c r="G77" s="1"/>
      <c r="H77" s="8">
        <f t="shared" si="11"/>
        <v>28.547541024083898</v>
      </c>
      <c r="I77" s="1">
        <f t="shared" si="12"/>
        <v>0</v>
      </c>
      <c r="J77" s="1">
        <f t="shared" si="13"/>
        <v>0</v>
      </c>
      <c r="K77" s="1">
        <f t="shared" si="14"/>
        <v>14982.0553580014</v>
      </c>
      <c r="L77" s="1">
        <f t="shared" si="15"/>
        <v>0</v>
      </c>
      <c r="M77" s="24">
        <f t="shared" si="16"/>
        <v>14982.0553580014</v>
      </c>
      <c r="N77" s="3"/>
      <c r="O77" s="3"/>
      <c r="P77" s="3"/>
    </row>
    <row r="78" spans="1:16">
      <c r="A78" s="8">
        <v>16.75</v>
      </c>
      <c r="B78" s="1">
        <f t="shared" si="6"/>
        <v>0</v>
      </c>
      <c r="C78" s="1">
        <f t="shared" si="7"/>
        <v>0</v>
      </c>
      <c r="D78" s="1">
        <f t="shared" si="8"/>
        <v>226.37955666597099</v>
      </c>
      <c r="E78" s="1">
        <f t="shared" si="9"/>
        <v>0</v>
      </c>
      <c r="F78" s="11">
        <f t="shared" si="10"/>
        <v>226.37955666597099</v>
      </c>
      <c r="G78" s="1"/>
      <c r="H78" s="8">
        <f t="shared" si="11"/>
        <v>31.2231299610036</v>
      </c>
      <c r="I78" s="1">
        <f t="shared" si="12"/>
        <v>0</v>
      </c>
      <c r="J78" s="1">
        <f t="shared" si="13"/>
        <v>0</v>
      </c>
      <c r="K78" s="1">
        <f t="shared" si="14"/>
        <v>421.98676527140299</v>
      </c>
      <c r="L78" s="1">
        <f t="shared" si="15"/>
        <v>0</v>
      </c>
      <c r="M78" s="24">
        <f t="shared" si="16"/>
        <v>421.98676527140299</v>
      </c>
      <c r="N78" s="3"/>
      <c r="O78" s="3"/>
      <c r="P78" s="3"/>
    </row>
    <row r="79" spans="1:16">
      <c r="A79" s="8">
        <v>17.25</v>
      </c>
      <c r="B79" s="1">
        <f t="shared" si="6"/>
        <v>0</v>
      </c>
      <c r="C79" s="1">
        <f t="shared" si="7"/>
        <v>0</v>
      </c>
      <c r="D79" s="1">
        <f t="shared" si="8"/>
        <v>1029.9873169935299</v>
      </c>
      <c r="E79" s="1">
        <f t="shared" si="9"/>
        <v>0</v>
      </c>
      <c r="F79" s="11">
        <f t="shared" si="10"/>
        <v>1029.9873169935299</v>
      </c>
      <c r="G79" s="1"/>
      <c r="H79" s="8">
        <f t="shared" si="11"/>
        <v>34.059608779319603</v>
      </c>
      <c r="I79" s="1">
        <f t="shared" si="12"/>
        <v>0</v>
      </c>
      <c r="J79" s="1">
        <f t="shared" si="13"/>
        <v>0</v>
      </c>
      <c r="K79" s="1">
        <f t="shared" si="14"/>
        <v>2033.67913417164</v>
      </c>
      <c r="L79" s="1">
        <f t="shared" si="15"/>
        <v>0</v>
      </c>
      <c r="M79" s="24">
        <f t="shared" si="16"/>
        <v>2033.67913417164</v>
      </c>
      <c r="N79" s="3"/>
      <c r="O79" s="3"/>
      <c r="P79" s="3"/>
    </row>
    <row r="80" spans="1:16">
      <c r="A80" s="8">
        <v>17.75</v>
      </c>
      <c r="B80" s="1">
        <f t="shared" si="6"/>
        <v>0</v>
      </c>
      <c r="C80" s="1">
        <f t="shared" si="7"/>
        <v>0</v>
      </c>
      <c r="D80" s="1">
        <f t="shared" si="8"/>
        <v>508.04317305445397</v>
      </c>
      <c r="E80" s="1">
        <f t="shared" si="9"/>
        <v>0</v>
      </c>
      <c r="F80" s="11">
        <f t="shared" si="10"/>
        <v>508.04317305445397</v>
      </c>
      <c r="G80" s="1"/>
      <c r="H80" s="8">
        <f t="shared" si="11"/>
        <v>37.061566812287403</v>
      </c>
      <c r="I80" s="1">
        <f t="shared" si="12"/>
        <v>0</v>
      </c>
      <c r="J80" s="1">
        <f t="shared" si="13"/>
        <v>0</v>
      </c>
      <c r="K80" s="1">
        <f t="shared" si="14"/>
        <v>1060.7817465737501</v>
      </c>
      <c r="L80" s="1">
        <f t="shared" si="15"/>
        <v>0</v>
      </c>
      <c r="M80" s="24">
        <f t="shared" si="16"/>
        <v>1060.7817465737501</v>
      </c>
      <c r="N80" s="3"/>
      <c r="O80" s="3"/>
      <c r="P80" s="3"/>
    </row>
    <row r="81" spans="1:16">
      <c r="A81" s="8">
        <v>18.25</v>
      </c>
      <c r="B81" s="1">
        <f t="shared" si="6"/>
        <v>0</v>
      </c>
      <c r="C81" s="1">
        <f t="shared" si="7"/>
        <v>0</v>
      </c>
      <c r="D81" s="1">
        <f t="shared" si="8"/>
        <v>0</v>
      </c>
      <c r="E81" s="1">
        <f t="shared" si="9"/>
        <v>0</v>
      </c>
      <c r="F81" s="11">
        <f t="shared" si="10"/>
        <v>0</v>
      </c>
      <c r="G81" s="1"/>
      <c r="H81" s="8">
        <f t="shared" si="11"/>
        <v>40.233587567345801</v>
      </c>
      <c r="I81" s="1">
        <f t="shared" si="12"/>
        <v>0</v>
      </c>
      <c r="J81" s="1">
        <f t="shared" si="13"/>
        <v>0</v>
      </c>
      <c r="K81" s="1">
        <f t="shared" si="14"/>
        <v>0</v>
      </c>
      <c r="L81" s="1">
        <f t="shared" si="15"/>
        <v>0</v>
      </c>
      <c r="M81" s="24">
        <f t="shared" si="16"/>
        <v>0</v>
      </c>
      <c r="N81" s="3"/>
      <c r="O81" s="3"/>
      <c r="P81" s="3"/>
    </row>
    <row r="82" spans="1:16">
      <c r="A82" s="8">
        <v>18.75</v>
      </c>
      <c r="B82" s="1">
        <f t="shared" si="6"/>
        <v>0</v>
      </c>
      <c r="C82" s="1">
        <f t="shared" si="7"/>
        <v>0</v>
      </c>
      <c r="D82" s="1">
        <f t="shared" si="8"/>
        <v>0</v>
      </c>
      <c r="E82" s="1">
        <f t="shared" si="9"/>
        <v>0</v>
      </c>
      <c r="F82" s="11">
        <f t="shared" si="10"/>
        <v>0</v>
      </c>
      <c r="G82" s="1"/>
      <c r="H82" s="8">
        <f t="shared" si="11"/>
        <v>43.580248897400601</v>
      </c>
      <c r="I82" s="1">
        <f t="shared" si="12"/>
        <v>0</v>
      </c>
      <c r="J82" s="1">
        <f t="shared" si="13"/>
        <v>0</v>
      </c>
      <c r="K82" s="1">
        <f t="shared" si="14"/>
        <v>0</v>
      </c>
      <c r="L82" s="1">
        <f t="shared" si="15"/>
        <v>0</v>
      </c>
      <c r="M82" s="24">
        <f t="shared" si="16"/>
        <v>0</v>
      </c>
      <c r="N82" s="3"/>
      <c r="O82" s="3"/>
      <c r="P82" s="3"/>
    </row>
    <row r="83" spans="1:16">
      <c r="A83" s="8">
        <v>19.25</v>
      </c>
      <c r="B83" s="1">
        <f t="shared" si="6"/>
        <v>0</v>
      </c>
      <c r="C83" s="1">
        <f t="shared" si="7"/>
        <v>0</v>
      </c>
      <c r="D83" s="1">
        <f t="shared" si="8"/>
        <v>0</v>
      </c>
      <c r="E83" s="1">
        <f t="shared" si="9"/>
        <v>0</v>
      </c>
      <c r="F83" s="11">
        <f t="shared" si="10"/>
        <v>0</v>
      </c>
      <c r="G83" s="1"/>
      <c r="H83" s="8">
        <f t="shared" si="11"/>
        <v>47.106123162517399</v>
      </c>
      <c r="I83" s="1">
        <f t="shared" si="12"/>
        <v>0</v>
      </c>
      <c r="J83" s="1">
        <f t="shared" si="13"/>
        <v>0</v>
      </c>
      <c r="K83" s="1">
        <f t="shared" si="14"/>
        <v>0</v>
      </c>
      <c r="L83" s="1">
        <f t="shared" si="15"/>
        <v>0</v>
      </c>
      <c r="M83" s="24">
        <f t="shared" si="16"/>
        <v>0</v>
      </c>
      <c r="N83" s="3"/>
      <c r="O83" s="3"/>
      <c r="P83" s="3"/>
    </row>
    <row r="84" spans="1:16">
      <c r="A84" s="8">
        <v>19.75</v>
      </c>
      <c r="B84" s="1">
        <f t="shared" si="6"/>
        <v>0</v>
      </c>
      <c r="C84" s="1">
        <f t="shared" si="7"/>
        <v>0</v>
      </c>
      <c r="D84" s="1">
        <f t="shared" si="8"/>
        <v>0</v>
      </c>
      <c r="E84" s="1">
        <f t="shared" si="9"/>
        <v>0</v>
      </c>
      <c r="F84" s="11">
        <f t="shared" si="10"/>
        <v>0</v>
      </c>
      <c r="G84" s="1"/>
      <c r="H84" s="8">
        <f t="shared" si="11"/>
        <v>50.815777382798302</v>
      </c>
      <c r="I84" s="1">
        <f t="shared" si="12"/>
        <v>0</v>
      </c>
      <c r="J84" s="1">
        <f t="shared" si="13"/>
        <v>0</v>
      </c>
      <c r="K84" s="1">
        <f t="shared" si="14"/>
        <v>0</v>
      </c>
      <c r="L84" s="1">
        <f t="shared" si="15"/>
        <v>0</v>
      </c>
      <c r="M84" s="24">
        <f t="shared" si="16"/>
        <v>0</v>
      </c>
      <c r="N84" s="3"/>
      <c r="O84" s="3"/>
      <c r="P84" s="3"/>
    </row>
    <row r="85" spans="1:16">
      <c r="A85" s="8">
        <v>20.25</v>
      </c>
      <c r="B85" s="1">
        <f t="shared" si="6"/>
        <v>0</v>
      </c>
      <c r="C85" s="1">
        <f t="shared" si="7"/>
        <v>0</v>
      </c>
      <c r="D85" s="1">
        <f t="shared" si="8"/>
        <v>0</v>
      </c>
      <c r="E85" s="1">
        <f t="shared" si="9"/>
        <v>0</v>
      </c>
      <c r="F85" s="11">
        <f t="shared" si="10"/>
        <v>0</v>
      </c>
      <c r="G85" s="1"/>
      <c r="H85" s="8">
        <f t="shared" si="11"/>
        <v>54.713773383144201</v>
      </c>
      <c r="I85" s="1">
        <f t="shared" si="12"/>
        <v>0</v>
      </c>
      <c r="J85" s="1">
        <f t="shared" si="13"/>
        <v>0</v>
      </c>
      <c r="K85" s="1">
        <f t="shared" si="14"/>
        <v>0</v>
      </c>
      <c r="L85" s="1">
        <f t="shared" si="15"/>
        <v>0</v>
      </c>
      <c r="M85" s="24">
        <f t="shared" si="16"/>
        <v>0</v>
      </c>
      <c r="N85" s="3"/>
      <c r="O85" s="3"/>
      <c r="P85" s="3"/>
    </row>
    <row r="86" spans="1:16">
      <c r="A86" s="8">
        <v>20.75</v>
      </c>
      <c r="B86" s="1">
        <f t="shared" si="6"/>
        <v>0</v>
      </c>
      <c r="C86" s="1">
        <f t="shared" si="7"/>
        <v>0</v>
      </c>
      <c r="D86" s="1">
        <f t="shared" si="8"/>
        <v>0</v>
      </c>
      <c r="E86" s="1">
        <f t="shared" si="9"/>
        <v>0</v>
      </c>
      <c r="F86" s="11">
        <f t="shared" si="10"/>
        <v>0</v>
      </c>
      <c r="G86" s="1"/>
      <c r="H86" s="8">
        <f t="shared" si="11"/>
        <v>58.804667930524197</v>
      </c>
      <c r="I86" s="1">
        <f t="shared" si="12"/>
        <v>0</v>
      </c>
      <c r="J86" s="1">
        <f t="shared" si="13"/>
        <v>0</v>
      </c>
      <c r="K86" s="1">
        <f t="shared" si="14"/>
        <v>0</v>
      </c>
      <c r="L86" s="1">
        <f t="shared" si="15"/>
        <v>0</v>
      </c>
      <c r="M86" s="24">
        <f t="shared" si="16"/>
        <v>0</v>
      </c>
      <c r="N86" s="3"/>
      <c r="O86" s="3"/>
      <c r="P86" s="3"/>
    </row>
    <row r="87" spans="1:16">
      <c r="A87" s="8">
        <v>21.25</v>
      </c>
      <c r="B87" s="1">
        <f t="shared" si="6"/>
        <v>0</v>
      </c>
      <c r="C87" s="1">
        <f t="shared" si="7"/>
        <v>0</v>
      </c>
      <c r="D87" s="1">
        <f t="shared" si="8"/>
        <v>0</v>
      </c>
      <c r="E87" s="1">
        <f t="shared" si="9"/>
        <v>0</v>
      </c>
      <c r="F87" s="11">
        <f t="shared" si="10"/>
        <v>0</v>
      </c>
      <c r="G87" s="1"/>
      <c r="H87" s="8">
        <f t="shared" si="11"/>
        <v>63.093012864317998</v>
      </c>
      <c r="I87" s="1">
        <f t="shared" si="12"/>
        <v>0</v>
      </c>
      <c r="J87" s="1">
        <f t="shared" si="13"/>
        <v>0</v>
      </c>
      <c r="K87" s="1">
        <f t="shared" si="14"/>
        <v>0</v>
      </c>
      <c r="L87" s="1">
        <f t="shared" si="15"/>
        <v>0</v>
      </c>
      <c r="M87" s="24">
        <f t="shared" si="16"/>
        <v>0</v>
      </c>
      <c r="N87" s="3"/>
      <c r="O87" s="3"/>
      <c r="P87" s="3"/>
    </row>
    <row r="88" spans="1:16">
      <c r="A88" s="8">
        <v>21.75</v>
      </c>
      <c r="B88" s="1">
        <f t="shared" si="6"/>
        <v>0</v>
      </c>
      <c r="C88" s="1">
        <f t="shared" si="7"/>
        <v>0</v>
      </c>
      <c r="D88" s="1">
        <f t="shared" si="8"/>
        <v>0</v>
      </c>
      <c r="E88" s="1">
        <f t="shared" si="9"/>
        <v>0</v>
      </c>
      <c r="F88" s="11">
        <f t="shared" si="10"/>
        <v>0</v>
      </c>
      <c r="G88" s="1"/>
      <c r="H88" s="8">
        <f t="shared" si="11"/>
        <v>67.583355220239</v>
      </c>
      <c r="I88" s="1">
        <f t="shared" si="12"/>
        <v>0</v>
      </c>
      <c r="J88" s="1">
        <f t="shared" si="13"/>
        <v>0</v>
      </c>
      <c r="K88" s="1">
        <f t="shared" si="14"/>
        <v>0</v>
      </c>
      <c r="L88" s="1">
        <f t="shared" si="15"/>
        <v>0</v>
      </c>
      <c r="M88" s="24">
        <f t="shared" si="16"/>
        <v>0</v>
      </c>
      <c r="N88" s="3"/>
      <c r="O88" s="3"/>
      <c r="P88" s="3"/>
    </row>
    <row r="89" spans="1:16">
      <c r="A89" s="6" t="s">
        <v>7</v>
      </c>
      <c r="B89" s="17">
        <f>SUM(B52:B83)</f>
        <v>0</v>
      </c>
      <c r="C89" s="17">
        <f>SUM(C52:C83)</f>
        <v>2566785.0446796799</v>
      </c>
      <c r="D89" s="17">
        <f>SUM(D52:D83)</f>
        <v>44901.728038105903</v>
      </c>
      <c r="E89" s="17">
        <f>SUM(E52:E83)</f>
        <v>0</v>
      </c>
      <c r="F89" s="17">
        <f>SUM(F52:F83)</f>
        <v>2611686.77271778</v>
      </c>
      <c r="G89" s="11"/>
      <c r="H89" s="6" t="s">
        <v>7</v>
      </c>
      <c r="I89" s="17">
        <f>SUM(I52:I88)</f>
        <v>0</v>
      </c>
      <c r="J89" s="17">
        <f>SUM(J52:J88)</f>
        <v>2147270.4385676398</v>
      </c>
      <c r="K89" s="17">
        <f>SUM(K52:K88)</f>
        <v>63686.330188970998</v>
      </c>
      <c r="L89" s="17">
        <f>SUM(L52:L88)</f>
        <v>0</v>
      </c>
      <c r="M89" s="17">
        <f>SUM(M52:M88)</f>
        <v>2210956.7687566099</v>
      </c>
      <c r="N89" s="3"/>
      <c r="O89" s="3"/>
      <c r="P89" s="3"/>
    </row>
    <row r="90" spans="1:16">
      <c r="A90" s="4" t="s">
        <v>13</v>
      </c>
      <c r="B90" s="25">
        <f>IF(L43&gt;0,B89/L43,0)</f>
        <v>0</v>
      </c>
      <c r="C90" s="25">
        <f>IF(M43&gt;0,C89/M43,0)</f>
        <v>10.9052526026924</v>
      </c>
      <c r="D90" s="25">
        <f>IF(N43&gt;0,D89/N43,0)</f>
        <v>14.26721699464</v>
      </c>
      <c r="E90" s="25">
        <f>IF(O43&gt;0,E89/O43,0)</f>
        <v>0</v>
      </c>
      <c r="F90" s="25">
        <f>IF(P43&gt;0,F89/P43,0)</f>
        <v>10.9496129129246</v>
      </c>
      <c r="G90" s="11"/>
      <c r="H90" s="4" t="s">
        <v>13</v>
      </c>
      <c r="I90" s="25">
        <f>IF(L43&gt;0,I89/L43,0)</f>
        <v>0</v>
      </c>
      <c r="J90" s="25">
        <f>IF(M43&gt;0,J89/M43,0)</f>
        <v>9.1229012680321393</v>
      </c>
      <c r="K90" s="25">
        <f>IF(N43&gt;0,K89/N43,0)</f>
        <v>20.235895857443001</v>
      </c>
      <c r="L90" s="25">
        <f>IF(O43&gt;0,L89/O43,0)</f>
        <v>0</v>
      </c>
      <c r="M90" s="25">
        <f>IF(P43&gt;0,M89/P43,0)</f>
        <v>9.2695345544454195</v>
      </c>
      <c r="N90" s="3"/>
      <c r="O90" s="3"/>
      <c r="P90" s="3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3"/>
      <c r="O93" s="3"/>
      <c r="P93" s="3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3"/>
      <c r="O94" s="3"/>
      <c r="P94" s="3"/>
    </row>
    <row r="95" spans="1:16" ht="14" customHeight="1">
      <c r="A95" s="53" t="s">
        <v>14</v>
      </c>
      <c r="B95" s="53"/>
      <c r="C95" s="53"/>
      <c r="D95" s="53"/>
      <c r="E95" s="53"/>
      <c r="F95" s="1"/>
      <c r="G95" s="1"/>
      <c r="H95" s="1"/>
      <c r="I95" s="1"/>
      <c r="J95" s="1"/>
      <c r="K95" s="1"/>
      <c r="L95" s="1"/>
      <c r="M95" s="1"/>
      <c r="N95" s="3"/>
      <c r="O95" s="3"/>
      <c r="P95" s="3"/>
    </row>
    <row r="96" spans="1:16" ht="12.75" customHeight="1">
      <c r="A96" s="53"/>
      <c r="B96" s="53"/>
      <c r="C96" s="53"/>
      <c r="D96" s="53"/>
      <c r="E96" s="53"/>
      <c r="F96" s="1"/>
      <c r="G96" s="1"/>
      <c r="H96" s="1"/>
      <c r="I96" s="1"/>
      <c r="J96" s="1"/>
      <c r="K96" s="1"/>
      <c r="L96" s="1"/>
      <c r="M96" s="1"/>
      <c r="N96" s="3"/>
      <c r="O96" s="3"/>
      <c r="P96" s="3"/>
    </row>
    <row r="97" spans="1:18">
      <c r="A97" s="26"/>
      <c r="B97" s="2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3"/>
      <c r="O97" s="3"/>
      <c r="P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3"/>
      <c r="O98" s="3"/>
      <c r="P98" s="3"/>
    </row>
    <row r="99" spans="1:18">
      <c r="A99" s="54" t="s">
        <v>15</v>
      </c>
      <c r="B99" s="52" t="s">
        <v>16</v>
      </c>
      <c r="C99" s="52" t="s">
        <v>17</v>
      </c>
      <c r="D99" s="52" t="s">
        <v>18</v>
      </c>
      <c r="E99" s="52" t="s">
        <v>19</v>
      </c>
      <c r="F99" s="1"/>
      <c r="G99" s="52" t="s">
        <v>16</v>
      </c>
      <c r="H99" s="52" t="s">
        <v>18</v>
      </c>
      <c r="I99" s="52" t="s">
        <v>17</v>
      </c>
      <c r="J99" s="1"/>
      <c r="K99" s="1"/>
      <c r="L99" s="1"/>
      <c r="M99" s="1"/>
      <c r="N99" s="3"/>
      <c r="O99" s="3"/>
      <c r="P99" s="3"/>
    </row>
    <row r="100" spans="1:18">
      <c r="A100" s="54"/>
      <c r="B100" s="54"/>
      <c r="C100" s="54"/>
      <c r="D100" s="54"/>
      <c r="E100" s="52"/>
      <c r="F100" s="1"/>
      <c r="G100" s="52"/>
      <c r="H100" s="52"/>
      <c r="I100" s="52"/>
      <c r="J100" s="1"/>
      <c r="K100" s="1"/>
      <c r="L100" s="1"/>
      <c r="M100" s="1"/>
      <c r="N100" s="3"/>
      <c r="O100" s="3"/>
      <c r="P100" s="3"/>
    </row>
    <row r="101" spans="1:18">
      <c r="A101" s="1"/>
      <c r="B101" s="2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3"/>
      <c r="O101" s="3"/>
      <c r="P101" s="3"/>
    </row>
    <row r="102" spans="1:18">
      <c r="A102" s="27">
        <v>0</v>
      </c>
      <c r="B102" s="28">
        <f>L$43</f>
        <v>0</v>
      </c>
      <c r="C102" s="28">
        <f>$B$90</f>
        <v>0</v>
      </c>
      <c r="D102" s="28">
        <f>$I$90</f>
        <v>0</v>
      </c>
      <c r="E102" s="28">
        <f t="shared" ref="E102:E105" si="17">B102*D102</f>
        <v>0</v>
      </c>
      <c r="F102" s="1"/>
      <c r="G102" s="1">
        <f t="shared" ref="G102:G106" si="18">B102</f>
        <v>0</v>
      </c>
      <c r="H102" s="1">
        <f t="shared" ref="H102:H106" si="19">D102/1000</f>
        <v>0</v>
      </c>
      <c r="I102" s="1">
        <f t="shared" ref="I102:I106" si="20">C102</f>
        <v>0</v>
      </c>
      <c r="J102" s="1"/>
      <c r="K102" s="1"/>
      <c r="L102" s="1"/>
      <c r="M102" s="1"/>
      <c r="N102" s="3"/>
      <c r="O102" s="3"/>
      <c r="P102" s="3"/>
    </row>
    <row r="103" spans="1:18">
      <c r="A103" s="27">
        <v>1</v>
      </c>
      <c r="B103" s="28">
        <f>M$43</f>
        <v>235371.44330301601</v>
      </c>
      <c r="C103" s="28">
        <f>$C$90</f>
        <v>10.9052526026924</v>
      </c>
      <c r="D103" s="28">
        <f>$J$90</f>
        <v>9.1229012680321393</v>
      </c>
      <c r="E103" s="28">
        <f t="shared" si="17"/>
        <v>2147270.4385676398</v>
      </c>
      <c r="F103" s="1"/>
      <c r="G103" s="12">
        <f t="shared" si="18"/>
        <v>235371</v>
      </c>
      <c r="H103" s="29">
        <f t="shared" si="19"/>
        <v>8.9999999999999993E-3</v>
      </c>
      <c r="I103" s="30">
        <f t="shared" si="20"/>
        <v>10.9</v>
      </c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27">
        <v>2</v>
      </c>
      <c r="B104" s="28">
        <f>N$43</f>
        <v>3147.1959846811701</v>
      </c>
      <c r="C104" s="28">
        <f>$D$90</f>
        <v>14.26721699464</v>
      </c>
      <c r="D104" s="28">
        <f>$K$90</f>
        <v>20.235895857443001</v>
      </c>
      <c r="E104" s="28">
        <f t="shared" si="17"/>
        <v>63686.330188970896</v>
      </c>
      <c r="F104" s="1"/>
      <c r="G104" s="12">
        <f t="shared" si="18"/>
        <v>3147</v>
      </c>
      <c r="H104" s="29">
        <f t="shared" si="19"/>
        <v>0.02</v>
      </c>
      <c r="I104" s="30">
        <f t="shared" si="20"/>
        <v>14.3</v>
      </c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27">
        <v>3</v>
      </c>
      <c r="B105" s="28">
        <f>O$43</f>
        <v>0</v>
      </c>
      <c r="C105" s="28">
        <f>$E$90</f>
        <v>0</v>
      </c>
      <c r="D105" s="28">
        <f>$L$90</f>
        <v>0</v>
      </c>
      <c r="E105" s="28">
        <f t="shared" si="17"/>
        <v>0</v>
      </c>
      <c r="F105" s="1"/>
      <c r="G105" s="1">
        <f t="shared" si="18"/>
        <v>0</v>
      </c>
      <c r="H105" s="1">
        <f t="shared" si="19"/>
        <v>0</v>
      </c>
      <c r="I105" s="1">
        <f t="shared" si="20"/>
        <v>0</v>
      </c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27" t="s">
        <v>7</v>
      </c>
      <c r="B106" s="28">
        <f>SUM(B102:B105)</f>
        <v>238518.63928769701</v>
      </c>
      <c r="C106" s="28">
        <f>$F$90</f>
        <v>10.9496129129246</v>
      </c>
      <c r="D106" s="28">
        <f>$M$90</f>
        <v>9.2695345544454195</v>
      </c>
      <c r="E106" s="28">
        <f>SUM(E102:E105)</f>
        <v>2210956.7687566099</v>
      </c>
      <c r="F106" s="1"/>
      <c r="G106" s="12">
        <f t="shared" si="18"/>
        <v>238519</v>
      </c>
      <c r="H106" s="29">
        <f t="shared" si="19"/>
        <v>8.9999999999999993E-3</v>
      </c>
      <c r="I106" s="30">
        <f t="shared" si="20"/>
        <v>10.9</v>
      </c>
      <c r="J106" s="1"/>
      <c r="K106" s="1"/>
      <c r="L106" s="1"/>
      <c r="M106" s="1"/>
      <c r="N106" s="1"/>
      <c r="O106" s="1"/>
      <c r="P106" s="3"/>
      <c r="Q106" s="3"/>
      <c r="R106" s="3"/>
    </row>
    <row r="107" spans="1:18">
      <c r="A107" s="27" t="s">
        <v>2</v>
      </c>
      <c r="B107" s="28">
        <f>$I$2</f>
        <v>2210867</v>
      </c>
      <c r="C107" s="2"/>
      <c r="D107" s="2"/>
      <c r="E107" s="2"/>
      <c r="F107" s="1"/>
      <c r="G107" s="12">
        <f>B107/1000</f>
        <v>2211</v>
      </c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  <row r="108" spans="1:18" ht="24">
      <c r="A108" s="31" t="s">
        <v>20</v>
      </c>
      <c r="B108" s="28">
        <f>IF(E106&gt;0,$I$2/E106,"")</f>
        <v>0.999959398230721</v>
      </c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3"/>
      <c r="R108" s="3"/>
    </row>
  </sheetData>
  <sheetProtection selectLockedCells="1" selectUnlockedCells="1"/>
  <mergeCells count="15"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8"/>
  <sheetViews>
    <sheetView topLeftCell="A16" zoomScale="80" zoomScaleNormal="80" workbookViewId="0">
      <selection activeCell="I43" sqref="I43"/>
    </sheetView>
  </sheetViews>
  <sheetFormatPr baseColWidth="10" defaultColWidth="11.5" defaultRowHeight="13"/>
  <cols>
    <col min="1" max="1" width="9" customWidth="1"/>
    <col min="2" max="2" width="12.1640625" customWidth="1"/>
    <col min="4" max="4" width="9.6640625" customWidth="1"/>
    <col min="5" max="5" width="12.1640625" customWidth="1"/>
    <col min="8" max="8" width="8.5" customWidth="1"/>
    <col min="9" max="9" width="10.5" customWidth="1"/>
    <col min="11" max="12" width="9.6640625" customWidth="1"/>
    <col min="13" max="13" width="10.5" customWidth="1"/>
    <col min="14" max="14" width="8.83203125" customWidth="1"/>
    <col min="16" max="16" width="11" customWidth="1"/>
  </cols>
  <sheetData>
    <row r="1" spans="1:18" ht="21">
      <c r="A1" s="49" t="s">
        <v>22</v>
      </c>
      <c r="B1" s="49"/>
      <c r="C1" s="49"/>
      <c r="D1" s="49"/>
      <c r="E1" s="49"/>
      <c r="F1" s="49"/>
      <c r="G1" s="1"/>
      <c r="H1" s="50" t="s">
        <v>1</v>
      </c>
      <c r="I1" s="50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1127622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51" t="s">
        <v>4</v>
      </c>
      <c r="C4" s="51"/>
      <c r="D4" s="51"/>
      <c r="E4" s="51"/>
      <c r="F4" s="51"/>
      <c r="G4" s="1"/>
      <c r="H4" s="2" t="s">
        <v>3</v>
      </c>
      <c r="I4" s="1"/>
      <c r="J4" s="1"/>
      <c r="K4" s="2" t="s">
        <v>3</v>
      </c>
      <c r="L4" s="50" t="s">
        <v>5</v>
      </c>
      <c r="M4" s="50"/>
      <c r="N4" s="50"/>
      <c r="O4" s="50"/>
      <c r="P4" s="50"/>
      <c r="Q4" s="3"/>
      <c r="R4" s="3"/>
    </row>
    <row r="5" spans="1:18">
      <c r="A5" s="2" t="s">
        <v>6</v>
      </c>
      <c r="B5" s="4">
        <v>0</v>
      </c>
      <c r="C5" s="5">
        <v>1</v>
      </c>
      <c r="D5" s="5">
        <v>2</v>
      </c>
      <c r="E5" s="5">
        <v>3</v>
      </c>
      <c r="F5" s="6" t="s">
        <v>7</v>
      </c>
      <c r="G5" s="1"/>
      <c r="H5" s="2" t="s">
        <v>6</v>
      </c>
      <c r="I5" s="2" t="s">
        <v>8</v>
      </c>
      <c r="J5" s="1"/>
      <c r="K5" s="2" t="s">
        <v>6</v>
      </c>
      <c r="L5" s="4">
        <v>0</v>
      </c>
      <c r="M5" s="5">
        <v>1</v>
      </c>
      <c r="N5" s="5">
        <v>2</v>
      </c>
      <c r="O5" s="5">
        <v>3</v>
      </c>
      <c r="P5" s="7" t="s">
        <v>7</v>
      </c>
      <c r="Q5" s="3"/>
      <c r="R5" s="3"/>
    </row>
    <row r="6" spans="1:18">
      <c r="A6" s="8">
        <v>3.75</v>
      </c>
      <c r="B6" s="10">
        <v>1</v>
      </c>
      <c r="C6" s="9"/>
      <c r="D6" s="9"/>
      <c r="E6" s="9"/>
      <c r="F6" s="11">
        <f t="shared" ref="F6:F42" si="0">SUM(B6:E6)</f>
        <v>1</v>
      </c>
      <c r="G6" s="1"/>
      <c r="H6" s="8">
        <v>3.75</v>
      </c>
      <c r="I6" s="12"/>
      <c r="J6" s="1"/>
      <c r="K6" s="8">
        <v>3.75</v>
      </c>
      <c r="L6" s="1">
        <f t="shared" ref="L6:L42" si="1">IF($F6&gt;0,($I6/1000)*(B6/$F6),0)</f>
        <v>0</v>
      </c>
      <c r="M6" s="1">
        <f t="shared" ref="M6:M42" si="2">IF($F6&gt;0,($I6/1000)*(C6/$F6),0)</f>
        <v>0</v>
      </c>
      <c r="N6" s="1">
        <f t="shared" ref="N6:N42" si="3">IF($F6&gt;0,($I6/1000)*(D6/$F6),0)</f>
        <v>0</v>
      </c>
      <c r="O6" s="1">
        <f t="shared" ref="O6:O42" si="4">IF($F6&gt;0,($I6/1000)*(E6/$F6),0)</f>
        <v>0</v>
      </c>
      <c r="P6" s="13">
        <f t="shared" ref="P6:P42" si="5">SUM(L6:O6)</f>
        <v>0</v>
      </c>
      <c r="Q6" s="3"/>
      <c r="R6" s="3"/>
    </row>
    <row r="7" spans="1:18">
      <c r="A7" s="8">
        <v>4.25</v>
      </c>
      <c r="B7" s="10">
        <v>1</v>
      </c>
      <c r="C7" s="9"/>
      <c r="D7" s="9"/>
      <c r="E7" s="9"/>
      <c r="F7" s="11">
        <f t="shared" si="0"/>
        <v>1</v>
      </c>
      <c r="G7" s="1"/>
      <c r="H7" s="8">
        <v>4.25</v>
      </c>
      <c r="I7" s="12"/>
      <c r="J7" s="1"/>
      <c r="K7" s="8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3">
        <f t="shared" si="5"/>
        <v>0</v>
      </c>
      <c r="Q7" s="3"/>
      <c r="R7" s="3"/>
    </row>
    <row r="8" spans="1:18">
      <c r="A8" s="8">
        <v>4.75</v>
      </c>
      <c r="B8" s="10">
        <v>1</v>
      </c>
      <c r="C8" s="9"/>
      <c r="D8" s="9"/>
      <c r="E8" s="9"/>
      <c r="F8" s="11">
        <f t="shared" si="0"/>
        <v>1</v>
      </c>
      <c r="G8" s="1"/>
      <c r="H8" s="8">
        <v>4.75</v>
      </c>
      <c r="I8" s="12"/>
      <c r="J8" s="1"/>
      <c r="K8" s="8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3">
        <f t="shared" si="5"/>
        <v>0</v>
      </c>
      <c r="Q8" s="3"/>
      <c r="R8" s="3"/>
    </row>
    <row r="9" spans="1:18">
      <c r="A9" s="8">
        <v>5.25</v>
      </c>
      <c r="B9" s="10">
        <v>1</v>
      </c>
      <c r="C9" s="9"/>
      <c r="D9" s="9"/>
      <c r="E9" s="9"/>
      <c r="F9" s="11">
        <f t="shared" si="0"/>
        <v>1</v>
      </c>
      <c r="G9" s="1"/>
      <c r="H9" s="8">
        <v>5.25</v>
      </c>
      <c r="I9" s="12"/>
      <c r="J9" s="1"/>
      <c r="K9" s="8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3">
        <f t="shared" si="5"/>
        <v>0</v>
      </c>
      <c r="Q9" s="3"/>
      <c r="R9" s="3"/>
    </row>
    <row r="10" spans="1:18">
      <c r="A10" s="8">
        <v>5.75</v>
      </c>
      <c r="B10" s="10">
        <v>1</v>
      </c>
      <c r="C10" s="9"/>
      <c r="D10" s="9"/>
      <c r="E10" s="9"/>
      <c r="F10" s="11">
        <f t="shared" si="0"/>
        <v>1</v>
      </c>
      <c r="G10" s="1"/>
      <c r="H10" s="8">
        <v>5.75</v>
      </c>
      <c r="J10" s="1"/>
      <c r="K10" s="8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3">
        <f t="shared" si="5"/>
        <v>0</v>
      </c>
      <c r="Q10" s="3"/>
      <c r="R10" s="3"/>
    </row>
    <row r="11" spans="1:18">
      <c r="A11" s="8">
        <v>6.25</v>
      </c>
      <c r="B11" s="10">
        <v>1</v>
      </c>
      <c r="C11" s="9"/>
      <c r="D11" s="9"/>
      <c r="E11" s="9"/>
      <c r="F11" s="11">
        <f t="shared" si="0"/>
        <v>1</v>
      </c>
      <c r="G11" s="1"/>
      <c r="H11" s="8">
        <v>6.25</v>
      </c>
      <c r="I11" s="14">
        <v>53115.950660000002</v>
      </c>
      <c r="J11" s="1"/>
      <c r="K11" s="8">
        <v>6.25</v>
      </c>
      <c r="L11" s="1">
        <f t="shared" si="1"/>
        <v>53.115950660000003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3">
        <f t="shared" si="5"/>
        <v>53.115950660000003</v>
      </c>
      <c r="Q11" s="3"/>
      <c r="R11" s="3"/>
    </row>
    <row r="12" spans="1:18">
      <c r="A12" s="8">
        <v>6.75</v>
      </c>
      <c r="B12" s="10">
        <v>1</v>
      </c>
      <c r="C12" s="9"/>
      <c r="D12" s="9"/>
      <c r="E12" s="9"/>
      <c r="F12" s="11">
        <f t="shared" si="0"/>
        <v>1</v>
      </c>
      <c r="G12" s="1"/>
      <c r="H12" s="8">
        <v>6.75</v>
      </c>
      <c r="I12" s="14">
        <v>214657.34589999999</v>
      </c>
      <c r="J12" s="1"/>
      <c r="K12" s="8">
        <v>6.75</v>
      </c>
      <c r="L12" s="1">
        <f t="shared" si="1"/>
        <v>214.6573459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3">
        <f t="shared" si="5"/>
        <v>214.6573459</v>
      </c>
      <c r="Q12" s="3"/>
      <c r="R12" s="3"/>
    </row>
    <row r="13" spans="1:18">
      <c r="A13" s="8">
        <v>7.25</v>
      </c>
      <c r="B13">
        <v>1</v>
      </c>
      <c r="E13" s="9"/>
      <c r="F13" s="11">
        <f t="shared" si="0"/>
        <v>1</v>
      </c>
      <c r="G13" s="1"/>
      <c r="H13" s="8">
        <v>7.25</v>
      </c>
      <c r="I13" s="14">
        <v>409779.39669999998</v>
      </c>
      <c r="J13" s="1"/>
      <c r="K13" s="8">
        <v>7.25</v>
      </c>
      <c r="L13" s="1">
        <f t="shared" si="1"/>
        <v>409.77939670000001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3">
        <f t="shared" si="5"/>
        <v>409.77939670000001</v>
      </c>
      <c r="Q13" s="3"/>
      <c r="R13" s="3"/>
    </row>
    <row r="14" spans="1:18">
      <c r="A14" s="8">
        <v>7.75</v>
      </c>
      <c r="B14">
        <v>2</v>
      </c>
      <c r="E14" s="9"/>
      <c r="F14" s="11">
        <f t="shared" si="0"/>
        <v>2</v>
      </c>
      <c r="G14" s="1"/>
      <c r="H14" s="8">
        <v>7.75</v>
      </c>
      <c r="I14" s="14">
        <v>714427.71459999995</v>
      </c>
      <c r="J14" s="12"/>
      <c r="K14" s="8">
        <v>7.75</v>
      </c>
      <c r="L14" s="1">
        <f t="shared" si="1"/>
        <v>714.42771459999994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3">
        <f t="shared" si="5"/>
        <v>714.42771459999994</v>
      </c>
      <c r="Q14" s="3"/>
      <c r="R14" s="3"/>
    </row>
    <row r="15" spans="1:18">
      <c r="A15" s="8">
        <v>8.25</v>
      </c>
      <c r="B15">
        <v>13</v>
      </c>
      <c r="E15" s="9"/>
      <c r="F15" s="11">
        <f t="shared" si="0"/>
        <v>13</v>
      </c>
      <c r="G15" s="1"/>
      <c r="H15" s="8">
        <v>8.25</v>
      </c>
      <c r="I15" s="14">
        <v>1762878.6704622288</v>
      </c>
      <c r="J15" s="12"/>
      <c r="K15" s="8">
        <v>8.25</v>
      </c>
      <c r="L15" s="1">
        <f t="shared" si="1"/>
        <v>1762.87867046223</v>
      </c>
      <c r="M15" s="1">
        <f t="shared" si="2"/>
        <v>0</v>
      </c>
      <c r="N15" s="1">
        <f t="shared" si="3"/>
        <v>0</v>
      </c>
      <c r="O15" s="1">
        <f t="shared" si="4"/>
        <v>0</v>
      </c>
      <c r="P15" s="13">
        <f t="shared" si="5"/>
        <v>1762.87867046223</v>
      </c>
      <c r="Q15" s="3"/>
      <c r="R15" s="3"/>
    </row>
    <row r="16" spans="1:18">
      <c r="A16" s="8">
        <v>8.75</v>
      </c>
      <c r="B16">
        <v>25</v>
      </c>
      <c r="C16">
        <v>1</v>
      </c>
      <c r="E16" s="9"/>
      <c r="F16" s="11">
        <f t="shared" si="0"/>
        <v>26</v>
      </c>
      <c r="G16" s="1"/>
      <c r="H16" s="8">
        <v>8.75</v>
      </c>
      <c r="I16" s="14">
        <v>3854967.2957916153</v>
      </c>
      <c r="J16" s="12"/>
      <c r="K16" s="8">
        <v>8.75</v>
      </c>
      <c r="L16" s="1">
        <f t="shared" si="1"/>
        <v>3706.69932287655</v>
      </c>
      <c r="M16" s="1">
        <f t="shared" si="2"/>
        <v>148.26797291506199</v>
      </c>
      <c r="N16" s="1">
        <f t="shared" si="3"/>
        <v>0</v>
      </c>
      <c r="O16" s="1">
        <f t="shared" si="4"/>
        <v>0</v>
      </c>
      <c r="P16" s="13">
        <f t="shared" si="5"/>
        <v>3854.96729579161</v>
      </c>
      <c r="Q16" s="3"/>
      <c r="R16" s="3"/>
    </row>
    <row r="17" spans="1:18">
      <c r="A17" s="8">
        <v>9.25</v>
      </c>
      <c r="B17">
        <v>56</v>
      </c>
      <c r="C17">
        <v>1</v>
      </c>
      <c r="E17" s="9"/>
      <c r="F17" s="11">
        <f t="shared" si="0"/>
        <v>57</v>
      </c>
      <c r="G17" s="1"/>
      <c r="H17" s="8">
        <v>9.25</v>
      </c>
      <c r="I17" s="14">
        <v>10898539.985520896</v>
      </c>
      <c r="J17" s="12"/>
      <c r="K17" s="8">
        <v>9.25</v>
      </c>
      <c r="L17" s="1">
        <f t="shared" si="1"/>
        <v>10707.3375296346</v>
      </c>
      <c r="M17" s="1">
        <f t="shared" si="2"/>
        <v>191.20245588633199</v>
      </c>
      <c r="N17" s="1">
        <f t="shared" si="3"/>
        <v>0</v>
      </c>
      <c r="O17" s="1">
        <f t="shared" si="4"/>
        <v>0</v>
      </c>
      <c r="P17" s="13">
        <f t="shared" si="5"/>
        <v>10898.5399855209</v>
      </c>
      <c r="Q17" s="3"/>
      <c r="R17" s="3"/>
    </row>
    <row r="18" spans="1:18">
      <c r="A18" s="8">
        <v>9.75</v>
      </c>
      <c r="B18">
        <v>132</v>
      </c>
      <c r="C18">
        <v>8</v>
      </c>
      <c r="E18" s="9"/>
      <c r="F18" s="11">
        <f t="shared" si="0"/>
        <v>140</v>
      </c>
      <c r="G18" s="1"/>
      <c r="H18" s="8">
        <v>9.75</v>
      </c>
      <c r="I18" s="14">
        <v>17876148.467800494</v>
      </c>
      <c r="J18" s="12"/>
      <c r="K18" s="8">
        <v>9.75</v>
      </c>
      <c r="L18" s="1">
        <f t="shared" si="1"/>
        <v>16854.654269640501</v>
      </c>
      <c r="M18" s="1">
        <f t="shared" si="2"/>
        <v>1021.49419816003</v>
      </c>
      <c r="N18" s="1">
        <f t="shared" si="3"/>
        <v>0</v>
      </c>
      <c r="O18" s="1">
        <f t="shared" si="4"/>
        <v>0</v>
      </c>
      <c r="P18" s="13">
        <f t="shared" si="5"/>
        <v>17876.1484678005</v>
      </c>
      <c r="Q18" s="3"/>
      <c r="R18" s="3"/>
    </row>
    <row r="19" spans="1:18">
      <c r="A19" s="8">
        <v>10.25</v>
      </c>
      <c r="B19">
        <v>121</v>
      </c>
      <c r="C19">
        <v>24</v>
      </c>
      <c r="E19" s="9"/>
      <c r="F19" s="11">
        <f t="shared" si="0"/>
        <v>145</v>
      </c>
      <c r="G19" s="1"/>
      <c r="H19" s="8">
        <v>10.25</v>
      </c>
      <c r="I19" s="14">
        <v>30448547.564341925</v>
      </c>
      <c r="J19" s="12"/>
      <c r="K19" s="8">
        <v>10.25</v>
      </c>
      <c r="L19" s="1">
        <f t="shared" si="1"/>
        <v>25408.787967485299</v>
      </c>
      <c r="M19" s="1">
        <f t="shared" si="2"/>
        <v>5039.7595968565902</v>
      </c>
      <c r="N19" s="1">
        <f t="shared" si="3"/>
        <v>0</v>
      </c>
      <c r="O19" s="1">
        <f t="shared" si="4"/>
        <v>0</v>
      </c>
      <c r="P19" s="13">
        <f t="shared" si="5"/>
        <v>30448.547564341901</v>
      </c>
      <c r="Q19" s="3"/>
      <c r="R19" s="3"/>
    </row>
    <row r="20" spans="1:18">
      <c r="A20" s="8">
        <v>10.75</v>
      </c>
      <c r="B20">
        <v>81</v>
      </c>
      <c r="C20">
        <v>45</v>
      </c>
      <c r="E20" s="9"/>
      <c r="F20" s="11">
        <f t="shared" si="0"/>
        <v>126</v>
      </c>
      <c r="G20" s="1"/>
      <c r="H20" s="8">
        <v>10.75</v>
      </c>
      <c r="I20" s="14">
        <v>36574498.70750048</v>
      </c>
      <c r="J20" s="12"/>
      <c r="K20" s="8">
        <v>10.75</v>
      </c>
      <c r="L20" s="1">
        <f t="shared" si="1"/>
        <v>23512.177740536001</v>
      </c>
      <c r="M20" s="1">
        <f t="shared" si="2"/>
        <v>13062.3209669645</v>
      </c>
      <c r="N20" s="1">
        <f t="shared" si="3"/>
        <v>0</v>
      </c>
      <c r="O20" s="1">
        <f t="shared" si="4"/>
        <v>0</v>
      </c>
      <c r="P20" s="13">
        <f t="shared" si="5"/>
        <v>36574.498707500497</v>
      </c>
      <c r="Q20" s="3"/>
      <c r="R20" s="3"/>
    </row>
    <row r="21" spans="1:18">
      <c r="A21" s="8">
        <v>11.25</v>
      </c>
      <c r="B21">
        <v>72</v>
      </c>
      <c r="C21">
        <v>37</v>
      </c>
      <c r="E21" s="9"/>
      <c r="F21" s="11">
        <f t="shared" si="0"/>
        <v>109</v>
      </c>
      <c r="G21" s="1"/>
      <c r="H21" s="8">
        <v>11.25</v>
      </c>
      <c r="I21" s="14">
        <v>22440601.722438037</v>
      </c>
      <c r="J21" s="12"/>
      <c r="K21" s="8">
        <v>11.25</v>
      </c>
      <c r="L21" s="1">
        <f t="shared" si="1"/>
        <v>14823.149761610401</v>
      </c>
      <c r="M21" s="1">
        <f t="shared" si="2"/>
        <v>7617.4519608275896</v>
      </c>
      <c r="N21" s="1">
        <f t="shared" si="3"/>
        <v>0</v>
      </c>
      <c r="O21" s="1">
        <f t="shared" si="4"/>
        <v>0</v>
      </c>
      <c r="P21" s="13">
        <f t="shared" si="5"/>
        <v>22440.601722438001</v>
      </c>
      <c r="Q21" s="3"/>
      <c r="R21" s="3"/>
    </row>
    <row r="22" spans="1:18">
      <c r="A22" s="8">
        <v>11.75</v>
      </c>
      <c r="B22">
        <v>47</v>
      </c>
      <c r="C22">
        <v>55</v>
      </c>
      <c r="E22" s="9"/>
      <c r="F22" s="11">
        <f t="shared" si="0"/>
        <v>102</v>
      </c>
      <c r="G22" s="12"/>
      <c r="H22" s="8">
        <v>11.75</v>
      </c>
      <c r="I22" s="14">
        <v>11766516.803154752</v>
      </c>
      <c r="J22" s="12"/>
      <c r="K22" s="8">
        <v>11.75</v>
      </c>
      <c r="L22" s="1">
        <f t="shared" si="1"/>
        <v>5421.8263700811103</v>
      </c>
      <c r="M22" s="1">
        <f t="shared" si="2"/>
        <v>6344.6904330736397</v>
      </c>
      <c r="N22" s="1">
        <f t="shared" si="3"/>
        <v>0</v>
      </c>
      <c r="O22" s="1">
        <f t="shared" si="4"/>
        <v>0</v>
      </c>
      <c r="P22" s="13">
        <f t="shared" si="5"/>
        <v>11766.5168031548</v>
      </c>
      <c r="Q22" s="3"/>
      <c r="R22" s="3"/>
    </row>
    <row r="23" spans="1:18">
      <c r="A23" s="8">
        <v>12.25</v>
      </c>
      <c r="B23">
        <v>34</v>
      </c>
      <c r="C23">
        <v>90</v>
      </c>
      <c r="E23" s="9"/>
      <c r="F23" s="11">
        <f t="shared" si="0"/>
        <v>124</v>
      </c>
      <c r="G23" s="12"/>
      <c r="H23" s="8">
        <v>12.25</v>
      </c>
      <c r="I23" s="14">
        <v>8378176.6781961229</v>
      </c>
      <c r="J23" s="12"/>
      <c r="K23" s="8">
        <v>12.25</v>
      </c>
      <c r="L23" s="1">
        <f t="shared" si="1"/>
        <v>2297.2419924086098</v>
      </c>
      <c r="M23" s="1">
        <f t="shared" si="2"/>
        <v>6080.9346857875098</v>
      </c>
      <c r="N23" s="1">
        <f t="shared" si="3"/>
        <v>0</v>
      </c>
      <c r="O23" s="1">
        <f t="shared" si="4"/>
        <v>0</v>
      </c>
      <c r="P23" s="13">
        <f t="shared" si="5"/>
        <v>8378.1766781961196</v>
      </c>
      <c r="Q23" s="3"/>
      <c r="R23" s="3"/>
    </row>
    <row r="24" spans="1:18">
      <c r="A24" s="8">
        <v>12.75</v>
      </c>
      <c r="B24">
        <v>24</v>
      </c>
      <c r="C24">
        <v>93</v>
      </c>
      <c r="D24">
        <v>3</v>
      </c>
      <c r="E24" s="9"/>
      <c r="F24" s="11">
        <f t="shared" si="0"/>
        <v>120</v>
      </c>
      <c r="G24" s="12"/>
      <c r="H24" s="8">
        <v>12.75</v>
      </c>
      <c r="I24" s="14">
        <v>3237151.9462995608</v>
      </c>
      <c r="J24" s="12"/>
      <c r="K24" s="8">
        <v>12.75</v>
      </c>
      <c r="L24" s="1">
        <f t="shared" si="1"/>
        <v>647.43038925991198</v>
      </c>
      <c r="M24" s="1">
        <f t="shared" si="2"/>
        <v>2508.7927583821602</v>
      </c>
      <c r="N24" s="1">
        <f t="shared" si="3"/>
        <v>80.928798657488997</v>
      </c>
      <c r="O24" s="1">
        <f t="shared" si="4"/>
        <v>0</v>
      </c>
      <c r="P24" s="13">
        <f t="shared" si="5"/>
        <v>3237.1519462995602</v>
      </c>
      <c r="Q24" s="3"/>
      <c r="R24" s="3"/>
    </row>
    <row r="25" spans="1:18">
      <c r="A25" s="8">
        <v>13.25</v>
      </c>
      <c r="B25">
        <v>4</v>
      </c>
      <c r="C25">
        <v>95</v>
      </c>
      <c r="D25">
        <v>3</v>
      </c>
      <c r="E25" s="9"/>
      <c r="F25" s="11">
        <f t="shared" si="0"/>
        <v>102</v>
      </c>
      <c r="G25" s="12"/>
      <c r="H25" s="8">
        <v>13.25</v>
      </c>
      <c r="I25" s="14">
        <v>2042994.8099497659</v>
      </c>
      <c r="J25" s="12"/>
      <c r="K25" s="8">
        <v>13.25</v>
      </c>
      <c r="L25" s="1">
        <f t="shared" si="1"/>
        <v>80.117443527441793</v>
      </c>
      <c r="M25" s="1">
        <f t="shared" si="2"/>
        <v>1902.7892837767399</v>
      </c>
      <c r="N25" s="1">
        <f t="shared" si="3"/>
        <v>60.088082645581402</v>
      </c>
      <c r="O25" s="1">
        <f t="shared" si="4"/>
        <v>0</v>
      </c>
      <c r="P25" s="13">
        <f t="shared" si="5"/>
        <v>2042.9948099497601</v>
      </c>
      <c r="Q25" s="3"/>
      <c r="R25" s="3"/>
    </row>
    <row r="26" spans="1:18">
      <c r="A26" s="8">
        <v>13.75</v>
      </c>
      <c r="B26">
        <v>4</v>
      </c>
      <c r="C26">
        <v>55</v>
      </c>
      <c r="D26">
        <v>11</v>
      </c>
      <c r="E26" s="9"/>
      <c r="F26" s="11">
        <f t="shared" si="0"/>
        <v>70</v>
      </c>
      <c r="G26" s="12"/>
      <c r="H26" s="8">
        <v>13.75</v>
      </c>
      <c r="I26" s="14">
        <v>649211.01664618473</v>
      </c>
      <c r="J26" s="12"/>
      <c r="K26" s="8">
        <v>13.75</v>
      </c>
      <c r="L26" s="1">
        <f t="shared" si="1"/>
        <v>37.097772379782</v>
      </c>
      <c r="M26" s="1">
        <f t="shared" si="2"/>
        <v>510.094370222002</v>
      </c>
      <c r="N26" s="1">
        <f t="shared" si="3"/>
        <v>102.01887404439999</v>
      </c>
      <c r="O26" s="1">
        <f t="shared" si="4"/>
        <v>0</v>
      </c>
      <c r="P26" s="13">
        <f t="shared" si="5"/>
        <v>649.21101664618402</v>
      </c>
      <c r="Q26" s="3"/>
      <c r="R26" s="3"/>
    </row>
    <row r="27" spans="1:18">
      <c r="A27" s="8">
        <v>14.25</v>
      </c>
      <c r="B27">
        <v>0</v>
      </c>
      <c r="C27">
        <v>34</v>
      </c>
      <c r="D27">
        <v>6</v>
      </c>
      <c r="E27" s="9"/>
      <c r="F27" s="11">
        <f t="shared" si="0"/>
        <v>40</v>
      </c>
      <c r="G27" s="12"/>
      <c r="H27" s="8">
        <v>14.25</v>
      </c>
      <c r="I27" s="14">
        <v>98928.065044873452</v>
      </c>
      <c r="J27" s="12"/>
      <c r="K27" s="8">
        <v>14.25</v>
      </c>
      <c r="L27" s="1">
        <f t="shared" si="1"/>
        <v>0</v>
      </c>
      <c r="M27" s="1">
        <f t="shared" si="2"/>
        <v>84.088855288142398</v>
      </c>
      <c r="N27" s="1">
        <f t="shared" si="3"/>
        <v>14.839209756731</v>
      </c>
      <c r="O27" s="1">
        <f t="shared" si="4"/>
        <v>0</v>
      </c>
      <c r="P27" s="13">
        <f t="shared" si="5"/>
        <v>98.928065044873406</v>
      </c>
      <c r="Q27" s="3"/>
      <c r="R27" s="3"/>
    </row>
    <row r="28" spans="1:18">
      <c r="A28" s="8">
        <v>14.75</v>
      </c>
      <c r="B28">
        <v>0</v>
      </c>
      <c r="C28">
        <v>15</v>
      </c>
      <c r="D28">
        <v>11</v>
      </c>
      <c r="E28" s="9"/>
      <c r="F28" s="11">
        <f t="shared" si="0"/>
        <v>26</v>
      </c>
      <c r="G28" s="1"/>
      <c r="H28" s="8">
        <v>14.75</v>
      </c>
      <c r="I28" s="14">
        <v>26518.98576</v>
      </c>
      <c r="J28" s="12"/>
      <c r="K28" s="8">
        <v>14.75</v>
      </c>
      <c r="L28" s="1">
        <f t="shared" si="1"/>
        <v>0</v>
      </c>
      <c r="M28" s="1">
        <f t="shared" si="2"/>
        <v>15.2994148615385</v>
      </c>
      <c r="N28" s="1">
        <f t="shared" si="3"/>
        <v>11.2195708984615</v>
      </c>
      <c r="O28" s="1">
        <f t="shared" si="4"/>
        <v>0</v>
      </c>
      <c r="P28" s="13">
        <f t="shared" si="5"/>
        <v>26.51898576</v>
      </c>
      <c r="Q28" s="3"/>
      <c r="R28" s="3"/>
    </row>
    <row r="29" spans="1:18">
      <c r="A29" s="8">
        <v>15.25</v>
      </c>
      <c r="B29">
        <v>1</v>
      </c>
      <c r="C29">
        <v>19</v>
      </c>
      <c r="D29">
        <v>20</v>
      </c>
      <c r="E29" s="9"/>
      <c r="F29" s="11">
        <f t="shared" si="0"/>
        <v>40</v>
      </c>
      <c r="G29" s="1"/>
      <c r="H29" s="8">
        <v>15.25</v>
      </c>
      <c r="I29" s="14">
        <v>16876.915060000003</v>
      </c>
      <c r="J29" s="12"/>
      <c r="K29" s="8">
        <v>15.25</v>
      </c>
      <c r="L29" s="1">
        <f t="shared" si="1"/>
        <v>0.42192287649999999</v>
      </c>
      <c r="M29" s="1">
        <f t="shared" si="2"/>
        <v>8.0165346535000008</v>
      </c>
      <c r="N29" s="1">
        <f t="shared" si="3"/>
        <v>8.4384575300000009</v>
      </c>
      <c r="O29" s="1">
        <f t="shared" si="4"/>
        <v>0</v>
      </c>
      <c r="P29" s="13">
        <f t="shared" si="5"/>
        <v>16.876915060000002</v>
      </c>
      <c r="Q29" s="3"/>
      <c r="R29" s="3"/>
    </row>
    <row r="30" spans="1:18">
      <c r="A30" s="8">
        <v>15.75</v>
      </c>
      <c r="C30">
        <v>18</v>
      </c>
      <c r="D30">
        <v>38</v>
      </c>
      <c r="E30" s="9"/>
      <c r="F30" s="11">
        <f t="shared" si="0"/>
        <v>56</v>
      </c>
      <c r="G30" s="1"/>
      <c r="H30" s="8">
        <v>15.75</v>
      </c>
      <c r="I30" s="14">
        <v>29190.531029999998</v>
      </c>
      <c r="J30" s="12"/>
      <c r="K30" s="8">
        <v>15.75</v>
      </c>
      <c r="L30" s="1">
        <f t="shared" si="1"/>
        <v>0</v>
      </c>
      <c r="M30" s="1">
        <f t="shared" si="2"/>
        <v>9.3826706882142901</v>
      </c>
      <c r="N30" s="1">
        <f t="shared" si="3"/>
        <v>19.807860341785702</v>
      </c>
      <c r="O30" s="1">
        <f t="shared" si="4"/>
        <v>0</v>
      </c>
      <c r="P30" s="13">
        <f t="shared" si="5"/>
        <v>29.190531029999999</v>
      </c>
      <c r="Q30" s="3"/>
      <c r="R30" s="3"/>
    </row>
    <row r="31" spans="1:18">
      <c r="A31" s="8">
        <v>16.25</v>
      </c>
      <c r="C31">
        <v>33</v>
      </c>
      <c r="D31">
        <v>41</v>
      </c>
      <c r="E31" s="9"/>
      <c r="F31" s="11">
        <f t="shared" si="0"/>
        <v>74</v>
      </c>
      <c r="G31" s="1"/>
      <c r="H31" s="8">
        <v>16.25</v>
      </c>
      <c r="J31" s="12"/>
      <c r="K31" s="8">
        <v>16.25</v>
      </c>
      <c r="L31" s="1">
        <f t="shared" si="1"/>
        <v>0</v>
      </c>
      <c r="M31" s="1">
        <f t="shared" si="2"/>
        <v>0</v>
      </c>
      <c r="N31" s="1">
        <f t="shared" si="3"/>
        <v>0</v>
      </c>
      <c r="O31" s="1">
        <f t="shared" si="4"/>
        <v>0</v>
      </c>
      <c r="P31" s="13">
        <f t="shared" si="5"/>
        <v>0</v>
      </c>
      <c r="Q31" s="3"/>
      <c r="R31" s="3"/>
    </row>
    <row r="32" spans="1:18">
      <c r="A32" s="8">
        <v>16.75</v>
      </c>
      <c r="C32">
        <v>34</v>
      </c>
      <c r="D32">
        <v>57</v>
      </c>
      <c r="E32" s="9"/>
      <c r="F32" s="11">
        <f t="shared" si="0"/>
        <v>91</v>
      </c>
      <c r="G32" s="1"/>
      <c r="H32" s="8">
        <v>16.75</v>
      </c>
      <c r="J32" s="16"/>
      <c r="K32" s="8">
        <v>16.75</v>
      </c>
      <c r="L32" s="1">
        <f t="shared" si="1"/>
        <v>0</v>
      </c>
      <c r="M32" s="1">
        <f t="shared" si="2"/>
        <v>0</v>
      </c>
      <c r="N32" s="1">
        <f t="shared" si="3"/>
        <v>0</v>
      </c>
      <c r="O32" s="1">
        <f t="shared" si="4"/>
        <v>0</v>
      </c>
      <c r="P32" s="13">
        <f t="shared" si="5"/>
        <v>0</v>
      </c>
      <c r="Q32" s="3"/>
      <c r="R32" s="3"/>
    </row>
    <row r="33" spans="1:18">
      <c r="A33" s="8">
        <v>17.25</v>
      </c>
      <c r="C33">
        <v>13</v>
      </c>
      <c r="D33">
        <v>37</v>
      </c>
      <c r="E33" s="9"/>
      <c r="F33" s="11">
        <f t="shared" si="0"/>
        <v>50</v>
      </c>
      <c r="G33" s="1"/>
      <c r="H33" s="8">
        <v>17.25</v>
      </c>
      <c r="J33" s="16"/>
      <c r="K33" s="8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3">
        <f t="shared" si="5"/>
        <v>0</v>
      </c>
      <c r="Q33" s="3"/>
      <c r="R33" s="3"/>
    </row>
    <row r="34" spans="1:18">
      <c r="A34" s="8">
        <v>17.75</v>
      </c>
      <c r="C34">
        <v>4</v>
      </c>
      <c r="D34">
        <v>18</v>
      </c>
      <c r="E34" s="9"/>
      <c r="F34" s="11">
        <f t="shared" si="0"/>
        <v>22</v>
      </c>
      <c r="G34" s="1"/>
      <c r="H34" s="8">
        <v>17.75</v>
      </c>
      <c r="J34" s="16"/>
      <c r="K34" s="8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3">
        <f t="shared" si="5"/>
        <v>0</v>
      </c>
      <c r="Q34" s="3"/>
      <c r="R34" s="3"/>
    </row>
    <row r="35" spans="1:18">
      <c r="A35" s="8">
        <v>18.25</v>
      </c>
      <c r="C35">
        <v>0</v>
      </c>
      <c r="D35">
        <v>3</v>
      </c>
      <c r="E35" s="9"/>
      <c r="F35" s="11">
        <f t="shared" si="0"/>
        <v>3</v>
      </c>
      <c r="G35" s="1"/>
      <c r="H35" s="8">
        <v>18.25</v>
      </c>
      <c r="J35" s="1"/>
      <c r="K35" s="8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3">
        <f t="shared" si="5"/>
        <v>0</v>
      </c>
      <c r="Q35" s="3"/>
      <c r="R35" s="3"/>
    </row>
    <row r="36" spans="1:18">
      <c r="A36" s="8">
        <v>18.75</v>
      </c>
      <c r="C36">
        <v>0</v>
      </c>
      <c r="D36">
        <v>1</v>
      </c>
      <c r="E36" s="9"/>
      <c r="F36" s="11">
        <f t="shared" si="0"/>
        <v>1</v>
      </c>
      <c r="G36" s="1"/>
      <c r="H36" s="8">
        <v>18.75</v>
      </c>
      <c r="J36" s="1"/>
      <c r="K36" s="8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3">
        <f t="shared" si="5"/>
        <v>0</v>
      </c>
      <c r="Q36" s="3"/>
      <c r="R36" s="3"/>
    </row>
    <row r="37" spans="1:18">
      <c r="A37" s="8">
        <v>19.25</v>
      </c>
      <c r="B37" s="9"/>
      <c r="C37" s="9"/>
      <c r="D37" s="9"/>
      <c r="E37" s="9"/>
      <c r="F37" s="11">
        <f t="shared" si="0"/>
        <v>0</v>
      </c>
      <c r="G37" s="1"/>
      <c r="H37" s="8">
        <v>19.25</v>
      </c>
      <c r="J37" s="1"/>
      <c r="K37" s="8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3">
        <f t="shared" si="5"/>
        <v>0</v>
      </c>
      <c r="Q37" s="3"/>
      <c r="R37" s="3"/>
    </row>
    <row r="38" spans="1:18">
      <c r="A38" s="8">
        <v>19.75</v>
      </c>
      <c r="B38" s="9"/>
      <c r="C38" s="9"/>
      <c r="D38" s="9"/>
      <c r="E38" s="9"/>
      <c r="F38" s="11">
        <f t="shared" si="0"/>
        <v>0</v>
      </c>
      <c r="G38" s="1"/>
      <c r="H38" s="8">
        <v>19.75</v>
      </c>
      <c r="J38" s="1"/>
      <c r="K38" s="8">
        <v>19.75</v>
      </c>
      <c r="L38" s="1">
        <f t="shared" si="1"/>
        <v>0</v>
      </c>
      <c r="M38" s="1">
        <f t="shared" si="2"/>
        <v>0</v>
      </c>
      <c r="N38" s="1">
        <f t="shared" si="3"/>
        <v>0</v>
      </c>
      <c r="O38" s="1">
        <f t="shared" si="4"/>
        <v>0</v>
      </c>
      <c r="P38" s="13">
        <f t="shared" si="5"/>
        <v>0</v>
      </c>
      <c r="Q38" s="3"/>
      <c r="R38" s="3"/>
    </row>
    <row r="39" spans="1:18">
      <c r="A39" s="8">
        <v>20.25</v>
      </c>
      <c r="B39" s="9"/>
      <c r="C39" s="9"/>
      <c r="D39" s="9"/>
      <c r="E39" s="9"/>
      <c r="F39" s="11">
        <f t="shared" si="0"/>
        <v>0</v>
      </c>
      <c r="G39" s="1"/>
      <c r="H39" s="8">
        <v>20.25</v>
      </c>
      <c r="J39" s="1"/>
      <c r="K39" s="8">
        <v>20.25</v>
      </c>
      <c r="L39" s="1">
        <f t="shared" si="1"/>
        <v>0</v>
      </c>
      <c r="M39" s="1">
        <f t="shared" si="2"/>
        <v>0</v>
      </c>
      <c r="N39" s="1">
        <f t="shared" si="3"/>
        <v>0</v>
      </c>
      <c r="O39" s="1">
        <f t="shared" si="4"/>
        <v>0</v>
      </c>
      <c r="P39" s="13">
        <f t="shared" si="5"/>
        <v>0</v>
      </c>
      <c r="Q39" s="3"/>
      <c r="R39" s="3"/>
    </row>
    <row r="40" spans="1:18">
      <c r="A40" s="8">
        <v>20.75</v>
      </c>
      <c r="B40" s="9"/>
      <c r="C40" s="9"/>
      <c r="D40" s="9"/>
      <c r="E40" s="9"/>
      <c r="F40" s="11">
        <f t="shared" si="0"/>
        <v>0</v>
      </c>
      <c r="G40" s="1"/>
      <c r="H40" s="8">
        <v>20.75</v>
      </c>
      <c r="I40" s="12">
        <f>SUM(I6:I39)</f>
        <v>151493729</v>
      </c>
      <c r="J40" s="1"/>
      <c r="K40" s="8">
        <v>20.75</v>
      </c>
      <c r="L40" s="1">
        <f t="shared" si="1"/>
        <v>0</v>
      </c>
      <c r="M40" s="1">
        <f t="shared" si="2"/>
        <v>0</v>
      </c>
      <c r="N40" s="1">
        <f t="shared" si="3"/>
        <v>0</v>
      </c>
      <c r="O40" s="1">
        <f t="shared" si="4"/>
        <v>0</v>
      </c>
      <c r="P40" s="13">
        <f t="shared" si="5"/>
        <v>0</v>
      </c>
      <c r="Q40" s="3"/>
      <c r="R40" s="3"/>
    </row>
    <row r="41" spans="1:18">
      <c r="A41" s="8">
        <v>21.25</v>
      </c>
      <c r="B41" s="9"/>
      <c r="C41" s="9"/>
      <c r="D41" s="9"/>
      <c r="E41" s="9"/>
      <c r="F41" s="11">
        <f t="shared" si="0"/>
        <v>0</v>
      </c>
      <c r="G41" s="1"/>
      <c r="H41" s="8">
        <v>21.25</v>
      </c>
      <c r="I41" s="12"/>
      <c r="J41" s="1"/>
      <c r="K41" s="8">
        <v>21.25</v>
      </c>
      <c r="L41" s="1">
        <f t="shared" si="1"/>
        <v>0</v>
      </c>
      <c r="M41" s="1">
        <f t="shared" si="2"/>
        <v>0</v>
      </c>
      <c r="N41" s="1">
        <f t="shared" si="3"/>
        <v>0</v>
      </c>
      <c r="O41" s="1">
        <f t="shared" si="4"/>
        <v>0</v>
      </c>
      <c r="P41" s="13">
        <f t="shared" si="5"/>
        <v>0</v>
      </c>
      <c r="Q41" s="3"/>
      <c r="R41" s="3"/>
    </row>
    <row r="42" spans="1:18">
      <c r="A42" s="8">
        <v>21.75</v>
      </c>
      <c r="B42" s="9"/>
      <c r="C42" s="9"/>
      <c r="D42" s="9"/>
      <c r="E42" s="9"/>
      <c r="F42" s="11">
        <f t="shared" si="0"/>
        <v>0</v>
      </c>
      <c r="G42" s="1"/>
      <c r="H42" s="8">
        <v>21.75</v>
      </c>
      <c r="I42" s="12"/>
      <c r="J42" s="1"/>
      <c r="K42" s="8">
        <v>21.75</v>
      </c>
      <c r="L42" s="1">
        <f t="shared" si="1"/>
        <v>0</v>
      </c>
      <c r="M42" s="1">
        <f t="shared" si="2"/>
        <v>0</v>
      </c>
      <c r="N42" s="1">
        <f t="shared" si="3"/>
        <v>0</v>
      </c>
      <c r="O42" s="1">
        <f t="shared" si="4"/>
        <v>0</v>
      </c>
      <c r="P42" s="13">
        <f t="shared" si="5"/>
        <v>0</v>
      </c>
      <c r="Q42" s="3"/>
      <c r="R42" s="3"/>
    </row>
    <row r="43" spans="1:18">
      <c r="A43" s="6" t="s">
        <v>7</v>
      </c>
      <c r="B43" s="17">
        <f>SUM(B6:B42)</f>
        <v>624</v>
      </c>
      <c r="C43" s="17">
        <f>SUM(C6:C42)</f>
        <v>674</v>
      </c>
      <c r="D43" s="17">
        <f>SUM(D6:D42)</f>
        <v>249</v>
      </c>
      <c r="E43" s="17">
        <f>SUM(E6:E42)</f>
        <v>0</v>
      </c>
      <c r="F43" s="17">
        <f>SUM(F6:F42)</f>
        <v>1547</v>
      </c>
      <c r="G43" s="18"/>
      <c r="H43" s="6" t="s">
        <v>7</v>
      </c>
      <c r="I43" s="12"/>
      <c r="J43" s="1"/>
      <c r="K43" s="6" t="s">
        <v>7</v>
      </c>
      <c r="L43" s="17">
        <f>SUM(L6:L42)</f>
        <v>106651.801560639</v>
      </c>
      <c r="M43" s="17">
        <f>SUM(M6:M42)</f>
        <v>44544.586158343598</v>
      </c>
      <c r="N43" s="17">
        <f>SUM(N6:N42)</f>
        <v>297.34085387444901</v>
      </c>
      <c r="O43" s="17">
        <f>SUM(O6:O42)</f>
        <v>0</v>
      </c>
      <c r="P43" s="17">
        <f>SUM(P6:P42)</f>
        <v>151493.72857285701</v>
      </c>
      <c r="Q43" s="19"/>
      <c r="R43" s="3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20"/>
      <c r="B46" s="1"/>
      <c r="C46" s="1"/>
      <c r="D46" s="1"/>
      <c r="E46" s="1"/>
      <c r="F46" s="20"/>
      <c r="G46" s="1"/>
      <c r="H46" s="1"/>
      <c r="I46" s="1"/>
      <c r="J46" s="20"/>
      <c r="K46" s="1"/>
      <c r="L46" s="1"/>
      <c r="M46" s="1"/>
      <c r="N46" s="20"/>
      <c r="O46" s="1"/>
      <c r="P46" s="3"/>
      <c r="Q46" s="3"/>
      <c r="R46" s="3"/>
    </row>
    <row r="47" spans="1:18">
      <c r="A47" s="1"/>
      <c r="B47" s="50" t="s">
        <v>9</v>
      </c>
      <c r="C47" s="50"/>
      <c r="D47" s="50"/>
      <c r="E47" s="1"/>
      <c r="F47" s="1"/>
      <c r="G47" s="12"/>
      <c r="H47" s="1"/>
      <c r="I47" s="50" t="s">
        <v>10</v>
      </c>
      <c r="J47" s="50"/>
      <c r="K47" s="50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21" t="s">
        <v>11</v>
      </c>
      <c r="I49" s="22">
        <v>2.9958460353017202E-3</v>
      </c>
      <c r="J49" s="21" t="s">
        <v>12</v>
      </c>
      <c r="K49" s="22">
        <v>3.2912812930707602</v>
      </c>
      <c r="L49" s="1"/>
      <c r="M49" s="1"/>
      <c r="N49" s="1"/>
      <c r="O49" s="1"/>
      <c r="P49" s="3"/>
      <c r="Q49" s="3"/>
      <c r="R49" s="3"/>
    </row>
    <row r="50" spans="1:18">
      <c r="A50" s="2" t="s">
        <v>3</v>
      </c>
      <c r="B50" s="1"/>
      <c r="C50" s="1"/>
      <c r="D50" s="1"/>
      <c r="E50" s="1"/>
      <c r="F50" s="1"/>
      <c r="G50" s="1"/>
      <c r="H50" s="2" t="s">
        <v>3</v>
      </c>
      <c r="I50" s="1"/>
      <c r="J50" s="1"/>
      <c r="K50" s="1"/>
      <c r="L50" s="1"/>
      <c r="M50" s="1"/>
      <c r="N50" s="3"/>
      <c r="O50" s="3"/>
      <c r="P50" s="3"/>
    </row>
    <row r="51" spans="1:18">
      <c r="A51" s="2" t="s">
        <v>6</v>
      </c>
      <c r="B51" s="4">
        <v>0</v>
      </c>
      <c r="C51" s="5">
        <v>1</v>
      </c>
      <c r="D51" s="5">
        <v>2</v>
      </c>
      <c r="E51" s="5">
        <v>3</v>
      </c>
      <c r="F51" s="6" t="s">
        <v>7</v>
      </c>
      <c r="G51" s="1"/>
      <c r="H51" s="2" t="s">
        <v>6</v>
      </c>
      <c r="I51" s="4">
        <v>0</v>
      </c>
      <c r="J51" s="5">
        <v>1</v>
      </c>
      <c r="K51" s="5">
        <v>2</v>
      </c>
      <c r="L51" s="5">
        <v>3</v>
      </c>
      <c r="M51" s="23" t="s">
        <v>7</v>
      </c>
      <c r="N51" s="3"/>
      <c r="O51" s="3"/>
      <c r="P51" s="3"/>
    </row>
    <row r="52" spans="1:18">
      <c r="A52" s="8">
        <v>3.75</v>
      </c>
      <c r="B52" s="1">
        <f t="shared" ref="B52:B88" si="6">L6*($A52)</f>
        <v>0</v>
      </c>
      <c r="C52" s="1">
        <f t="shared" ref="C52:C88" si="7">M6*($A52)</f>
        <v>0</v>
      </c>
      <c r="D52" s="1">
        <f t="shared" ref="D52:D88" si="8">N6*($A52)</f>
        <v>0</v>
      </c>
      <c r="E52" s="1">
        <f t="shared" ref="E52:E88" si="9">O6*($A52)</f>
        <v>0</v>
      </c>
      <c r="F52" s="11">
        <f t="shared" ref="F52:F88" si="10">SUM(B52:E52)</f>
        <v>0</v>
      </c>
      <c r="G52" s="1"/>
      <c r="H52" s="8">
        <f t="shared" ref="H52:H88" si="11">$I$49*((A52)^$K$49)</f>
        <v>0.232176287814916</v>
      </c>
      <c r="I52" s="1">
        <f t="shared" ref="I52:I88" si="12">L6*$H52</f>
        <v>0</v>
      </c>
      <c r="J52" s="1">
        <f t="shared" ref="J52:J88" si="13">M6*$H52</f>
        <v>0</v>
      </c>
      <c r="K52" s="1">
        <f t="shared" ref="K52:K88" si="14">N6*$H52</f>
        <v>0</v>
      </c>
      <c r="L52" s="1">
        <f t="shared" ref="L52:L88" si="15">O6*$H52</f>
        <v>0</v>
      </c>
      <c r="M52" s="24">
        <f t="shared" ref="M52:M88" si="16">SUM(I52:L52)</f>
        <v>0</v>
      </c>
      <c r="N52" s="3"/>
      <c r="O52" s="3"/>
      <c r="P52" s="3"/>
    </row>
    <row r="53" spans="1:18">
      <c r="A53" s="8">
        <v>4.25</v>
      </c>
      <c r="B53" s="1">
        <f t="shared" si="6"/>
        <v>0</v>
      </c>
      <c r="C53" s="1">
        <f t="shared" si="7"/>
        <v>0</v>
      </c>
      <c r="D53" s="1">
        <f t="shared" si="8"/>
        <v>0</v>
      </c>
      <c r="E53" s="1">
        <f t="shared" si="9"/>
        <v>0</v>
      </c>
      <c r="F53" s="11">
        <f t="shared" si="10"/>
        <v>0</v>
      </c>
      <c r="G53" s="1"/>
      <c r="H53" s="8">
        <f t="shared" si="11"/>
        <v>0.35052921500726902</v>
      </c>
      <c r="I53" s="1">
        <f t="shared" si="12"/>
        <v>0</v>
      </c>
      <c r="J53" s="1">
        <f t="shared" si="13"/>
        <v>0</v>
      </c>
      <c r="K53" s="1">
        <f t="shared" si="14"/>
        <v>0</v>
      </c>
      <c r="L53" s="1">
        <f t="shared" si="15"/>
        <v>0</v>
      </c>
      <c r="M53" s="24">
        <f t="shared" si="16"/>
        <v>0</v>
      </c>
      <c r="N53" s="3"/>
      <c r="O53" s="3"/>
      <c r="P53" s="3"/>
    </row>
    <row r="54" spans="1:18">
      <c r="A54" s="8">
        <v>4.75</v>
      </c>
      <c r="B54" s="1">
        <f t="shared" si="6"/>
        <v>0</v>
      </c>
      <c r="C54" s="1">
        <f t="shared" si="7"/>
        <v>0</v>
      </c>
      <c r="D54" s="1">
        <f t="shared" si="8"/>
        <v>0</v>
      </c>
      <c r="E54" s="1">
        <f t="shared" si="9"/>
        <v>0</v>
      </c>
      <c r="F54" s="11">
        <f t="shared" si="10"/>
        <v>0</v>
      </c>
      <c r="G54" s="1"/>
      <c r="H54" s="8">
        <f t="shared" si="11"/>
        <v>0.50548527452594105</v>
      </c>
      <c r="I54" s="1">
        <f t="shared" si="12"/>
        <v>0</v>
      </c>
      <c r="J54" s="1">
        <f t="shared" si="13"/>
        <v>0</v>
      </c>
      <c r="K54" s="1">
        <f t="shared" si="14"/>
        <v>0</v>
      </c>
      <c r="L54" s="1">
        <f t="shared" si="15"/>
        <v>0</v>
      </c>
      <c r="M54" s="24">
        <f t="shared" si="16"/>
        <v>0</v>
      </c>
      <c r="N54" s="3"/>
      <c r="O54" s="3"/>
      <c r="P54" s="3"/>
    </row>
    <row r="55" spans="1:18">
      <c r="A55" s="8">
        <v>5.25</v>
      </c>
      <c r="B55" s="1">
        <f t="shared" si="6"/>
        <v>0</v>
      </c>
      <c r="C55" s="1">
        <f t="shared" si="7"/>
        <v>0</v>
      </c>
      <c r="D55" s="1">
        <f t="shared" si="8"/>
        <v>0</v>
      </c>
      <c r="E55" s="1">
        <f t="shared" si="9"/>
        <v>0</v>
      </c>
      <c r="F55" s="11">
        <f t="shared" si="10"/>
        <v>0</v>
      </c>
      <c r="G55" s="1"/>
      <c r="H55" s="8">
        <f t="shared" si="11"/>
        <v>0.70269414247181505</v>
      </c>
      <c r="I55" s="1">
        <f t="shared" si="12"/>
        <v>0</v>
      </c>
      <c r="J55" s="1">
        <f t="shared" si="13"/>
        <v>0</v>
      </c>
      <c r="K55" s="1">
        <f t="shared" si="14"/>
        <v>0</v>
      </c>
      <c r="L55" s="1">
        <f t="shared" si="15"/>
        <v>0</v>
      </c>
      <c r="M55" s="24">
        <f t="shared" si="16"/>
        <v>0</v>
      </c>
      <c r="N55" s="3"/>
      <c r="O55" s="3"/>
      <c r="P55" s="3"/>
    </row>
    <row r="56" spans="1:18">
      <c r="A56" s="8">
        <v>5.75</v>
      </c>
      <c r="B56" s="1">
        <f t="shared" si="6"/>
        <v>0</v>
      </c>
      <c r="C56" s="1">
        <f t="shared" si="7"/>
        <v>0</v>
      </c>
      <c r="D56" s="1">
        <f t="shared" si="8"/>
        <v>0</v>
      </c>
      <c r="E56" s="1">
        <f t="shared" si="9"/>
        <v>0</v>
      </c>
      <c r="F56" s="11">
        <f t="shared" si="10"/>
        <v>0</v>
      </c>
      <c r="G56" s="1"/>
      <c r="H56" s="8">
        <f t="shared" si="11"/>
        <v>0.94798192367898304</v>
      </c>
      <c r="I56" s="1">
        <f t="shared" si="12"/>
        <v>0</v>
      </c>
      <c r="J56" s="1">
        <f t="shared" si="13"/>
        <v>0</v>
      </c>
      <c r="K56" s="1">
        <f t="shared" si="14"/>
        <v>0</v>
      </c>
      <c r="L56" s="1">
        <f t="shared" si="15"/>
        <v>0</v>
      </c>
      <c r="M56" s="24">
        <f t="shared" si="16"/>
        <v>0</v>
      </c>
      <c r="N56" s="3"/>
      <c r="O56" s="3"/>
      <c r="P56" s="3"/>
    </row>
    <row r="57" spans="1:18">
      <c r="A57" s="8">
        <v>6.25</v>
      </c>
      <c r="B57" s="1">
        <f t="shared" si="6"/>
        <v>331.97469162499999</v>
      </c>
      <c r="C57" s="1">
        <f t="shared" si="7"/>
        <v>0</v>
      </c>
      <c r="D57" s="1">
        <f t="shared" si="8"/>
        <v>0</v>
      </c>
      <c r="E57" s="1">
        <f t="shared" si="9"/>
        <v>0</v>
      </c>
      <c r="F57" s="11">
        <f t="shared" si="10"/>
        <v>331.97469162499999</v>
      </c>
      <c r="G57" s="1"/>
      <c r="H57" s="8">
        <f t="shared" si="11"/>
        <v>1.24733900340594</v>
      </c>
      <c r="I57" s="1">
        <f t="shared" si="12"/>
        <v>66.253596961203499</v>
      </c>
      <c r="J57" s="1">
        <f t="shared" si="13"/>
        <v>0</v>
      </c>
      <c r="K57" s="1">
        <f t="shared" si="14"/>
        <v>0</v>
      </c>
      <c r="L57" s="1">
        <f t="shared" si="15"/>
        <v>0</v>
      </c>
      <c r="M57" s="24">
        <f t="shared" si="16"/>
        <v>66.253596961203499</v>
      </c>
      <c r="N57" s="3"/>
      <c r="O57" s="3"/>
      <c r="P57" s="3"/>
    </row>
    <row r="58" spans="1:18">
      <c r="A58" s="8">
        <v>6.75</v>
      </c>
      <c r="B58" s="1">
        <f t="shared" si="6"/>
        <v>1448.9370848250001</v>
      </c>
      <c r="C58" s="1">
        <f t="shared" si="7"/>
        <v>0</v>
      </c>
      <c r="D58" s="1">
        <f t="shared" si="8"/>
        <v>0</v>
      </c>
      <c r="E58" s="1">
        <f t="shared" si="9"/>
        <v>0</v>
      </c>
      <c r="F58" s="11">
        <f t="shared" si="10"/>
        <v>1448.9370848250001</v>
      </c>
      <c r="G58" s="1"/>
      <c r="H58" s="8">
        <f t="shared" si="11"/>
        <v>1.6069097424234799</v>
      </c>
      <c r="I58" s="1">
        <f t="shared" si="12"/>
        <v>344.93498040947702</v>
      </c>
      <c r="J58" s="1">
        <f t="shared" si="13"/>
        <v>0</v>
      </c>
      <c r="K58" s="1">
        <f t="shared" si="14"/>
        <v>0</v>
      </c>
      <c r="L58" s="1">
        <f t="shared" si="15"/>
        <v>0</v>
      </c>
      <c r="M58" s="24">
        <f t="shared" si="16"/>
        <v>344.93498040947702</v>
      </c>
      <c r="N58" s="3"/>
      <c r="O58" s="3"/>
      <c r="P58" s="3"/>
    </row>
    <row r="59" spans="1:18">
      <c r="A59" s="8">
        <v>7.25</v>
      </c>
      <c r="B59" s="1">
        <f t="shared" si="6"/>
        <v>2970.9006260750002</v>
      </c>
      <c r="C59" s="1">
        <f t="shared" si="7"/>
        <v>0</v>
      </c>
      <c r="D59" s="1">
        <f t="shared" si="8"/>
        <v>0</v>
      </c>
      <c r="E59" s="1">
        <f t="shared" si="9"/>
        <v>0</v>
      </c>
      <c r="F59" s="11">
        <f t="shared" si="10"/>
        <v>2970.9006260750002</v>
      </c>
      <c r="G59" s="1"/>
      <c r="H59" s="8">
        <f t="shared" si="11"/>
        <v>2.03298360726779</v>
      </c>
      <c r="I59" s="1">
        <f t="shared" si="12"/>
        <v>833.07479608718495</v>
      </c>
      <c r="J59" s="1">
        <f t="shared" si="13"/>
        <v>0</v>
      </c>
      <c r="K59" s="1">
        <f t="shared" si="14"/>
        <v>0</v>
      </c>
      <c r="L59" s="1">
        <f t="shared" si="15"/>
        <v>0</v>
      </c>
      <c r="M59" s="24">
        <f t="shared" si="16"/>
        <v>833.07479608718495</v>
      </c>
      <c r="N59" s="3"/>
      <c r="O59" s="3"/>
      <c r="P59" s="3"/>
    </row>
    <row r="60" spans="1:18">
      <c r="A60" s="8">
        <v>7.75</v>
      </c>
      <c r="B60" s="1">
        <f t="shared" si="6"/>
        <v>5536.8147881499999</v>
      </c>
      <c r="C60" s="1">
        <f t="shared" si="7"/>
        <v>0</v>
      </c>
      <c r="D60" s="1">
        <f t="shared" si="8"/>
        <v>0</v>
      </c>
      <c r="E60" s="1">
        <f t="shared" si="9"/>
        <v>0</v>
      </c>
      <c r="F60" s="11">
        <f t="shared" si="10"/>
        <v>5536.8147881499999</v>
      </c>
      <c r="G60" s="1"/>
      <c r="H60" s="8">
        <f t="shared" si="11"/>
        <v>2.53198744208877</v>
      </c>
      <c r="I60" s="1">
        <f t="shared" si="12"/>
        <v>1808.9220016473801</v>
      </c>
      <c r="J60" s="1">
        <f t="shared" si="13"/>
        <v>0</v>
      </c>
      <c r="K60" s="1">
        <f t="shared" si="14"/>
        <v>0</v>
      </c>
      <c r="L60" s="1">
        <f t="shared" si="15"/>
        <v>0</v>
      </c>
      <c r="M60" s="24">
        <f t="shared" si="16"/>
        <v>1808.9220016473801</v>
      </c>
      <c r="N60" s="3"/>
      <c r="O60" s="3"/>
      <c r="P60" s="3"/>
    </row>
    <row r="61" spans="1:18">
      <c r="A61" s="8">
        <v>8.25</v>
      </c>
      <c r="B61" s="1">
        <f t="shared" si="6"/>
        <v>14543.7490313134</v>
      </c>
      <c r="C61" s="1">
        <f t="shared" si="7"/>
        <v>0</v>
      </c>
      <c r="D61" s="1">
        <f t="shared" si="8"/>
        <v>0</v>
      </c>
      <c r="E61" s="1">
        <f t="shared" si="9"/>
        <v>0</v>
      </c>
      <c r="F61" s="11">
        <f t="shared" si="10"/>
        <v>14543.7490313134</v>
      </c>
      <c r="G61" s="1"/>
      <c r="H61" s="8">
        <f t="shared" si="11"/>
        <v>3.1104786651066498</v>
      </c>
      <c r="I61" s="1">
        <f t="shared" si="12"/>
        <v>5483.3964936443399</v>
      </c>
      <c r="J61" s="1">
        <f t="shared" si="13"/>
        <v>0</v>
      </c>
      <c r="K61" s="1">
        <f t="shared" si="14"/>
        <v>0</v>
      </c>
      <c r="L61" s="1">
        <f t="shared" si="15"/>
        <v>0</v>
      </c>
      <c r="M61" s="24">
        <f t="shared" si="16"/>
        <v>5483.3964936443399</v>
      </c>
      <c r="N61" s="3"/>
      <c r="O61" s="3"/>
      <c r="P61" s="3"/>
    </row>
    <row r="62" spans="1:18">
      <c r="A62" s="8">
        <v>8.75</v>
      </c>
      <c r="B62" s="1">
        <f t="shared" si="6"/>
        <v>32433.619075169801</v>
      </c>
      <c r="C62" s="1">
        <f t="shared" si="7"/>
        <v>1297.3447630067899</v>
      </c>
      <c r="D62" s="1">
        <f t="shared" si="8"/>
        <v>0</v>
      </c>
      <c r="E62" s="1">
        <f t="shared" si="9"/>
        <v>0</v>
      </c>
      <c r="F62" s="11">
        <f t="shared" si="10"/>
        <v>33730.963838176598</v>
      </c>
      <c r="G62" s="1"/>
      <c r="H62" s="8">
        <f t="shared" si="11"/>
        <v>3.7751392255384202</v>
      </c>
      <c r="I62" s="1">
        <f t="shared" si="12"/>
        <v>13993.306011068</v>
      </c>
      <c r="J62" s="1">
        <f t="shared" si="13"/>
        <v>559.73224044271899</v>
      </c>
      <c r="K62" s="1">
        <f t="shared" si="14"/>
        <v>0</v>
      </c>
      <c r="L62" s="1">
        <f t="shared" si="15"/>
        <v>0</v>
      </c>
      <c r="M62" s="24">
        <f t="shared" si="16"/>
        <v>14553.038251510699</v>
      </c>
      <c r="N62" s="3"/>
      <c r="O62" s="3"/>
      <c r="P62" s="3"/>
    </row>
    <row r="63" spans="1:18">
      <c r="A63" s="8">
        <v>9.25</v>
      </c>
      <c r="B63" s="1">
        <f t="shared" si="6"/>
        <v>99042.872149120099</v>
      </c>
      <c r="C63" s="1">
        <f t="shared" si="7"/>
        <v>1768.6227169485701</v>
      </c>
      <c r="D63" s="1">
        <f t="shared" si="8"/>
        <v>0</v>
      </c>
      <c r="E63" s="1">
        <f t="shared" si="9"/>
        <v>0</v>
      </c>
      <c r="F63" s="11">
        <f t="shared" si="10"/>
        <v>100811.494866069</v>
      </c>
      <c r="G63" s="1"/>
      <c r="H63" s="8">
        <f t="shared" si="11"/>
        <v>4.5327701943482896</v>
      </c>
      <c r="I63" s="1">
        <f t="shared" si="12"/>
        <v>48533.900415154603</v>
      </c>
      <c r="J63" s="1">
        <f t="shared" si="13"/>
        <v>866.67679312775897</v>
      </c>
      <c r="K63" s="1">
        <f t="shared" si="14"/>
        <v>0</v>
      </c>
      <c r="L63" s="1">
        <f t="shared" si="15"/>
        <v>0</v>
      </c>
      <c r="M63" s="24">
        <f t="shared" si="16"/>
        <v>49400.577208282397</v>
      </c>
      <c r="N63" s="3"/>
      <c r="O63" s="3"/>
      <c r="P63" s="3"/>
    </row>
    <row r="64" spans="1:18">
      <c r="A64" s="8">
        <v>9.75</v>
      </c>
      <c r="B64" s="1">
        <f t="shared" si="6"/>
        <v>164332.879128995</v>
      </c>
      <c r="C64" s="1">
        <f t="shared" si="7"/>
        <v>9959.5684320602904</v>
      </c>
      <c r="D64" s="1">
        <f t="shared" si="8"/>
        <v>0</v>
      </c>
      <c r="E64" s="1">
        <f t="shared" si="9"/>
        <v>0</v>
      </c>
      <c r="F64" s="11">
        <f t="shared" si="10"/>
        <v>174292.44756105501</v>
      </c>
      <c r="G64" s="1"/>
      <c r="H64" s="8">
        <f t="shared" si="11"/>
        <v>5.3902868894137699</v>
      </c>
      <c r="I64" s="1">
        <f t="shared" si="12"/>
        <v>90851.421935245002</v>
      </c>
      <c r="J64" s="1">
        <f t="shared" si="13"/>
        <v>5506.1467839542402</v>
      </c>
      <c r="K64" s="1">
        <f t="shared" si="14"/>
        <v>0</v>
      </c>
      <c r="L64" s="1">
        <f t="shared" si="15"/>
        <v>0</v>
      </c>
      <c r="M64" s="24">
        <f t="shared" si="16"/>
        <v>96357.568719199204</v>
      </c>
      <c r="N64" s="3"/>
      <c r="O64" s="3"/>
      <c r="P64" s="3"/>
    </row>
    <row r="65" spans="1:16">
      <c r="A65" s="8">
        <v>10.25</v>
      </c>
      <c r="B65" s="1">
        <f t="shared" si="6"/>
        <v>260440.076666724</v>
      </c>
      <c r="C65" s="1">
        <f t="shared" si="7"/>
        <v>51657.535867780003</v>
      </c>
      <c r="D65" s="1">
        <f t="shared" si="8"/>
        <v>0</v>
      </c>
      <c r="E65" s="1">
        <f t="shared" si="9"/>
        <v>0</v>
      </c>
      <c r="F65" s="11">
        <f t="shared" si="10"/>
        <v>312097.61253450398</v>
      </c>
      <c r="G65" s="1"/>
      <c r="H65" s="8">
        <f t="shared" si="11"/>
        <v>6.3547144558995603</v>
      </c>
      <c r="I65" s="1">
        <f t="shared" si="12"/>
        <v>161465.59220386599</v>
      </c>
      <c r="J65" s="1">
        <f t="shared" si="13"/>
        <v>32026.2331644031</v>
      </c>
      <c r="K65" s="1">
        <f t="shared" si="14"/>
        <v>0</v>
      </c>
      <c r="L65" s="1">
        <f t="shared" si="15"/>
        <v>0</v>
      </c>
      <c r="M65" s="24">
        <f t="shared" si="16"/>
        <v>193491.825368269</v>
      </c>
      <c r="N65" s="3"/>
      <c r="O65" s="3"/>
      <c r="P65" s="3"/>
    </row>
    <row r="66" spans="1:16">
      <c r="A66" s="8">
        <v>10.75</v>
      </c>
      <c r="B66" s="1">
        <f t="shared" si="6"/>
        <v>252755.91071076199</v>
      </c>
      <c r="C66" s="1">
        <f t="shared" si="7"/>
        <v>140419.95039486801</v>
      </c>
      <c r="D66" s="1">
        <f t="shared" si="8"/>
        <v>0</v>
      </c>
      <c r="E66" s="1">
        <f t="shared" si="9"/>
        <v>0</v>
      </c>
      <c r="F66" s="11">
        <f t="shared" si="10"/>
        <v>393175.86110563</v>
      </c>
      <c r="G66" s="1"/>
      <c r="H66" s="8">
        <f t="shared" si="11"/>
        <v>7.4331838378857604</v>
      </c>
      <c r="I66" s="1">
        <f t="shared" si="12"/>
        <v>174770.33957444999</v>
      </c>
      <c r="J66" s="1">
        <f t="shared" si="13"/>
        <v>97094.633096916805</v>
      </c>
      <c r="K66" s="1">
        <f t="shared" si="14"/>
        <v>0</v>
      </c>
      <c r="L66" s="1">
        <f t="shared" si="15"/>
        <v>0</v>
      </c>
      <c r="M66" s="24">
        <f t="shared" si="16"/>
        <v>271864.972671367</v>
      </c>
      <c r="N66" s="3"/>
      <c r="O66" s="3"/>
      <c r="P66" s="3"/>
    </row>
    <row r="67" spans="1:16">
      <c r="A67" s="8">
        <v>11.25</v>
      </c>
      <c r="B67" s="1">
        <f t="shared" si="6"/>
        <v>166760.43481811701</v>
      </c>
      <c r="C67" s="1">
        <f t="shared" si="7"/>
        <v>85696.334559310402</v>
      </c>
      <c r="D67" s="1">
        <f t="shared" si="8"/>
        <v>0</v>
      </c>
      <c r="E67" s="1">
        <f t="shared" si="9"/>
        <v>0</v>
      </c>
      <c r="F67" s="11">
        <f t="shared" si="10"/>
        <v>252456.769377427</v>
      </c>
      <c r="G67" s="1"/>
      <c r="H67" s="8">
        <f t="shared" si="11"/>
        <v>8.6329280890028706</v>
      </c>
      <c r="I67" s="1">
        <f t="shared" si="12"/>
        <v>127967.185944503</v>
      </c>
      <c r="J67" s="1">
        <f t="shared" si="13"/>
        <v>65760.914999258501</v>
      </c>
      <c r="K67" s="1">
        <f t="shared" si="14"/>
        <v>0</v>
      </c>
      <c r="L67" s="1">
        <f t="shared" si="15"/>
        <v>0</v>
      </c>
      <c r="M67" s="24">
        <f t="shared" si="16"/>
        <v>193728.100943761</v>
      </c>
      <c r="N67" s="3"/>
      <c r="O67" s="3"/>
      <c r="P67" s="3"/>
    </row>
    <row r="68" spans="1:16">
      <c r="A68" s="8">
        <v>11.75</v>
      </c>
      <c r="B68" s="1">
        <f t="shared" si="6"/>
        <v>63706.459848453</v>
      </c>
      <c r="C68" s="1">
        <f t="shared" si="7"/>
        <v>74550.112588615302</v>
      </c>
      <c r="D68" s="1">
        <f t="shared" si="8"/>
        <v>0</v>
      </c>
      <c r="E68" s="1">
        <f t="shared" si="9"/>
        <v>0</v>
      </c>
      <c r="F68" s="11">
        <f t="shared" si="10"/>
        <v>138256.57243706801</v>
      </c>
      <c r="G68" s="1"/>
      <c r="H68" s="8">
        <f t="shared" si="11"/>
        <v>9.9612789789369298</v>
      </c>
      <c r="I68" s="1">
        <f t="shared" si="12"/>
        <v>54008.325047734899</v>
      </c>
      <c r="J68" s="1">
        <f t="shared" si="13"/>
        <v>63201.231438838702</v>
      </c>
      <c r="K68" s="1">
        <f t="shared" si="14"/>
        <v>0</v>
      </c>
      <c r="L68" s="1">
        <f t="shared" si="15"/>
        <v>0</v>
      </c>
      <c r="M68" s="24">
        <f t="shared" si="16"/>
        <v>117209.556486574</v>
      </c>
      <c r="N68" s="3"/>
      <c r="O68" s="3"/>
      <c r="P68" s="3"/>
    </row>
    <row r="69" spans="1:16">
      <c r="A69" s="8">
        <v>12.25</v>
      </c>
      <c r="B69" s="1">
        <f t="shared" si="6"/>
        <v>28141.2144070055</v>
      </c>
      <c r="C69" s="1">
        <f t="shared" si="7"/>
        <v>74491.449900897001</v>
      </c>
      <c r="D69" s="1">
        <f t="shared" si="8"/>
        <v>0</v>
      </c>
      <c r="E69" s="1">
        <f t="shared" si="9"/>
        <v>0</v>
      </c>
      <c r="F69" s="11">
        <f t="shared" si="10"/>
        <v>102632.664307903</v>
      </c>
      <c r="G69" s="1"/>
      <c r="H69" s="8">
        <f t="shared" si="11"/>
        <v>11.425663859851801</v>
      </c>
      <c r="I69" s="1">
        <f t="shared" si="12"/>
        <v>26247.514809996999</v>
      </c>
      <c r="J69" s="1">
        <f t="shared" si="13"/>
        <v>69478.715673521598</v>
      </c>
      <c r="K69" s="1">
        <f t="shared" si="14"/>
        <v>0</v>
      </c>
      <c r="L69" s="1">
        <f t="shared" si="15"/>
        <v>0</v>
      </c>
      <c r="M69" s="24">
        <f t="shared" si="16"/>
        <v>95726.230483518593</v>
      </c>
      <c r="N69" s="3"/>
      <c r="O69" s="3"/>
      <c r="P69" s="3"/>
    </row>
    <row r="70" spans="1:16">
      <c r="A70" s="8">
        <v>12.75</v>
      </c>
      <c r="B70" s="1">
        <f t="shared" si="6"/>
        <v>8254.7374630638806</v>
      </c>
      <c r="C70" s="1">
        <f t="shared" si="7"/>
        <v>31987.107669372501</v>
      </c>
      <c r="D70" s="1">
        <f t="shared" si="8"/>
        <v>1031.8421828829801</v>
      </c>
      <c r="E70" s="1">
        <f t="shared" si="9"/>
        <v>0</v>
      </c>
      <c r="F70" s="11">
        <f t="shared" si="10"/>
        <v>41273.687315319403</v>
      </c>
      <c r="G70" s="1"/>
      <c r="H70" s="8">
        <f t="shared" si="11"/>
        <v>13.0336027625039</v>
      </c>
      <c r="I70" s="1">
        <f t="shared" si="12"/>
        <v>8438.3505099869599</v>
      </c>
      <c r="J70" s="1">
        <f t="shared" si="13"/>
        <v>32698.6082261995</v>
      </c>
      <c r="K70" s="1">
        <f t="shared" si="14"/>
        <v>1054.79381374837</v>
      </c>
      <c r="L70" s="1">
        <f t="shared" si="15"/>
        <v>0</v>
      </c>
      <c r="M70" s="24">
        <f t="shared" si="16"/>
        <v>42191.752549934798</v>
      </c>
      <c r="N70" s="3"/>
      <c r="O70" s="3"/>
      <c r="P70" s="3"/>
    </row>
    <row r="71" spans="1:16">
      <c r="A71" s="8">
        <v>13.25</v>
      </c>
      <c r="B71" s="1">
        <f t="shared" si="6"/>
        <v>1061.5561267385999</v>
      </c>
      <c r="C71" s="1">
        <f t="shared" si="7"/>
        <v>25211.958010041799</v>
      </c>
      <c r="D71" s="1">
        <f t="shared" si="8"/>
        <v>796.16709505395397</v>
      </c>
      <c r="E71" s="1">
        <f t="shared" si="9"/>
        <v>0</v>
      </c>
      <c r="F71" s="11">
        <f t="shared" si="10"/>
        <v>27069.681231834398</v>
      </c>
      <c r="G71" s="1"/>
      <c r="H71" s="8">
        <f t="shared" si="11"/>
        <v>14.7927056964418</v>
      </c>
      <c r="I71" s="1">
        <f t="shared" si="12"/>
        <v>1185.15376325274</v>
      </c>
      <c r="J71" s="1">
        <f t="shared" si="13"/>
        <v>28147.4018772526</v>
      </c>
      <c r="K71" s="1">
        <f t="shared" si="14"/>
        <v>888.86532243955799</v>
      </c>
      <c r="L71" s="1">
        <f t="shared" si="15"/>
        <v>0</v>
      </c>
      <c r="M71" s="24">
        <f t="shared" si="16"/>
        <v>30221.4209629449</v>
      </c>
      <c r="N71" s="3"/>
      <c r="O71" s="3"/>
      <c r="P71" s="3"/>
    </row>
    <row r="72" spans="1:16">
      <c r="A72" s="8">
        <v>13.75</v>
      </c>
      <c r="B72" s="1">
        <f t="shared" si="6"/>
        <v>510.09437022200302</v>
      </c>
      <c r="C72" s="1">
        <f t="shared" si="7"/>
        <v>7013.79759055253</v>
      </c>
      <c r="D72" s="1">
        <f t="shared" si="8"/>
        <v>1402.7595181105</v>
      </c>
      <c r="E72" s="1">
        <f t="shared" si="9"/>
        <v>0</v>
      </c>
      <c r="F72" s="11">
        <f t="shared" si="10"/>
        <v>8926.6514788850309</v>
      </c>
      <c r="G72" s="1"/>
      <c r="H72" s="8">
        <f t="shared" si="11"/>
        <v>16.710670132440299</v>
      </c>
      <c r="I72" s="1">
        <f t="shared" si="12"/>
        <v>619.92863688689204</v>
      </c>
      <c r="J72" s="1">
        <f t="shared" si="13"/>
        <v>8524.0187571947499</v>
      </c>
      <c r="K72" s="1">
        <f t="shared" si="14"/>
        <v>1704.80375143894</v>
      </c>
      <c r="L72" s="1">
        <f t="shared" si="15"/>
        <v>0</v>
      </c>
      <c r="M72" s="24">
        <f t="shared" si="16"/>
        <v>10848.7511455206</v>
      </c>
      <c r="N72" s="3"/>
      <c r="O72" s="3"/>
      <c r="P72" s="3"/>
    </row>
    <row r="73" spans="1:16">
      <c r="A73" s="8">
        <v>14.25</v>
      </c>
      <c r="B73" s="1">
        <f t="shared" si="6"/>
        <v>0</v>
      </c>
      <c r="C73" s="1">
        <f t="shared" si="7"/>
        <v>1198.26618785603</v>
      </c>
      <c r="D73" s="1">
        <f t="shared" si="8"/>
        <v>211.458739033417</v>
      </c>
      <c r="E73" s="1">
        <f t="shared" si="9"/>
        <v>0</v>
      </c>
      <c r="F73" s="11">
        <f t="shared" si="10"/>
        <v>1409.72492688945</v>
      </c>
      <c r="G73" s="1"/>
      <c r="H73" s="8">
        <f t="shared" si="11"/>
        <v>18.7952786483994</v>
      </c>
      <c r="I73" s="1">
        <f t="shared" si="12"/>
        <v>0</v>
      </c>
      <c r="J73" s="1">
        <f t="shared" si="13"/>
        <v>1580.4734663655699</v>
      </c>
      <c r="K73" s="1">
        <f t="shared" si="14"/>
        <v>278.90708229980601</v>
      </c>
      <c r="L73" s="1">
        <f t="shared" si="15"/>
        <v>0</v>
      </c>
      <c r="M73" s="24">
        <f t="shared" si="16"/>
        <v>1859.38054866538</v>
      </c>
      <c r="N73" s="3"/>
      <c r="O73" s="3"/>
      <c r="P73" s="3"/>
    </row>
    <row r="74" spans="1:16">
      <c r="A74" s="8">
        <v>14.75</v>
      </c>
      <c r="B74" s="1">
        <f t="shared" si="6"/>
        <v>0</v>
      </c>
      <c r="C74" s="1">
        <f t="shared" si="7"/>
        <v>225.66636920769301</v>
      </c>
      <c r="D74" s="1">
        <f t="shared" si="8"/>
        <v>165.488670752307</v>
      </c>
      <c r="E74" s="1">
        <f t="shared" si="9"/>
        <v>0</v>
      </c>
      <c r="F74" s="11">
        <f t="shared" si="10"/>
        <v>391.15503996000001</v>
      </c>
      <c r="G74" s="1"/>
      <c r="H74" s="8">
        <f t="shared" si="11"/>
        <v>21.054396722492498</v>
      </c>
      <c r="I74" s="1">
        <f t="shared" si="12"/>
        <v>0</v>
      </c>
      <c r="J74" s="1">
        <f t="shared" si="13"/>
        <v>322.11995011682899</v>
      </c>
      <c r="K74" s="1">
        <f t="shared" si="14"/>
        <v>236.22129675234001</v>
      </c>
      <c r="L74" s="1">
        <f t="shared" si="15"/>
        <v>0</v>
      </c>
      <c r="M74" s="24">
        <f t="shared" si="16"/>
        <v>558.34124686916903</v>
      </c>
      <c r="N74" s="3"/>
      <c r="O74" s="3"/>
      <c r="P74" s="3"/>
    </row>
    <row r="75" spans="1:16">
      <c r="A75" s="8">
        <v>15.25</v>
      </c>
      <c r="B75" s="1">
        <f t="shared" si="6"/>
        <v>6.4343238666250002</v>
      </c>
      <c r="C75" s="1">
        <f t="shared" si="7"/>
        <v>122.252153465875</v>
      </c>
      <c r="D75" s="1">
        <f t="shared" si="8"/>
        <v>128.6864773325</v>
      </c>
      <c r="E75" s="1">
        <f t="shared" si="9"/>
        <v>0</v>
      </c>
      <c r="F75" s="11">
        <f t="shared" si="10"/>
        <v>257.37295466500001</v>
      </c>
      <c r="G75" s="1"/>
      <c r="H75" s="8">
        <f t="shared" si="11"/>
        <v>23.495970659471599</v>
      </c>
      <c r="I75" s="1">
        <f t="shared" si="12"/>
        <v>9.9134875268038591</v>
      </c>
      <c r="J75" s="1">
        <f t="shared" si="13"/>
        <v>188.35626300927299</v>
      </c>
      <c r="K75" s="1">
        <f t="shared" si="14"/>
        <v>198.269750536077</v>
      </c>
      <c r="L75" s="1">
        <f t="shared" si="15"/>
        <v>0</v>
      </c>
      <c r="M75" s="24">
        <f t="shared" si="16"/>
        <v>396.539501072154</v>
      </c>
      <c r="N75" s="3"/>
      <c r="O75" s="3"/>
      <c r="P75" s="3"/>
    </row>
    <row r="76" spans="1:16">
      <c r="A76" s="8">
        <v>15.75</v>
      </c>
      <c r="B76" s="1">
        <f t="shared" si="6"/>
        <v>0</v>
      </c>
      <c r="C76" s="1">
        <f t="shared" si="7"/>
        <v>147.77706333937499</v>
      </c>
      <c r="D76" s="1">
        <f t="shared" si="8"/>
        <v>311.97380038312502</v>
      </c>
      <c r="E76" s="1">
        <f t="shared" si="9"/>
        <v>0</v>
      </c>
      <c r="F76" s="11">
        <f t="shared" si="10"/>
        <v>459.75086372250001</v>
      </c>
      <c r="G76" s="1"/>
      <c r="H76" s="8">
        <f t="shared" si="11"/>
        <v>26.1280256378231</v>
      </c>
      <c r="I76" s="1">
        <f t="shared" si="12"/>
        <v>0</v>
      </c>
      <c r="J76" s="1">
        <f t="shared" si="13"/>
        <v>245.15066029291401</v>
      </c>
      <c r="K76" s="1">
        <f t="shared" si="14"/>
        <v>517.54028284059598</v>
      </c>
      <c r="L76" s="1">
        <f t="shared" si="15"/>
        <v>0</v>
      </c>
      <c r="M76" s="24">
        <f t="shared" si="16"/>
        <v>762.69094313351002</v>
      </c>
      <c r="N76" s="3"/>
      <c r="O76" s="3"/>
      <c r="P76" s="3"/>
    </row>
    <row r="77" spans="1:16">
      <c r="A77" s="8">
        <v>16.25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1">
        <f t="shared" si="10"/>
        <v>0</v>
      </c>
      <c r="G77" s="1"/>
      <c r="H77" s="8">
        <f t="shared" si="11"/>
        <v>28.958663866972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4">
        <f t="shared" si="16"/>
        <v>0</v>
      </c>
      <c r="N77" s="3"/>
      <c r="O77" s="3"/>
      <c r="P77" s="3"/>
    </row>
    <row r="78" spans="1:16">
      <c r="A78" s="8">
        <v>16.75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1">
        <f t="shared" si="10"/>
        <v>0</v>
      </c>
      <c r="G78" s="1"/>
      <c r="H78" s="8">
        <f t="shared" si="11"/>
        <v>31.996062845015999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4">
        <f t="shared" si="16"/>
        <v>0</v>
      </c>
      <c r="N78" s="3"/>
      <c r="O78" s="3"/>
      <c r="P78" s="3"/>
    </row>
    <row r="79" spans="1:16">
      <c r="A79" s="8">
        <v>17.25</v>
      </c>
      <c r="B79" s="1">
        <f t="shared" si="6"/>
        <v>0</v>
      </c>
      <c r="C79" s="1">
        <f t="shared" si="7"/>
        <v>0</v>
      </c>
      <c r="D79" s="1">
        <f t="shared" si="8"/>
        <v>0</v>
      </c>
      <c r="E79" s="1">
        <f t="shared" si="9"/>
        <v>0</v>
      </c>
      <c r="F79" s="11">
        <f t="shared" si="10"/>
        <v>0</v>
      </c>
      <c r="G79" s="1"/>
      <c r="H79" s="8">
        <f t="shared" si="11"/>
        <v>35.248473708560603</v>
      </c>
      <c r="I79" s="1">
        <f t="shared" si="12"/>
        <v>0</v>
      </c>
      <c r="J79" s="1">
        <f t="shared" si="13"/>
        <v>0</v>
      </c>
      <c r="K79" s="1">
        <f t="shared" si="14"/>
        <v>0</v>
      </c>
      <c r="L79" s="1">
        <f t="shared" si="15"/>
        <v>0</v>
      </c>
      <c r="M79" s="24">
        <f t="shared" si="16"/>
        <v>0</v>
      </c>
      <c r="N79" s="3"/>
      <c r="O79" s="3"/>
      <c r="P79" s="3"/>
    </row>
    <row r="80" spans="1:16">
      <c r="A80" s="8">
        <v>17.75</v>
      </c>
      <c r="B80" s="1">
        <f t="shared" si="6"/>
        <v>0</v>
      </c>
      <c r="C80" s="1">
        <f t="shared" si="7"/>
        <v>0</v>
      </c>
      <c r="D80" s="1">
        <f t="shared" si="8"/>
        <v>0</v>
      </c>
      <c r="E80" s="1">
        <f t="shared" si="9"/>
        <v>0</v>
      </c>
      <c r="F80" s="11">
        <f t="shared" si="10"/>
        <v>0</v>
      </c>
      <c r="G80" s="1"/>
      <c r="H80" s="8">
        <f t="shared" si="11"/>
        <v>38.724219667166103</v>
      </c>
      <c r="I80" s="1">
        <f t="shared" si="12"/>
        <v>0</v>
      </c>
      <c r="J80" s="1">
        <f t="shared" si="13"/>
        <v>0</v>
      </c>
      <c r="K80" s="1">
        <f t="shared" si="14"/>
        <v>0</v>
      </c>
      <c r="L80" s="1">
        <f t="shared" si="15"/>
        <v>0</v>
      </c>
      <c r="M80" s="24">
        <f t="shared" si="16"/>
        <v>0</v>
      </c>
      <c r="N80" s="3"/>
      <c r="O80" s="3"/>
      <c r="P80" s="3"/>
    </row>
    <row r="81" spans="1:16">
      <c r="A81" s="8">
        <v>18.25</v>
      </c>
      <c r="B81" s="1">
        <f t="shared" si="6"/>
        <v>0</v>
      </c>
      <c r="C81" s="1">
        <f t="shared" si="7"/>
        <v>0</v>
      </c>
      <c r="D81" s="1">
        <f t="shared" si="8"/>
        <v>0</v>
      </c>
      <c r="E81" s="1">
        <f t="shared" si="9"/>
        <v>0</v>
      </c>
      <c r="F81" s="11">
        <f t="shared" si="10"/>
        <v>0</v>
      </c>
      <c r="G81" s="1"/>
      <c r="H81" s="8">
        <f t="shared" si="11"/>
        <v>42.4316945157288</v>
      </c>
      <c r="I81" s="1">
        <f t="shared" si="12"/>
        <v>0</v>
      </c>
      <c r="J81" s="1">
        <f t="shared" si="13"/>
        <v>0</v>
      </c>
      <c r="K81" s="1">
        <f t="shared" si="14"/>
        <v>0</v>
      </c>
      <c r="L81" s="1">
        <f t="shared" si="15"/>
        <v>0</v>
      </c>
      <c r="M81" s="24">
        <f t="shared" si="16"/>
        <v>0</v>
      </c>
      <c r="N81" s="3"/>
      <c r="O81" s="3"/>
      <c r="P81" s="3"/>
    </row>
    <row r="82" spans="1:16">
      <c r="A82" s="8">
        <v>18.75</v>
      </c>
      <c r="B82" s="1">
        <f t="shared" si="6"/>
        <v>0</v>
      </c>
      <c r="C82" s="1">
        <f t="shared" si="7"/>
        <v>0</v>
      </c>
      <c r="D82" s="1">
        <f t="shared" si="8"/>
        <v>0</v>
      </c>
      <c r="E82" s="1">
        <f t="shared" si="9"/>
        <v>0</v>
      </c>
      <c r="F82" s="11">
        <f t="shared" si="10"/>
        <v>0</v>
      </c>
      <c r="G82" s="1"/>
      <c r="H82" s="8">
        <f t="shared" si="11"/>
        <v>46.379361218817003</v>
      </c>
      <c r="I82" s="1">
        <f t="shared" si="12"/>
        <v>0</v>
      </c>
      <c r="J82" s="1">
        <f t="shared" si="13"/>
        <v>0</v>
      </c>
      <c r="K82" s="1">
        <f t="shared" si="14"/>
        <v>0</v>
      </c>
      <c r="L82" s="1">
        <f t="shared" si="15"/>
        <v>0</v>
      </c>
      <c r="M82" s="24">
        <f t="shared" si="16"/>
        <v>0</v>
      </c>
      <c r="N82" s="3"/>
      <c r="O82" s="3"/>
      <c r="P82" s="3"/>
    </row>
    <row r="83" spans="1:16">
      <c r="A83" s="8">
        <v>19.25</v>
      </c>
      <c r="B83" s="1">
        <f t="shared" si="6"/>
        <v>0</v>
      </c>
      <c r="C83" s="1">
        <f t="shared" si="7"/>
        <v>0</v>
      </c>
      <c r="D83" s="1">
        <f t="shared" si="8"/>
        <v>0</v>
      </c>
      <c r="E83" s="1">
        <f t="shared" si="9"/>
        <v>0</v>
      </c>
      <c r="F83" s="11">
        <f t="shared" si="10"/>
        <v>0</v>
      </c>
      <c r="G83" s="1"/>
      <c r="H83" s="8">
        <f t="shared" si="11"/>
        <v>50.575750561596003</v>
      </c>
      <c r="I83" s="1">
        <f t="shared" si="12"/>
        <v>0</v>
      </c>
      <c r="J83" s="1">
        <f t="shared" si="13"/>
        <v>0</v>
      </c>
      <c r="K83" s="1">
        <f t="shared" si="14"/>
        <v>0</v>
      </c>
      <c r="L83" s="1">
        <f t="shared" si="15"/>
        <v>0</v>
      </c>
      <c r="M83" s="24">
        <f t="shared" si="16"/>
        <v>0</v>
      </c>
      <c r="N83" s="3"/>
      <c r="O83" s="3"/>
      <c r="P83" s="3"/>
    </row>
    <row r="84" spans="1:16">
      <c r="A84" s="8">
        <v>19.75</v>
      </c>
      <c r="B84" s="1">
        <f t="shared" si="6"/>
        <v>0</v>
      </c>
      <c r="C84" s="1">
        <f t="shared" si="7"/>
        <v>0</v>
      </c>
      <c r="D84" s="1">
        <f t="shared" si="8"/>
        <v>0</v>
      </c>
      <c r="E84" s="1">
        <f t="shared" si="9"/>
        <v>0</v>
      </c>
      <c r="F84" s="11">
        <f t="shared" si="10"/>
        <v>0</v>
      </c>
      <c r="G84" s="1"/>
      <c r="H84" s="8">
        <f t="shared" si="11"/>
        <v>55.029459862508503</v>
      </c>
      <c r="I84" s="1">
        <f t="shared" si="12"/>
        <v>0</v>
      </c>
      <c r="J84" s="1">
        <f t="shared" si="13"/>
        <v>0</v>
      </c>
      <c r="K84" s="1">
        <f t="shared" si="14"/>
        <v>0</v>
      </c>
      <c r="L84" s="1">
        <f t="shared" si="15"/>
        <v>0</v>
      </c>
      <c r="M84" s="24">
        <f t="shared" si="16"/>
        <v>0</v>
      </c>
      <c r="N84" s="3"/>
      <c r="O84" s="3"/>
      <c r="P84" s="3"/>
    </row>
    <row r="85" spans="1:16">
      <c r="A85" s="8">
        <v>20.25</v>
      </c>
      <c r="B85" s="1">
        <f t="shared" si="6"/>
        <v>0</v>
      </c>
      <c r="C85" s="1">
        <f t="shared" si="7"/>
        <v>0</v>
      </c>
      <c r="D85" s="1">
        <f t="shared" si="8"/>
        <v>0</v>
      </c>
      <c r="E85" s="1">
        <f t="shared" si="9"/>
        <v>0</v>
      </c>
      <c r="F85" s="11">
        <f t="shared" si="10"/>
        <v>0</v>
      </c>
      <c r="G85" s="1"/>
      <c r="H85" s="8">
        <f t="shared" si="11"/>
        <v>59.749151743345202</v>
      </c>
      <c r="I85" s="1">
        <f t="shared" si="12"/>
        <v>0</v>
      </c>
      <c r="J85" s="1">
        <f t="shared" si="13"/>
        <v>0</v>
      </c>
      <c r="K85" s="1">
        <f t="shared" si="14"/>
        <v>0</v>
      </c>
      <c r="L85" s="1">
        <f t="shared" si="15"/>
        <v>0</v>
      </c>
      <c r="M85" s="24">
        <f t="shared" si="16"/>
        <v>0</v>
      </c>
      <c r="N85" s="3"/>
      <c r="O85" s="3"/>
      <c r="P85" s="3"/>
    </row>
    <row r="86" spans="1:16">
      <c r="A86" s="8">
        <v>20.75</v>
      </c>
      <c r="B86" s="1">
        <f t="shared" si="6"/>
        <v>0</v>
      </c>
      <c r="C86" s="1">
        <f t="shared" si="7"/>
        <v>0</v>
      </c>
      <c r="D86" s="1">
        <f t="shared" si="8"/>
        <v>0</v>
      </c>
      <c r="E86" s="1">
        <f t="shared" si="9"/>
        <v>0</v>
      </c>
      <c r="F86" s="11">
        <f t="shared" si="10"/>
        <v>0</v>
      </c>
      <c r="G86" s="1"/>
      <c r="H86" s="8">
        <f t="shared" si="11"/>
        <v>64.743552952750605</v>
      </c>
      <c r="I86" s="1">
        <f t="shared" si="12"/>
        <v>0</v>
      </c>
      <c r="J86" s="1">
        <f t="shared" si="13"/>
        <v>0</v>
      </c>
      <c r="K86" s="1">
        <f t="shared" si="14"/>
        <v>0</v>
      </c>
      <c r="L86" s="1">
        <f t="shared" si="15"/>
        <v>0</v>
      </c>
      <c r="M86" s="24">
        <f t="shared" si="16"/>
        <v>0</v>
      </c>
      <c r="N86" s="3"/>
      <c r="O86" s="3"/>
      <c r="P86" s="3"/>
    </row>
    <row r="87" spans="1:16">
      <c r="A87" s="8">
        <v>21.25</v>
      </c>
      <c r="B87" s="1">
        <f t="shared" si="6"/>
        <v>0</v>
      </c>
      <c r="C87" s="1">
        <f t="shared" si="7"/>
        <v>0</v>
      </c>
      <c r="D87" s="1">
        <f t="shared" si="8"/>
        <v>0</v>
      </c>
      <c r="E87" s="1">
        <f t="shared" si="9"/>
        <v>0</v>
      </c>
      <c r="F87" s="11">
        <f t="shared" si="10"/>
        <v>0</v>
      </c>
      <c r="G87" s="1"/>
      <c r="H87" s="8">
        <f t="shared" si="11"/>
        <v>70.021453239576005</v>
      </c>
      <c r="I87" s="1">
        <f t="shared" si="12"/>
        <v>0</v>
      </c>
      <c r="J87" s="1">
        <f t="shared" si="13"/>
        <v>0</v>
      </c>
      <c r="K87" s="1">
        <f t="shared" si="14"/>
        <v>0</v>
      </c>
      <c r="L87" s="1">
        <f t="shared" si="15"/>
        <v>0</v>
      </c>
      <c r="M87" s="24">
        <f t="shared" si="16"/>
        <v>0</v>
      </c>
      <c r="N87" s="3"/>
      <c r="O87" s="3"/>
      <c r="P87" s="3"/>
    </row>
    <row r="88" spans="1:16">
      <c r="A88" s="8">
        <v>21.75</v>
      </c>
      <c r="B88" s="1">
        <f t="shared" si="6"/>
        <v>0</v>
      </c>
      <c r="C88" s="1">
        <f t="shared" si="7"/>
        <v>0</v>
      </c>
      <c r="D88" s="1">
        <f t="shared" si="8"/>
        <v>0</v>
      </c>
      <c r="E88" s="1">
        <f t="shared" si="9"/>
        <v>0</v>
      </c>
      <c r="F88" s="11">
        <f t="shared" si="10"/>
        <v>0</v>
      </c>
      <c r="G88" s="1"/>
      <c r="H88" s="8">
        <f t="shared" si="11"/>
        <v>75.591704272812095</v>
      </c>
      <c r="I88" s="1">
        <f t="shared" si="12"/>
        <v>0</v>
      </c>
      <c r="J88" s="1">
        <f t="shared" si="13"/>
        <v>0</v>
      </c>
      <c r="K88" s="1">
        <f t="shared" si="14"/>
        <v>0</v>
      </c>
      <c r="L88" s="1">
        <f t="shared" si="15"/>
        <v>0</v>
      </c>
      <c r="M88" s="24">
        <f t="shared" si="16"/>
        <v>0</v>
      </c>
      <c r="N88" s="3"/>
      <c r="O88" s="3"/>
      <c r="P88" s="3"/>
    </row>
    <row r="89" spans="1:16">
      <c r="A89" s="6" t="s">
        <v>7</v>
      </c>
      <c r="B89" s="17">
        <f>SUM(B52:B83)</f>
        <v>1102278.6653102301</v>
      </c>
      <c r="C89" s="17">
        <f>SUM(C52:C83)</f>
        <v>505747.74426732201</v>
      </c>
      <c r="D89" s="17">
        <f>SUM(D52:D83)</f>
        <v>4048.37648354878</v>
      </c>
      <c r="E89" s="17">
        <f>SUM(E52:E83)</f>
        <v>0</v>
      </c>
      <c r="F89" s="17">
        <f>SUM(F52:F83)</f>
        <v>1612074.7860611</v>
      </c>
      <c r="G89" s="11"/>
      <c r="H89" s="6" t="s">
        <v>7</v>
      </c>
      <c r="I89" s="17">
        <f>SUM(I52:I88)</f>
        <v>716627.51420842204</v>
      </c>
      <c r="J89" s="17">
        <f>SUM(J52:J88)</f>
        <v>406200.413390895</v>
      </c>
      <c r="K89" s="17">
        <f>SUM(K52:K88)</f>
        <v>4879.4013000556897</v>
      </c>
      <c r="L89" s="17">
        <f>SUM(L52:L88)</f>
        <v>0</v>
      </c>
      <c r="M89" s="17">
        <f>SUM(M52:M88)</f>
        <v>1127707.32889937</v>
      </c>
      <c r="N89" s="3"/>
      <c r="O89" s="3"/>
      <c r="P89" s="3"/>
    </row>
    <row r="90" spans="1:16">
      <c r="A90" s="4" t="s">
        <v>13</v>
      </c>
      <c r="B90" s="25">
        <f>IF(L43&gt;0,B89/L43,0)</f>
        <v>10.3353028188981</v>
      </c>
      <c r="C90" s="25">
        <f>IF(M43&gt;0,C89/M43,0)</f>
        <v>11.353742124116501</v>
      </c>
      <c r="D90" s="25">
        <f>IF(N43&gt;0,D89/N43,0)</f>
        <v>13.6152716009156</v>
      </c>
      <c r="E90" s="25">
        <f>IF(O43&gt;0,E89/O43,0)</f>
        <v>0</v>
      </c>
      <c r="F90" s="25">
        <f>IF(P43&gt;0,F89/P43,0)</f>
        <v>10.641198162112801</v>
      </c>
      <c r="G90" s="11"/>
      <c r="H90" s="4" t="s">
        <v>13</v>
      </c>
      <c r="I90" s="25">
        <f>IF(L43&gt;0,I89/L43,0)</f>
        <v>6.7193193525284203</v>
      </c>
      <c r="J90" s="25">
        <f>IF(M43&gt;0,J89/M43,0)</f>
        <v>9.1189625591528802</v>
      </c>
      <c r="K90" s="25">
        <f>IF(N43&gt;0,K89/N43,0)</f>
        <v>16.410127422705202</v>
      </c>
      <c r="L90" s="25">
        <f>IF(O43&gt;0,L89/O43,0)</f>
        <v>0</v>
      </c>
      <c r="M90" s="25">
        <f>IF(P43&gt;0,M89/P43,0)</f>
        <v>7.4439208772726699</v>
      </c>
      <c r="N90" s="3"/>
      <c r="O90" s="3"/>
      <c r="P90" s="3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3"/>
      <c r="O93" s="3"/>
      <c r="P93" s="3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3"/>
      <c r="O94" s="3"/>
      <c r="P94" s="3"/>
    </row>
    <row r="95" spans="1:16" ht="14" customHeight="1">
      <c r="A95" s="53" t="s">
        <v>14</v>
      </c>
      <c r="B95" s="53"/>
      <c r="C95" s="53"/>
      <c r="D95" s="53"/>
      <c r="E95" s="53"/>
      <c r="F95" s="1"/>
      <c r="G95" s="1"/>
      <c r="H95" s="1"/>
      <c r="I95" s="1"/>
      <c r="J95" s="1"/>
      <c r="K95" s="1"/>
      <c r="L95" s="1"/>
      <c r="M95" s="1"/>
      <c r="N95" s="3"/>
      <c r="O95" s="3"/>
      <c r="P95" s="3"/>
    </row>
    <row r="96" spans="1:16" ht="12.75" customHeight="1">
      <c r="A96" s="53"/>
      <c r="B96" s="53"/>
      <c r="C96" s="53"/>
      <c r="D96" s="53"/>
      <c r="E96" s="53"/>
      <c r="F96" s="1"/>
      <c r="G96" s="1"/>
      <c r="H96" s="1"/>
      <c r="I96" s="1"/>
      <c r="J96" s="1"/>
      <c r="K96" s="1"/>
      <c r="L96" s="1"/>
      <c r="M96" s="1"/>
      <c r="N96" s="3"/>
      <c r="O96" s="3"/>
      <c r="P96" s="3"/>
    </row>
    <row r="97" spans="1:18">
      <c r="A97" s="26"/>
      <c r="B97" s="2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3"/>
      <c r="O97" s="3"/>
      <c r="P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3"/>
      <c r="O98" s="3"/>
      <c r="P98" s="3"/>
    </row>
    <row r="99" spans="1:18">
      <c r="A99" s="54" t="s">
        <v>15</v>
      </c>
      <c r="B99" s="52" t="s">
        <v>16</v>
      </c>
      <c r="C99" s="52" t="s">
        <v>17</v>
      </c>
      <c r="D99" s="52" t="s">
        <v>18</v>
      </c>
      <c r="E99" s="52" t="s">
        <v>19</v>
      </c>
      <c r="F99" s="1"/>
      <c r="G99" s="52" t="s">
        <v>16</v>
      </c>
      <c r="H99" s="52" t="s">
        <v>18</v>
      </c>
      <c r="I99" s="52" t="s">
        <v>17</v>
      </c>
      <c r="J99" s="1"/>
      <c r="K99" s="1"/>
      <c r="L99" s="1"/>
      <c r="M99" s="1"/>
      <c r="N99" s="3"/>
      <c r="O99" s="3"/>
      <c r="P99" s="3"/>
    </row>
    <row r="100" spans="1:18">
      <c r="A100" s="54"/>
      <c r="B100" s="54"/>
      <c r="C100" s="54"/>
      <c r="D100" s="54"/>
      <c r="E100" s="52"/>
      <c r="F100" s="1"/>
      <c r="G100" s="52"/>
      <c r="H100" s="52"/>
      <c r="I100" s="52"/>
      <c r="J100" s="1"/>
      <c r="K100" s="1"/>
      <c r="L100" s="1"/>
      <c r="M100" s="1"/>
      <c r="N100" s="3"/>
      <c r="O100" s="3"/>
      <c r="P100" s="3"/>
    </row>
    <row r="101" spans="1:18">
      <c r="A101" s="1"/>
      <c r="B101" s="2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3"/>
      <c r="O101" s="3"/>
      <c r="P101" s="3"/>
    </row>
    <row r="102" spans="1:18">
      <c r="A102" s="27">
        <v>0</v>
      </c>
      <c r="B102" s="28">
        <f>L$43</f>
        <v>106651.801560639</v>
      </c>
      <c r="C102" s="28">
        <f>$B$90</f>
        <v>10.3353028188981</v>
      </c>
      <c r="D102" s="28">
        <f>$I$90</f>
        <v>6.7193193525284203</v>
      </c>
      <c r="E102" s="28">
        <f t="shared" ref="E102:E105" si="17">B102*D102</f>
        <v>716627.51420842204</v>
      </c>
      <c r="F102" s="1"/>
      <c r="G102" s="12">
        <f t="shared" ref="G102:G106" si="18">B102</f>
        <v>106652</v>
      </c>
      <c r="H102" s="29">
        <f t="shared" ref="H102:H106" si="19">D102/1000</f>
        <v>7.0000000000000001E-3</v>
      </c>
      <c r="I102" s="30">
        <f t="shared" ref="I102:I106" si="20">C102</f>
        <v>10.3</v>
      </c>
      <c r="J102" s="1"/>
      <c r="K102" s="1"/>
      <c r="L102" s="1"/>
      <c r="M102" s="1"/>
      <c r="N102" s="3"/>
      <c r="O102" s="3"/>
      <c r="P102" s="3"/>
    </row>
    <row r="103" spans="1:18">
      <c r="A103" s="27">
        <v>1</v>
      </c>
      <c r="B103" s="28">
        <f>M$43</f>
        <v>44544.586158343598</v>
      </c>
      <c r="C103" s="28">
        <f>$C$90</f>
        <v>11.353742124116501</v>
      </c>
      <c r="D103" s="28">
        <f>$J$90</f>
        <v>9.1189625591528802</v>
      </c>
      <c r="E103" s="28">
        <f t="shared" si="17"/>
        <v>406200.413390895</v>
      </c>
      <c r="F103" s="1"/>
      <c r="G103" s="12">
        <f t="shared" si="18"/>
        <v>44545</v>
      </c>
      <c r="H103" s="29">
        <f t="shared" si="19"/>
        <v>8.9999999999999993E-3</v>
      </c>
      <c r="I103" s="30">
        <f t="shared" si="20"/>
        <v>11.4</v>
      </c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27">
        <v>2</v>
      </c>
      <c r="B104" s="28">
        <f>N$43</f>
        <v>297.34085387444901</v>
      </c>
      <c r="C104" s="28">
        <f>$D$90</f>
        <v>13.6152716009156</v>
      </c>
      <c r="D104" s="28">
        <f>$K$90</f>
        <v>16.410127422705202</v>
      </c>
      <c r="E104" s="28">
        <f t="shared" si="17"/>
        <v>4879.4013000556797</v>
      </c>
      <c r="F104" s="1"/>
      <c r="G104" s="12">
        <f t="shared" si="18"/>
        <v>297</v>
      </c>
      <c r="H104" s="29">
        <f t="shared" si="19"/>
        <v>1.6E-2</v>
      </c>
      <c r="I104" s="30">
        <f t="shared" si="20"/>
        <v>13.6</v>
      </c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27">
        <v>3</v>
      </c>
      <c r="B105" s="28">
        <f>O$43</f>
        <v>0</v>
      </c>
      <c r="C105" s="28">
        <f>$E$90</f>
        <v>0</v>
      </c>
      <c r="D105" s="28">
        <f>$L$90</f>
        <v>0</v>
      </c>
      <c r="E105" s="28">
        <f t="shared" si="17"/>
        <v>0</v>
      </c>
      <c r="F105" s="1"/>
      <c r="G105" s="1">
        <f t="shared" si="18"/>
        <v>0</v>
      </c>
      <c r="H105" s="1">
        <f t="shared" si="19"/>
        <v>0</v>
      </c>
      <c r="I105" s="1">
        <f t="shared" si="20"/>
        <v>0</v>
      </c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27" t="s">
        <v>7</v>
      </c>
      <c r="B106" s="28">
        <f>SUM(B102:B105)</f>
        <v>151493.72857285701</v>
      </c>
      <c r="C106" s="28">
        <f>$F$90</f>
        <v>10.641198162112801</v>
      </c>
      <c r="D106" s="28">
        <f>$M$90</f>
        <v>7.4439208772726699</v>
      </c>
      <c r="E106" s="28">
        <f>SUM(E102:E105)</f>
        <v>1127707.32889937</v>
      </c>
      <c r="F106" s="1"/>
      <c r="G106" s="12">
        <f t="shared" si="18"/>
        <v>151494</v>
      </c>
      <c r="H106" s="29">
        <f t="shared" si="19"/>
        <v>7.0000000000000001E-3</v>
      </c>
      <c r="I106" s="30">
        <f t="shared" si="20"/>
        <v>10.6</v>
      </c>
      <c r="J106" s="1"/>
      <c r="K106" s="1"/>
      <c r="L106" s="1"/>
      <c r="M106" s="1"/>
      <c r="N106" s="1"/>
      <c r="O106" s="1"/>
      <c r="P106" s="3"/>
      <c r="Q106" s="3"/>
      <c r="R106" s="3"/>
    </row>
    <row r="107" spans="1:18">
      <c r="A107" s="27" t="s">
        <v>2</v>
      </c>
      <c r="B107" s="28">
        <f>$I$2</f>
        <v>1127622</v>
      </c>
      <c r="C107" s="2"/>
      <c r="D107" s="2"/>
      <c r="E107" s="2"/>
      <c r="F107" s="1"/>
      <c r="G107" s="12">
        <f>B107/1000</f>
        <v>1128</v>
      </c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  <row r="108" spans="1:18" ht="24">
      <c r="A108" s="31" t="s">
        <v>20</v>
      </c>
      <c r="B108" s="28">
        <f>IF(E106&gt;0,$I$2/E106,"")</f>
        <v>0.99992433418034699</v>
      </c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3"/>
      <c r="R108" s="3"/>
    </row>
  </sheetData>
  <sheetProtection selectLockedCells="1" selectUnlockedCells="1"/>
  <mergeCells count="15"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8"/>
  <sheetViews>
    <sheetView tabSelected="1" topLeftCell="A48" zoomScale="80" zoomScaleNormal="80" workbookViewId="0">
      <selection activeCell="I90" sqref="I90"/>
    </sheetView>
  </sheetViews>
  <sheetFormatPr baseColWidth="10" defaultColWidth="11.5" defaultRowHeight="13"/>
  <cols>
    <col min="1" max="1" width="9" customWidth="1"/>
    <col min="2" max="2" width="12.1640625" customWidth="1"/>
    <col min="4" max="4" width="9.6640625" customWidth="1"/>
    <col min="5" max="5" width="12.1640625" customWidth="1"/>
    <col min="8" max="8" width="8.5" customWidth="1"/>
    <col min="9" max="9" width="10.5" customWidth="1"/>
    <col min="11" max="12" width="9.6640625" customWidth="1"/>
    <col min="13" max="13" width="10.5" customWidth="1"/>
    <col min="14" max="14" width="8.83203125" customWidth="1"/>
    <col min="16" max="16" width="11" customWidth="1"/>
  </cols>
  <sheetData>
    <row r="1" spans="1:18" ht="21">
      <c r="A1" s="49" t="s">
        <v>23</v>
      </c>
      <c r="B1" s="49"/>
      <c r="C1" s="49"/>
      <c r="D1" s="49"/>
      <c r="E1" s="49"/>
      <c r="F1" s="49"/>
      <c r="G1" s="1"/>
      <c r="H1" s="50" t="s">
        <v>1</v>
      </c>
      <c r="I1" s="50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205171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51" t="s">
        <v>4</v>
      </c>
      <c r="C4" s="51"/>
      <c r="D4" s="51"/>
      <c r="E4" s="51"/>
      <c r="F4" s="51"/>
      <c r="G4" s="1"/>
      <c r="H4" s="2" t="s">
        <v>3</v>
      </c>
      <c r="I4" s="1"/>
      <c r="J4" s="1"/>
      <c r="K4" s="2" t="s">
        <v>3</v>
      </c>
      <c r="L4" s="50" t="s">
        <v>5</v>
      </c>
      <c r="M4" s="50"/>
      <c r="N4" s="50"/>
      <c r="O4" s="50"/>
      <c r="P4" s="50"/>
      <c r="Q4" s="3"/>
      <c r="R4" s="3"/>
    </row>
    <row r="5" spans="1:18">
      <c r="A5" s="2" t="s">
        <v>6</v>
      </c>
      <c r="B5" s="4">
        <v>0</v>
      </c>
      <c r="C5" s="5">
        <v>1</v>
      </c>
      <c r="D5" s="5">
        <v>2</v>
      </c>
      <c r="E5" s="5">
        <v>3</v>
      </c>
      <c r="F5" s="6" t="s">
        <v>7</v>
      </c>
      <c r="G5" s="1"/>
      <c r="H5" s="2" t="s">
        <v>6</v>
      </c>
      <c r="I5" s="2" t="s">
        <v>8</v>
      </c>
      <c r="J5" s="1"/>
      <c r="K5" s="2" t="s">
        <v>6</v>
      </c>
      <c r="L5" s="4">
        <v>0</v>
      </c>
      <c r="M5" s="5">
        <v>1</v>
      </c>
      <c r="N5" s="5">
        <v>2</v>
      </c>
      <c r="O5" s="5">
        <v>3</v>
      </c>
      <c r="P5" s="7" t="s">
        <v>7</v>
      </c>
      <c r="Q5" s="3"/>
      <c r="R5" s="3"/>
    </row>
    <row r="6" spans="1:18">
      <c r="A6" s="8">
        <v>3.75</v>
      </c>
      <c r="B6" s="10">
        <v>1</v>
      </c>
      <c r="C6" s="9"/>
      <c r="D6" s="9"/>
      <c r="E6" s="9"/>
      <c r="F6" s="11">
        <f t="shared" ref="F6:F42" si="0">SUM(B6:E6)</f>
        <v>1</v>
      </c>
      <c r="G6" s="1"/>
      <c r="H6" s="8">
        <v>3.75</v>
      </c>
      <c r="I6" s="12"/>
      <c r="J6" s="1"/>
      <c r="K6" s="8">
        <v>3.75</v>
      </c>
      <c r="L6" s="1">
        <f t="shared" ref="L6:L42" si="1">IF($F6&gt;0,($I6/1000)*(B6/$F6),0)</f>
        <v>0</v>
      </c>
      <c r="M6" s="1">
        <f t="shared" ref="M6:M42" si="2">IF($F6&gt;0,($I6/1000)*(C6/$F6),0)</f>
        <v>0</v>
      </c>
      <c r="N6" s="1">
        <f t="shared" ref="N6:N42" si="3">IF($F6&gt;0,($I6/1000)*(D6/$F6),0)</f>
        <v>0</v>
      </c>
      <c r="O6" s="1">
        <f t="shared" ref="O6:O42" si="4">IF($F6&gt;0,($I6/1000)*(E6/$F6),0)</f>
        <v>0</v>
      </c>
      <c r="P6" s="13">
        <f t="shared" ref="P6:P42" si="5">SUM(L6:O6)</f>
        <v>0</v>
      </c>
      <c r="Q6" s="3"/>
      <c r="R6" s="3"/>
    </row>
    <row r="7" spans="1:18">
      <c r="A7" s="8">
        <v>4.25</v>
      </c>
      <c r="B7" s="10">
        <v>1</v>
      </c>
      <c r="C7" s="9"/>
      <c r="D7" s="9"/>
      <c r="E7" s="9"/>
      <c r="F7" s="11">
        <f t="shared" si="0"/>
        <v>1</v>
      </c>
      <c r="G7" s="1"/>
      <c r="H7" s="8">
        <v>4.25</v>
      </c>
      <c r="I7" s="12"/>
      <c r="J7" s="1"/>
      <c r="K7" s="8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3">
        <f t="shared" si="5"/>
        <v>0</v>
      </c>
      <c r="Q7" s="3"/>
      <c r="R7" s="3"/>
    </row>
    <row r="8" spans="1:18">
      <c r="A8" s="8">
        <v>4.75</v>
      </c>
      <c r="B8" s="10">
        <v>1</v>
      </c>
      <c r="C8" s="9"/>
      <c r="D8" s="9"/>
      <c r="E8" s="9"/>
      <c r="F8" s="11">
        <f t="shared" si="0"/>
        <v>1</v>
      </c>
      <c r="G8" s="1"/>
      <c r="H8" s="8">
        <v>4.75</v>
      </c>
      <c r="I8" s="12"/>
      <c r="J8" s="1"/>
      <c r="K8" s="8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3">
        <f t="shared" si="5"/>
        <v>0</v>
      </c>
      <c r="Q8" s="3"/>
      <c r="R8" s="3"/>
    </row>
    <row r="9" spans="1:18">
      <c r="A9" s="8">
        <v>5.25</v>
      </c>
      <c r="B9" s="10">
        <v>1</v>
      </c>
      <c r="C9" s="9"/>
      <c r="D9" s="9"/>
      <c r="E9" s="9"/>
      <c r="F9" s="11">
        <f t="shared" si="0"/>
        <v>1</v>
      </c>
      <c r="G9" s="1"/>
      <c r="H9" s="8">
        <v>5.25</v>
      </c>
      <c r="I9" s="12">
        <v>45462</v>
      </c>
      <c r="J9" s="1"/>
      <c r="K9" s="8">
        <v>5.25</v>
      </c>
      <c r="L9" s="1">
        <f t="shared" si="1"/>
        <v>45.462000000000003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3">
        <f t="shared" si="5"/>
        <v>45.462000000000003</v>
      </c>
      <c r="Q9" s="3"/>
      <c r="R9" s="3"/>
    </row>
    <row r="10" spans="1:18">
      <c r="A10" s="8">
        <v>5.75</v>
      </c>
      <c r="B10" s="10">
        <v>1</v>
      </c>
      <c r="C10" s="9"/>
      <c r="D10" s="9"/>
      <c r="E10" s="9"/>
      <c r="F10" s="11">
        <f t="shared" si="0"/>
        <v>1</v>
      </c>
      <c r="G10" s="1"/>
      <c r="H10" s="8">
        <v>5.75</v>
      </c>
      <c r="I10">
        <v>34097</v>
      </c>
      <c r="J10" s="1"/>
      <c r="K10" s="8">
        <v>5.75</v>
      </c>
      <c r="L10" s="1">
        <f t="shared" si="1"/>
        <v>34.097000000000001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3">
        <f t="shared" si="5"/>
        <v>34.097000000000001</v>
      </c>
      <c r="Q10" s="3"/>
      <c r="R10" s="3"/>
    </row>
    <row r="11" spans="1:18">
      <c r="A11" s="8">
        <v>6.25</v>
      </c>
      <c r="B11" s="10">
        <v>1</v>
      </c>
      <c r="C11" s="9"/>
      <c r="D11" s="9"/>
      <c r="E11" s="9"/>
      <c r="F11" s="11">
        <f t="shared" si="0"/>
        <v>1</v>
      </c>
      <c r="G11" s="1"/>
      <c r="H11" s="8">
        <v>6.25</v>
      </c>
      <c r="I11">
        <v>164068</v>
      </c>
      <c r="J11" s="1"/>
      <c r="K11" s="8">
        <v>6.25</v>
      </c>
      <c r="L11" s="1">
        <f t="shared" si="1"/>
        <v>164.06800000000001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3">
        <f t="shared" si="5"/>
        <v>164.06800000000001</v>
      </c>
      <c r="Q11" s="3"/>
      <c r="R11" s="3"/>
    </row>
    <row r="12" spans="1:18">
      <c r="A12" s="8">
        <v>6.75</v>
      </c>
      <c r="B12" s="10">
        <v>1</v>
      </c>
      <c r="C12" s="9"/>
      <c r="D12" s="9"/>
      <c r="E12" s="9"/>
      <c r="F12" s="11">
        <f t="shared" si="0"/>
        <v>1</v>
      </c>
      <c r="G12" s="1"/>
      <c r="H12" s="8">
        <v>6.75</v>
      </c>
      <c r="I12">
        <v>886529</v>
      </c>
      <c r="J12" s="1"/>
      <c r="K12" s="8">
        <v>6.75</v>
      </c>
      <c r="L12" s="1">
        <f t="shared" si="1"/>
        <v>886.529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3">
        <f t="shared" si="5"/>
        <v>886.529</v>
      </c>
      <c r="Q12" s="3"/>
      <c r="R12" s="3"/>
    </row>
    <row r="13" spans="1:18">
      <c r="A13" s="8">
        <v>7.25</v>
      </c>
      <c r="B13" s="10">
        <v>1</v>
      </c>
      <c r="C13" s="9"/>
      <c r="D13" s="9"/>
      <c r="E13" s="9"/>
      <c r="F13" s="11">
        <f t="shared" si="0"/>
        <v>1</v>
      </c>
      <c r="G13" s="1"/>
      <c r="H13" s="8">
        <v>7.25</v>
      </c>
      <c r="I13">
        <v>2033970</v>
      </c>
      <c r="J13" s="1"/>
      <c r="K13" s="8">
        <v>7.25</v>
      </c>
      <c r="L13" s="1">
        <f t="shared" si="1"/>
        <v>2033.97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3">
        <f t="shared" si="5"/>
        <v>2033.97</v>
      </c>
      <c r="Q13" s="3"/>
      <c r="R13" s="3"/>
    </row>
    <row r="14" spans="1:18">
      <c r="A14" s="8">
        <v>7.75</v>
      </c>
      <c r="B14" s="10">
        <v>1</v>
      </c>
      <c r="C14" s="9"/>
      <c r="D14" s="9"/>
      <c r="E14" s="9"/>
      <c r="F14" s="11">
        <f t="shared" si="0"/>
        <v>1</v>
      </c>
      <c r="G14" s="1"/>
      <c r="H14" s="8">
        <v>7.75</v>
      </c>
      <c r="I14">
        <v>2003778</v>
      </c>
      <c r="J14" s="12"/>
      <c r="K14" s="8">
        <v>7.75</v>
      </c>
      <c r="L14" s="1">
        <f t="shared" si="1"/>
        <v>2003.778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3">
        <f t="shared" si="5"/>
        <v>2003.778</v>
      </c>
      <c r="Q14" s="3"/>
      <c r="R14" s="3"/>
    </row>
    <row r="15" spans="1:18">
      <c r="A15" s="8">
        <v>8.25</v>
      </c>
      <c r="B15">
        <v>7</v>
      </c>
      <c r="D15">
        <v>1</v>
      </c>
      <c r="F15" s="11">
        <f t="shared" si="0"/>
        <v>8</v>
      </c>
      <c r="G15" s="1"/>
      <c r="H15" s="8">
        <v>8.25</v>
      </c>
      <c r="I15">
        <v>1269577</v>
      </c>
      <c r="J15" s="12"/>
      <c r="K15" s="8">
        <v>8.25</v>
      </c>
      <c r="L15" s="1">
        <f t="shared" si="1"/>
        <v>1110.8798750000001</v>
      </c>
      <c r="M15" s="1">
        <f t="shared" si="2"/>
        <v>0</v>
      </c>
      <c r="N15" s="1">
        <f t="shared" si="3"/>
        <v>158.697125</v>
      </c>
      <c r="O15" s="1">
        <f t="shared" si="4"/>
        <v>0</v>
      </c>
      <c r="P15" s="13">
        <f t="shared" si="5"/>
        <v>1269.577</v>
      </c>
      <c r="Q15" s="3"/>
      <c r="R15" s="3"/>
    </row>
    <row r="16" spans="1:18">
      <c r="A16" s="8">
        <v>8.75</v>
      </c>
      <c r="B16">
        <v>34</v>
      </c>
      <c r="D16">
        <v>0</v>
      </c>
      <c r="F16" s="11">
        <f t="shared" si="0"/>
        <v>34</v>
      </c>
      <c r="G16" s="1"/>
      <c r="H16" s="8">
        <v>8.75</v>
      </c>
      <c r="I16">
        <v>1186612</v>
      </c>
      <c r="J16" s="12"/>
      <c r="K16" s="8">
        <v>8.75</v>
      </c>
      <c r="L16" s="1">
        <f t="shared" si="1"/>
        <v>1186.6120000000001</v>
      </c>
      <c r="M16" s="1">
        <f t="shared" si="2"/>
        <v>0</v>
      </c>
      <c r="N16" s="1">
        <f t="shared" si="3"/>
        <v>0</v>
      </c>
      <c r="O16" s="1">
        <f t="shared" si="4"/>
        <v>0</v>
      </c>
      <c r="P16" s="13">
        <f t="shared" si="5"/>
        <v>1186.6120000000001</v>
      </c>
      <c r="Q16" s="3"/>
      <c r="R16" s="3"/>
    </row>
    <row r="17" spans="1:18">
      <c r="A17" s="8">
        <v>9.25</v>
      </c>
      <c r="B17">
        <v>52</v>
      </c>
      <c r="C17">
        <v>1</v>
      </c>
      <c r="D17">
        <v>0</v>
      </c>
      <c r="F17" s="11">
        <f t="shared" si="0"/>
        <v>53</v>
      </c>
      <c r="G17" s="1"/>
      <c r="H17" s="8">
        <v>9.25</v>
      </c>
      <c r="I17" s="34">
        <v>805395</v>
      </c>
      <c r="J17" s="12"/>
      <c r="K17" s="8">
        <v>9.25</v>
      </c>
      <c r="L17" s="1">
        <f t="shared" si="1"/>
        <v>790.19886792452803</v>
      </c>
      <c r="M17" s="1">
        <f t="shared" si="2"/>
        <v>15.1961320754717</v>
      </c>
      <c r="N17" s="1">
        <f t="shared" si="3"/>
        <v>0</v>
      </c>
      <c r="O17" s="1">
        <f t="shared" si="4"/>
        <v>0</v>
      </c>
      <c r="P17" s="13">
        <f t="shared" si="5"/>
        <v>805.39499999999998</v>
      </c>
      <c r="Q17" s="3"/>
      <c r="R17" s="3"/>
    </row>
    <row r="18" spans="1:18">
      <c r="A18" s="8">
        <v>9.75</v>
      </c>
      <c r="B18">
        <v>48</v>
      </c>
      <c r="C18">
        <v>1</v>
      </c>
      <c r="D18">
        <v>1</v>
      </c>
      <c r="F18" s="11">
        <f t="shared" si="0"/>
        <v>50</v>
      </c>
      <c r="G18" s="1"/>
      <c r="H18" s="8">
        <v>9.75</v>
      </c>
      <c r="I18" s="34">
        <v>409200</v>
      </c>
      <c r="J18" s="12"/>
      <c r="K18" s="8">
        <v>9.75</v>
      </c>
      <c r="L18" s="1">
        <f t="shared" si="1"/>
        <v>392.83199999999999</v>
      </c>
      <c r="M18" s="1">
        <f t="shared" si="2"/>
        <v>8.1839999999999993</v>
      </c>
      <c r="N18" s="1">
        <f t="shared" si="3"/>
        <v>8.1839999999999993</v>
      </c>
      <c r="O18" s="1">
        <f t="shared" si="4"/>
        <v>0</v>
      </c>
      <c r="P18" s="13">
        <f t="shared" si="5"/>
        <v>409.2</v>
      </c>
      <c r="Q18" s="3"/>
      <c r="R18" s="3"/>
    </row>
    <row r="19" spans="1:18">
      <c r="A19" s="8">
        <v>10.25</v>
      </c>
      <c r="B19">
        <v>55</v>
      </c>
      <c r="C19">
        <v>0</v>
      </c>
      <c r="D19">
        <v>2</v>
      </c>
      <c r="F19" s="11">
        <f t="shared" si="0"/>
        <v>57</v>
      </c>
      <c r="G19" s="1"/>
      <c r="H19" s="8">
        <v>10.25</v>
      </c>
      <c r="I19" s="34">
        <v>450801</v>
      </c>
      <c r="J19" s="12"/>
      <c r="K19" s="8">
        <v>10.25</v>
      </c>
      <c r="L19" s="1">
        <f t="shared" si="1"/>
        <v>434.98342105263202</v>
      </c>
      <c r="M19" s="1">
        <f t="shared" si="2"/>
        <v>0</v>
      </c>
      <c r="N19" s="1">
        <f t="shared" si="3"/>
        <v>15.8175789473684</v>
      </c>
      <c r="O19" s="1">
        <f t="shared" si="4"/>
        <v>0</v>
      </c>
      <c r="P19" s="13">
        <f t="shared" si="5"/>
        <v>450.80099999999999</v>
      </c>
      <c r="Q19" s="3"/>
      <c r="R19" s="3"/>
    </row>
    <row r="20" spans="1:18">
      <c r="A20" s="8">
        <v>10.75</v>
      </c>
      <c r="B20">
        <v>73</v>
      </c>
      <c r="C20">
        <v>1</v>
      </c>
      <c r="E20" s="43">
        <v>1</v>
      </c>
      <c r="F20" s="11">
        <f t="shared" si="0"/>
        <v>75</v>
      </c>
      <c r="G20" s="1"/>
      <c r="H20" s="8">
        <v>10.75</v>
      </c>
      <c r="I20" s="34">
        <v>589868</v>
      </c>
      <c r="J20" s="12"/>
      <c r="K20" s="8">
        <v>10.75</v>
      </c>
      <c r="L20" s="1">
        <f t="shared" si="1"/>
        <v>574.13818666666702</v>
      </c>
      <c r="M20" s="1">
        <f t="shared" si="2"/>
        <v>7.8649066666666698</v>
      </c>
      <c r="N20" s="1">
        <f t="shared" si="3"/>
        <v>0</v>
      </c>
      <c r="O20" s="45">
        <f t="shared" si="4"/>
        <v>7.8649066666666698</v>
      </c>
      <c r="P20" s="13">
        <f t="shared" si="5"/>
        <v>589.86800000000005</v>
      </c>
      <c r="Q20" s="3"/>
      <c r="R20" s="3"/>
    </row>
    <row r="21" spans="1:18">
      <c r="A21" s="8">
        <v>11.25</v>
      </c>
      <c r="B21">
        <v>43</v>
      </c>
      <c r="C21">
        <v>0</v>
      </c>
      <c r="F21" s="11">
        <f t="shared" si="0"/>
        <v>43</v>
      </c>
      <c r="G21" s="1"/>
      <c r="H21" s="8">
        <v>11.25</v>
      </c>
      <c r="I21" s="34">
        <v>365002</v>
      </c>
      <c r="J21" s="12"/>
      <c r="K21" s="8">
        <v>11.25</v>
      </c>
      <c r="L21" s="1">
        <f t="shared" si="1"/>
        <v>365.00200000000001</v>
      </c>
      <c r="M21" s="1">
        <f t="shared" si="2"/>
        <v>0</v>
      </c>
      <c r="N21" s="1">
        <f t="shared" si="3"/>
        <v>0</v>
      </c>
      <c r="O21" s="1">
        <f t="shared" si="4"/>
        <v>0</v>
      </c>
      <c r="P21" s="13">
        <f t="shared" si="5"/>
        <v>365.00200000000001</v>
      </c>
      <c r="Q21" s="3"/>
      <c r="R21" s="3"/>
    </row>
    <row r="22" spans="1:18">
      <c r="A22" s="8">
        <v>11.75</v>
      </c>
      <c r="B22">
        <v>14</v>
      </c>
      <c r="C22">
        <v>2</v>
      </c>
      <c r="F22" s="11">
        <f t="shared" si="0"/>
        <v>16</v>
      </c>
      <c r="G22" s="12"/>
      <c r="H22" s="8">
        <v>11.75</v>
      </c>
      <c r="I22" s="34">
        <v>409116</v>
      </c>
      <c r="J22" s="12"/>
      <c r="K22" s="8">
        <v>11.75</v>
      </c>
      <c r="L22" s="1">
        <f t="shared" si="1"/>
        <v>357.97649999999999</v>
      </c>
      <c r="M22" s="1">
        <f t="shared" si="2"/>
        <v>51.139499999999998</v>
      </c>
      <c r="N22" s="1">
        <f t="shared" si="3"/>
        <v>0</v>
      </c>
      <c r="O22" s="1">
        <f t="shared" si="4"/>
        <v>0</v>
      </c>
      <c r="P22" s="13">
        <f t="shared" si="5"/>
        <v>409.11599999999999</v>
      </c>
      <c r="Q22" s="3"/>
      <c r="R22" s="3"/>
    </row>
    <row r="23" spans="1:18">
      <c r="A23" s="8">
        <v>12.25</v>
      </c>
      <c r="B23">
        <v>3</v>
      </c>
      <c r="C23">
        <v>0</v>
      </c>
      <c r="F23" s="11">
        <f t="shared" si="0"/>
        <v>3</v>
      </c>
      <c r="G23" s="12"/>
      <c r="H23" s="8">
        <v>12.25</v>
      </c>
      <c r="I23">
        <v>181811</v>
      </c>
      <c r="J23" s="12"/>
      <c r="K23" s="8">
        <v>12.25</v>
      </c>
      <c r="L23" s="1">
        <f t="shared" si="1"/>
        <v>181.81100000000001</v>
      </c>
      <c r="M23" s="1">
        <f t="shared" si="2"/>
        <v>0</v>
      </c>
      <c r="N23" s="1">
        <f t="shared" si="3"/>
        <v>0</v>
      </c>
      <c r="O23" s="1">
        <f t="shared" si="4"/>
        <v>0</v>
      </c>
      <c r="P23" s="13">
        <f t="shared" si="5"/>
        <v>181.81100000000001</v>
      </c>
      <c r="Q23" s="3"/>
      <c r="R23" s="3"/>
    </row>
    <row r="24" spans="1:18">
      <c r="A24" s="8">
        <v>12.75</v>
      </c>
      <c r="B24">
        <v>0</v>
      </c>
      <c r="C24">
        <v>2</v>
      </c>
      <c r="F24" s="11">
        <f t="shared" si="0"/>
        <v>2</v>
      </c>
      <c r="G24" s="12"/>
      <c r="H24" s="8">
        <v>12.75</v>
      </c>
      <c r="I24">
        <v>797532</v>
      </c>
      <c r="J24" s="12"/>
      <c r="K24" s="8">
        <v>12.75</v>
      </c>
      <c r="L24" s="1">
        <f t="shared" si="1"/>
        <v>0</v>
      </c>
      <c r="M24" s="1">
        <f t="shared" si="2"/>
        <v>797.53200000000004</v>
      </c>
      <c r="N24" s="1">
        <f t="shared" si="3"/>
        <v>0</v>
      </c>
      <c r="O24" s="1">
        <f t="shared" si="4"/>
        <v>0</v>
      </c>
      <c r="P24" s="13">
        <f t="shared" si="5"/>
        <v>797.53200000000004</v>
      </c>
      <c r="Q24" s="3"/>
      <c r="R24" s="3"/>
    </row>
    <row r="25" spans="1:18">
      <c r="A25" s="8">
        <v>13.25</v>
      </c>
      <c r="B25">
        <v>1</v>
      </c>
      <c r="C25">
        <v>2</v>
      </c>
      <c r="F25" s="11">
        <f t="shared" si="0"/>
        <v>3</v>
      </c>
      <c r="G25" s="12"/>
      <c r="H25" s="8">
        <v>13.25</v>
      </c>
      <c r="I25">
        <v>2011027</v>
      </c>
      <c r="J25" s="12"/>
      <c r="K25" s="8">
        <v>13.25</v>
      </c>
      <c r="L25" s="1">
        <f t="shared" si="1"/>
        <v>670.34233333333304</v>
      </c>
      <c r="M25" s="1">
        <f t="shared" si="2"/>
        <v>1340.68466666667</v>
      </c>
      <c r="N25" s="1">
        <f t="shared" si="3"/>
        <v>0</v>
      </c>
      <c r="O25" s="1">
        <f t="shared" si="4"/>
        <v>0</v>
      </c>
      <c r="P25" s="13">
        <f t="shared" si="5"/>
        <v>2011.027</v>
      </c>
      <c r="Q25" s="3"/>
      <c r="R25" s="3"/>
    </row>
    <row r="26" spans="1:18">
      <c r="A26" s="8">
        <v>13.75</v>
      </c>
      <c r="B26" s="35">
        <v>9</v>
      </c>
      <c r="C26" s="36">
        <v>40</v>
      </c>
      <c r="D26" s="36">
        <v>2</v>
      </c>
      <c r="E26" s="9"/>
      <c r="F26" s="11">
        <f t="shared" si="0"/>
        <v>51</v>
      </c>
      <c r="G26" s="12"/>
      <c r="H26" s="8">
        <v>13.75</v>
      </c>
      <c r="I26">
        <v>2078031</v>
      </c>
      <c r="J26" s="12"/>
      <c r="K26" s="8">
        <v>13.75</v>
      </c>
      <c r="L26" s="1">
        <f t="shared" si="1"/>
        <v>366.71135294117602</v>
      </c>
      <c r="M26" s="1">
        <f t="shared" si="2"/>
        <v>1629.8282352941201</v>
      </c>
      <c r="N26" s="1">
        <f t="shared" si="3"/>
        <v>81.491411764705902</v>
      </c>
      <c r="O26" s="1">
        <f t="shared" si="4"/>
        <v>0</v>
      </c>
      <c r="P26" s="13">
        <f t="shared" si="5"/>
        <v>2078.0309999999999</v>
      </c>
      <c r="Q26" s="3"/>
      <c r="R26" s="3"/>
    </row>
    <row r="27" spans="1:18">
      <c r="A27" s="8">
        <v>14.25</v>
      </c>
      <c r="B27" s="35">
        <v>6</v>
      </c>
      <c r="C27" s="36">
        <v>63</v>
      </c>
      <c r="D27" s="36">
        <v>1</v>
      </c>
      <c r="E27" s="9"/>
      <c r="F27" s="11">
        <f t="shared" si="0"/>
        <v>70</v>
      </c>
      <c r="G27" s="12"/>
      <c r="H27" s="8">
        <v>14.25</v>
      </c>
      <c r="I27">
        <v>1291523</v>
      </c>
      <c r="J27" s="12"/>
      <c r="K27" s="8">
        <v>14.25</v>
      </c>
      <c r="L27" s="1">
        <f t="shared" si="1"/>
        <v>110.701971428571</v>
      </c>
      <c r="M27" s="1">
        <f t="shared" si="2"/>
        <v>1162.3706999999999</v>
      </c>
      <c r="N27" s="1">
        <f t="shared" si="3"/>
        <v>18.450328571428599</v>
      </c>
      <c r="O27" s="1">
        <f t="shared" si="4"/>
        <v>0</v>
      </c>
      <c r="P27" s="13">
        <f t="shared" si="5"/>
        <v>1291.5229999999999</v>
      </c>
      <c r="Q27" s="3"/>
      <c r="R27" s="3"/>
    </row>
    <row r="28" spans="1:18">
      <c r="A28" s="8">
        <v>14.75</v>
      </c>
      <c r="B28" s="35">
        <v>2</v>
      </c>
      <c r="C28" s="36">
        <v>43</v>
      </c>
      <c r="D28" s="36"/>
      <c r="E28" s="9"/>
      <c r="F28" s="11">
        <f t="shared" si="0"/>
        <v>45</v>
      </c>
      <c r="G28" s="1"/>
      <c r="H28" s="8">
        <v>14.75</v>
      </c>
      <c r="I28">
        <v>1183276</v>
      </c>
      <c r="J28" s="12"/>
      <c r="K28" s="8">
        <v>14.75</v>
      </c>
      <c r="L28" s="1">
        <f t="shared" si="1"/>
        <v>52.590044444444501</v>
      </c>
      <c r="M28" s="1">
        <f t="shared" si="2"/>
        <v>1130.68595555556</v>
      </c>
      <c r="N28" s="1">
        <f t="shared" si="3"/>
        <v>0</v>
      </c>
      <c r="O28" s="1">
        <f t="shared" si="4"/>
        <v>0</v>
      </c>
      <c r="P28" s="13">
        <f t="shared" si="5"/>
        <v>1183.2760000000001</v>
      </c>
      <c r="Q28" s="3"/>
      <c r="R28" s="3"/>
    </row>
    <row r="29" spans="1:18">
      <c r="A29" s="8">
        <v>15.25</v>
      </c>
      <c r="B29" s="35">
        <v>4</v>
      </c>
      <c r="C29" s="36">
        <v>29</v>
      </c>
      <c r="D29" s="36">
        <v>4</v>
      </c>
      <c r="E29" s="9"/>
      <c r="F29" s="11">
        <f t="shared" si="0"/>
        <v>37</v>
      </c>
      <c r="G29" s="1"/>
      <c r="H29" s="8">
        <v>15.25</v>
      </c>
      <c r="I29">
        <v>986989</v>
      </c>
      <c r="J29" s="12"/>
      <c r="K29" s="8">
        <v>15.25</v>
      </c>
      <c r="L29" s="1">
        <f t="shared" si="1"/>
        <v>106.701513513514</v>
      </c>
      <c r="M29" s="1">
        <f t="shared" si="2"/>
        <v>773.58597297297297</v>
      </c>
      <c r="N29" s="1">
        <f t="shared" si="3"/>
        <v>106.701513513514</v>
      </c>
      <c r="O29" s="1">
        <f t="shared" si="4"/>
        <v>0</v>
      </c>
      <c r="P29" s="13">
        <f t="shared" si="5"/>
        <v>986.98900000000106</v>
      </c>
      <c r="Q29" s="3"/>
      <c r="R29" s="3"/>
    </row>
    <row r="30" spans="1:18">
      <c r="A30" s="8">
        <v>15.75</v>
      </c>
      <c r="B30" s="35">
        <v>1</v>
      </c>
      <c r="C30" s="36">
        <v>30</v>
      </c>
      <c r="D30" s="36">
        <v>4</v>
      </c>
      <c r="E30" s="9"/>
      <c r="F30" s="11">
        <f t="shared" si="0"/>
        <v>35</v>
      </c>
      <c r="G30" s="1"/>
      <c r="H30" s="8">
        <v>15.75</v>
      </c>
      <c r="I30">
        <v>524664</v>
      </c>
      <c r="J30" s="12"/>
      <c r="K30" s="8">
        <v>15.75</v>
      </c>
      <c r="L30" s="1">
        <f t="shared" si="1"/>
        <v>14.990399999999999</v>
      </c>
      <c r="M30" s="1">
        <f t="shared" si="2"/>
        <v>449.71199999999999</v>
      </c>
      <c r="N30" s="1">
        <f t="shared" si="3"/>
        <v>59.961599999999997</v>
      </c>
      <c r="O30" s="1">
        <f t="shared" si="4"/>
        <v>0</v>
      </c>
      <c r="P30" s="13">
        <f t="shared" si="5"/>
        <v>524.66399999999999</v>
      </c>
      <c r="Q30" s="3"/>
      <c r="R30" s="3"/>
    </row>
    <row r="31" spans="1:18">
      <c r="A31" s="8">
        <v>16.25</v>
      </c>
      <c r="B31" s="35">
        <v>1</v>
      </c>
      <c r="C31" s="36">
        <v>15</v>
      </c>
      <c r="D31" s="36">
        <v>2</v>
      </c>
      <c r="E31" s="9"/>
      <c r="F31" s="11">
        <f t="shared" si="0"/>
        <v>18</v>
      </c>
      <c r="G31" s="1"/>
      <c r="H31" s="8">
        <v>16.25</v>
      </c>
      <c r="I31">
        <v>263878</v>
      </c>
      <c r="J31" s="12"/>
      <c r="K31" s="8">
        <v>16.25</v>
      </c>
      <c r="L31" s="1">
        <f t="shared" si="1"/>
        <v>14.659888888888901</v>
      </c>
      <c r="M31" s="1">
        <f t="shared" si="2"/>
        <v>219.898333333333</v>
      </c>
      <c r="N31" s="1">
        <f t="shared" si="3"/>
        <v>29.319777777777801</v>
      </c>
      <c r="O31" s="1">
        <f t="shared" si="4"/>
        <v>0</v>
      </c>
      <c r="P31" s="13">
        <f t="shared" si="5"/>
        <v>263.87799999999999</v>
      </c>
      <c r="Q31" s="3"/>
      <c r="R31" s="3"/>
    </row>
    <row r="32" spans="1:18">
      <c r="A32" s="8">
        <v>16.75</v>
      </c>
      <c r="B32" s="35">
        <v>1</v>
      </c>
      <c r="C32" s="36">
        <v>19</v>
      </c>
      <c r="D32" s="36">
        <v>3</v>
      </c>
      <c r="E32" s="9"/>
      <c r="F32" s="11">
        <f t="shared" si="0"/>
        <v>23</v>
      </c>
      <c r="G32" s="1"/>
      <c r="H32" s="8">
        <v>16.75</v>
      </c>
      <c r="I32">
        <v>71599</v>
      </c>
      <c r="J32" s="16"/>
      <c r="K32" s="8">
        <v>16.75</v>
      </c>
      <c r="L32" s="1">
        <f t="shared" si="1"/>
        <v>3.113</v>
      </c>
      <c r="M32" s="1">
        <f t="shared" si="2"/>
        <v>59.146999999999998</v>
      </c>
      <c r="N32" s="1">
        <f t="shared" si="3"/>
        <v>9.3390000000000004</v>
      </c>
      <c r="O32" s="1">
        <f t="shared" si="4"/>
        <v>0</v>
      </c>
      <c r="P32" s="13">
        <f t="shared" si="5"/>
        <v>71.599000000000004</v>
      </c>
      <c r="Q32" s="3"/>
      <c r="R32" s="3"/>
    </row>
    <row r="33" spans="1:18">
      <c r="A33" s="8">
        <v>17.25</v>
      </c>
      <c r="B33" s="35"/>
      <c r="C33" s="36">
        <v>1</v>
      </c>
      <c r="D33" s="36">
        <v>3</v>
      </c>
      <c r="E33" s="9"/>
      <c r="F33" s="11">
        <f t="shared" si="0"/>
        <v>4</v>
      </c>
      <c r="G33" s="1"/>
      <c r="H33" s="8">
        <v>17.25</v>
      </c>
      <c r="I33">
        <v>98988</v>
      </c>
      <c r="J33" s="16"/>
      <c r="K33" s="8">
        <v>17.25</v>
      </c>
      <c r="L33" s="1">
        <f t="shared" si="1"/>
        <v>0</v>
      </c>
      <c r="M33" s="1">
        <f t="shared" si="2"/>
        <v>24.747</v>
      </c>
      <c r="N33" s="1">
        <f t="shared" si="3"/>
        <v>74.241</v>
      </c>
      <c r="O33" s="1">
        <f t="shared" si="4"/>
        <v>0</v>
      </c>
      <c r="P33" s="13">
        <f t="shared" si="5"/>
        <v>98.988</v>
      </c>
      <c r="Q33" s="3"/>
      <c r="R33" s="3"/>
    </row>
    <row r="34" spans="1:18">
      <c r="A34" s="8">
        <v>17.75</v>
      </c>
      <c r="B34" s="35"/>
      <c r="C34" s="36">
        <v>2</v>
      </c>
      <c r="D34" s="36">
        <v>1</v>
      </c>
      <c r="E34" s="9"/>
      <c r="F34" s="11">
        <f t="shared" si="0"/>
        <v>3</v>
      </c>
      <c r="G34" s="1"/>
      <c r="H34" s="8">
        <v>17.75</v>
      </c>
      <c r="I34">
        <v>10141</v>
      </c>
      <c r="J34" s="16"/>
      <c r="K34" s="8">
        <v>17.75</v>
      </c>
      <c r="L34" s="1">
        <f t="shared" si="1"/>
        <v>0</v>
      </c>
      <c r="M34" s="1">
        <f t="shared" si="2"/>
        <v>6.7606666666666699</v>
      </c>
      <c r="N34" s="1">
        <f t="shared" si="3"/>
        <v>3.3803333333333301</v>
      </c>
      <c r="O34" s="1">
        <f t="shared" si="4"/>
        <v>0</v>
      </c>
      <c r="P34" s="13">
        <f t="shared" si="5"/>
        <v>10.141</v>
      </c>
      <c r="Q34" s="3"/>
      <c r="R34" s="3"/>
    </row>
    <row r="35" spans="1:18">
      <c r="A35" s="8">
        <v>18.25</v>
      </c>
      <c r="B35" s="9"/>
      <c r="C35" s="9"/>
      <c r="D35" s="9"/>
      <c r="E35" s="9"/>
      <c r="F35" s="11">
        <f t="shared" si="0"/>
        <v>0</v>
      </c>
      <c r="G35" s="1"/>
      <c r="H35" s="8">
        <v>18.25</v>
      </c>
      <c r="I35">
        <v>14449</v>
      </c>
      <c r="J35" s="1"/>
      <c r="K35" s="8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3">
        <f t="shared" si="5"/>
        <v>0</v>
      </c>
      <c r="Q35" s="3"/>
      <c r="R35" s="3"/>
    </row>
    <row r="36" spans="1:18">
      <c r="A36" s="8">
        <v>18.75</v>
      </c>
      <c r="B36" s="9"/>
      <c r="C36" s="9"/>
      <c r="D36" s="9"/>
      <c r="E36" s="9"/>
      <c r="F36" s="11">
        <f t="shared" si="0"/>
        <v>0</v>
      </c>
      <c r="G36" s="1"/>
      <c r="H36" s="8">
        <v>18.75</v>
      </c>
      <c r="J36" s="1"/>
      <c r="K36" s="8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3">
        <f t="shared" si="5"/>
        <v>0</v>
      </c>
      <c r="Q36" s="3"/>
      <c r="R36" s="3"/>
    </row>
    <row r="37" spans="1:18">
      <c r="A37" s="8">
        <v>19.25</v>
      </c>
      <c r="B37" s="9"/>
      <c r="C37" s="9"/>
      <c r="D37" s="9"/>
      <c r="E37" s="9"/>
      <c r="F37" s="11">
        <f t="shared" si="0"/>
        <v>0</v>
      </c>
      <c r="G37" s="1"/>
      <c r="H37" s="8">
        <v>19.25</v>
      </c>
      <c r="J37" s="1"/>
      <c r="K37" s="8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3">
        <f t="shared" si="5"/>
        <v>0</v>
      </c>
      <c r="Q37" s="3"/>
      <c r="R37" s="3"/>
    </row>
    <row r="38" spans="1:18">
      <c r="A38" s="8">
        <v>19.75</v>
      </c>
      <c r="B38" s="9"/>
      <c r="C38" s="9"/>
      <c r="D38" s="9"/>
      <c r="E38" s="9"/>
      <c r="F38" s="11">
        <f t="shared" si="0"/>
        <v>0</v>
      </c>
      <c r="G38" s="1"/>
      <c r="H38" s="8">
        <v>19.75</v>
      </c>
      <c r="J38" s="1"/>
      <c r="K38" s="8">
        <v>19.75</v>
      </c>
      <c r="L38" s="1">
        <f t="shared" si="1"/>
        <v>0</v>
      </c>
      <c r="M38" s="1">
        <f t="shared" si="2"/>
        <v>0</v>
      </c>
      <c r="N38" s="1">
        <f t="shared" si="3"/>
        <v>0</v>
      </c>
      <c r="O38" s="1">
        <f t="shared" si="4"/>
        <v>0</v>
      </c>
      <c r="P38" s="13">
        <f t="shared" si="5"/>
        <v>0</v>
      </c>
      <c r="Q38" s="3"/>
      <c r="R38" s="3"/>
    </row>
    <row r="39" spans="1:18">
      <c r="A39" s="8">
        <v>20.25</v>
      </c>
      <c r="B39" s="9"/>
      <c r="C39" s="9"/>
      <c r="D39" s="9"/>
      <c r="E39" s="9"/>
      <c r="F39" s="11">
        <f t="shared" si="0"/>
        <v>0</v>
      </c>
      <c r="G39" s="1"/>
      <c r="H39" s="8">
        <v>20.25</v>
      </c>
      <c r="J39" s="1"/>
      <c r="K39" s="8">
        <v>20.25</v>
      </c>
      <c r="L39" s="1">
        <f t="shared" si="1"/>
        <v>0</v>
      </c>
      <c r="M39" s="1">
        <f t="shared" si="2"/>
        <v>0</v>
      </c>
      <c r="N39" s="1">
        <f t="shared" si="3"/>
        <v>0</v>
      </c>
      <c r="O39" s="1">
        <f t="shared" si="4"/>
        <v>0</v>
      </c>
      <c r="P39" s="13">
        <f t="shared" si="5"/>
        <v>0</v>
      </c>
      <c r="Q39" s="3"/>
      <c r="R39" s="3"/>
    </row>
    <row r="40" spans="1:18">
      <c r="A40" s="8">
        <v>20.75</v>
      </c>
      <c r="B40" s="9"/>
      <c r="C40" s="9"/>
      <c r="D40" s="9"/>
      <c r="E40" s="9"/>
      <c r="F40" s="11">
        <f t="shared" si="0"/>
        <v>0</v>
      </c>
      <c r="G40" s="1"/>
      <c r="H40" s="8">
        <v>20.75</v>
      </c>
      <c r="I40" s="12">
        <f>SUM(I6:I39)</f>
        <v>20167383</v>
      </c>
      <c r="J40" s="1"/>
      <c r="K40" s="8">
        <v>20.75</v>
      </c>
      <c r="L40" s="1">
        <f t="shared" si="1"/>
        <v>0</v>
      </c>
      <c r="M40" s="1">
        <f t="shared" si="2"/>
        <v>0</v>
      </c>
      <c r="N40" s="1">
        <f t="shared" si="3"/>
        <v>0</v>
      </c>
      <c r="O40" s="1">
        <f t="shared" si="4"/>
        <v>0</v>
      </c>
      <c r="P40" s="13">
        <f t="shared" si="5"/>
        <v>0</v>
      </c>
      <c r="Q40" s="3"/>
      <c r="R40" s="3"/>
    </row>
    <row r="41" spans="1:18">
      <c r="A41" s="8">
        <v>21.25</v>
      </c>
      <c r="B41" s="9"/>
      <c r="C41" s="9"/>
      <c r="D41" s="9"/>
      <c r="E41" s="9"/>
      <c r="F41" s="11">
        <f t="shared" si="0"/>
        <v>0</v>
      </c>
      <c r="G41" s="1"/>
      <c r="H41" s="8">
        <v>21.25</v>
      </c>
      <c r="I41" s="12"/>
      <c r="J41" s="1"/>
      <c r="K41" s="8">
        <v>21.25</v>
      </c>
      <c r="L41" s="1">
        <f t="shared" si="1"/>
        <v>0</v>
      </c>
      <c r="M41" s="1">
        <f t="shared" si="2"/>
        <v>0</v>
      </c>
      <c r="N41" s="1">
        <f t="shared" si="3"/>
        <v>0</v>
      </c>
      <c r="O41" s="1">
        <f t="shared" si="4"/>
        <v>0</v>
      </c>
      <c r="P41" s="13">
        <f t="shared" si="5"/>
        <v>0</v>
      </c>
      <c r="Q41" s="3"/>
      <c r="R41" s="3"/>
    </row>
    <row r="42" spans="1:18">
      <c r="A42" s="8">
        <v>21.75</v>
      </c>
      <c r="B42" s="9"/>
      <c r="C42" s="9"/>
      <c r="D42" s="9"/>
      <c r="E42" s="9"/>
      <c r="F42" s="11">
        <f t="shared" si="0"/>
        <v>0</v>
      </c>
      <c r="G42" s="1"/>
      <c r="H42" s="8">
        <v>21.75</v>
      </c>
      <c r="I42" s="12"/>
      <c r="J42" s="1"/>
      <c r="K42" s="8">
        <v>21.75</v>
      </c>
      <c r="L42" s="1">
        <f t="shared" si="1"/>
        <v>0</v>
      </c>
      <c r="M42" s="1">
        <f t="shared" si="2"/>
        <v>0</v>
      </c>
      <c r="N42" s="1">
        <f t="shared" si="3"/>
        <v>0</v>
      </c>
      <c r="O42" s="1">
        <f t="shared" si="4"/>
        <v>0</v>
      </c>
      <c r="P42" s="13">
        <f t="shared" si="5"/>
        <v>0</v>
      </c>
      <c r="Q42" s="3"/>
      <c r="R42" s="3"/>
    </row>
    <row r="43" spans="1:18">
      <c r="A43" s="6" t="s">
        <v>7</v>
      </c>
      <c r="B43" s="17">
        <f>SUM(B6:B42)</f>
        <v>363</v>
      </c>
      <c r="C43" s="17">
        <f>SUM(C6:C42)</f>
        <v>251</v>
      </c>
      <c r="D43" s="17">
        <f>SUM(D6:D42)</f>
        <v>24</v>
      </c>
      <c r="E43" s="17">
        <f>SUM(E6:E42)</f>
        <v>1</v>
      </c>
      <c r="F43" s="17">
        <f>SUM(F6:F42)</f>
        <v>639</v>
      </c>
      <c r="G43" s="18"/>
      <c r="H43" s="6" t="s">
        <v>7</v>
      </c>
      <c r="I43" s="12"/>
      <c r="J43" s="1"/>
      <c r="K43" s="6" t="s">
        <v>7</v>
      </c>
      <c r="L43" s="17">
        <f>SUM(L6:L42)</f>
        <v>11902.1483551938</v>
      </c>
      <c r="M43" s="17">
        <f>SUM(M6:M42)</f>
        <v>7677.3370692314602</v>
      </c>
      <c r="N43" s="17">
        <f>SUM(N6:N42)</f>
        <v>565.58366890812795</v>
      </c>
      <c r="O43" s="46">
        <f>SUM(O6:O42)</f>
        <v>7.8649066666666698</v>
      </c>
      <c r="P43" s="17">
        <f>SUM(P6:P42)</f>
        <v>20152.934000000001</v>
      </c>
      <c r="Q43" s="19"/>
      <c r="R43" s="3"/>
    </row>
    <row r="44" spans="1:18">
      <c r="A44" s="1"/>
      <c r="B44" s="1"/>
      <c r="C44" s="1"/>
      <c r="D44" s="1"/>
      <c r="E44" s="45" t="s">
        <v>39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20"/>
      <c r="B46" s="1"/>
      <c r="C46" s="1"/>
      <c r="D46" s="1"/>
      <c r="E46" s="1"/>
      <c r="F46" s="20"/>
      <c r="G46" s="1"/>
      <c r="H46" s="1"/>
      <c r="I46" s="1"/>
      <c r="J46" s="20"/>
      <c r="K46" s="1"/>
      <c r="L46" s="1"/>
      <c r="M46" s="1"/>
      <c r="N46" s="20"/>
      <c r="O46" s="1"/>
      <c r="P46" s="3"/>
      <c r="Q46" s="3"/>
      <c r="R46" s="3"/>
    </row>
    <row r="47" spans="1:18">
      <c r="A47" s="1"/>
      <c r="B47" s="50" t="s">
        <v>9</v>
      </c>
      <c r="C47" s="50"/>
      <c r="D47" s="50"/>
      <c r="E47" s="1"/>
      <c r="F47" s="1"/>
      <c r="G47" s="12"/>
      <c r="H47" s="1"/>
      <c r="I47" s="50" t="s">
        <v>10</v>
      </c>
      <c r="J47" s="50"/>
      <c r="K47" s="50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21" t="s">
        <v>11</v>
      </c>
      <c r="I49" s="22">
        <v>5.5930266172115406E-3</v>
      </c>
      <c r="J49" s="21" t="s">
        <v>12</v>
      </c>
      <c r="K49" s="22">
        <v>3.0269010568757002</v>
      </c>
      <c r="L49" s="1"/>
      <c r="M49" s="1"/>
      <c r="N49" s="1"/>
      <c r="O49" s="1"/>
      <c r="P49" s="3"/>
      <c r="Q49" s="3"/>
      <c r="R49" s="3"/>
    </row>
    <row r="50" spans="1:18">
      <c r="A50" s="2" t="s">
        <v>3</v>
      </c>
      <c r="B50" s="1"/>
      <c r="C50" s="1"/>
      <c r="D50" s="1"/>
      <c r="E50" s="1"/>
      <c r="F50" s="1"/>
      <c r="G50" s="1"/>
      <c r="H50" s="2" t="s">
        <v>3</v>
      </c>
      <c r="I50" s="1"/>
      <c r="J50" s="1"/>
      <c r="K50" s="1"/>
      <c r="L50" s="1"/>
      <c r="M50" s="1"/>
      <c r="N50" s="3"/>
      <c r="O50" s="3"/>
      <c r="P50" s="3"/>
    </row>
    <row r="51" spans="1:18">
      <c r="A51" s="2" t="s">
        <v>6</v>
      </c>
      <c r="B51" s="4">
        <v>0</v>
      </c>
      <c r="C51" s="5">
        <v>1</v>
      </c>
      <c r="D51" s="5">
        <v>2</v>
      </c>
      <c r="E51" s="5">
        <v>3</v>
      </c>
      <c r="F51" s="6" t="s">
        <v>7</v>
      </c>
      <c r="G51" s="1"/>
      <c r="H51" s="2" t="s">
        <v>6</v>
      </c>
      <c r="I51" s="4">
        <v>0</v>
      </c>
      <c r="J51" s="5">
        <v>1</v>
      </c>
      <c r="K51" s="5">
        <v>2</v>
      </c>
      <c r="L51" s="5">
        <v>3</v>
      </c>
      <c r="M51" s="23" t="s">
        <v>7</v>
      </c>
      <c r="N51" s="3"/>
      <c r="O51" s="3"/>
      <c r="P51" s="3"/>
    </row>
    <row r="52" spans="1:18">
      <c r="A52" s="8">
        <v>3.75</v>
      </c>
      <c r="B52" s="1">
        <f t="shared" ref="B52:B88" si="6">L6*($A52)</f>
        <v>0</v>
      </c>
      <c r="C52" s="1">
        <f t="shared" ref="C52:C88" si="7">M6*($A52)</f>
        <v>0</v>
      </c>
      <c r="D52" s="1">
        <f t="shared" ref="D52:D88" si="8">N6*($A52)</f>
        <v>0</v>
      </c>
      <c r="E52" s="1">
        <f t="shared" ref="E52:E88" si="9">O6*($A52)</f>
        <v>0</v>
      </c>
      <c r="F52" s="11">
        <f t="shared" ref="F52:F88" si="10">SUM(B52:E52)</f>
        <v>0</v>
      </c>
      <c r="G52" s="1"/>
      <c r="H52" s="8">
        <f>$I$49*((A52)^$K$49)</f>
        <v>0.305620679591872</v>
      </c>
      <c r="I52" s="1">
        <f t="shared" ref="I52:I88" si="11">L6*$H52</f>
        <v>0</v>
      </c>
      <c r="J52" s="1">
        <f t="shared" ref="J52:J88" si="12">M6*$H52</f>
        <v>0</v>
      </c>
      <c r="K52" s="1">
        <f t="shared" ref="K52:K88" si="13">N6*$H52</f>
        <v>0</v>
      </c>
      <c r="L52" s="1">
        <f t="shared" ref="L52:L88" si="14">O6*$H52</f>
        <v>0</v>
      </c>
      <c r="M52" s="24">
        <f t="shared" ref="M52:M88" si="15">SUM(I52:L52)</f>
        <v>0</v>
      </c>
      <c r="N52" s="3"/>
      <c r="O52" s="3"/>
      <c r="P52" s="3"/>
    </row>
    <row r="53" spans="1:18">
      <c r="A53" s="8">
        <v>4.25</v>
      </c>
      <c r="B53" s="1">
        <f t="shared" si="6"/>
        <v>0</v>
      </c>
      <c r="C53" s="1">
        <f t="shared" si="7"/>
        <v>0</v>
      </c>
      <c r="D53" s="1">
        <f t="shared" si="8"/>
        <v>0</v>
      </c>
      <c r="E53" s="1">
        <f t="shared" si="9"/>
        <v>0</v>
      </c>
      <c r="F53" s="11">
        <f t="shared" si="10"/>
        <v>0</v>
      </c>
      <c r="G53" s="1"/>
      <c r="H53" s="8">
        <f t="shared" ref="H53:H88" si="16">$I$49*((A53)^$K$49)</f>
        <v>0.44639364440148199</v>
      </c>
      <c r="I53" s="1">
        <f t="shared" si="11"/>
        <v>0</v>
      </c>
      <c r="J53" s="1">
        <f t="shared" si="12"/>
        <v>0</v>
      </c>
      <c r="K53" s="1">
        <f t="shared" si="13"/>
        <v>0</v>
      </c>
      <c r="L53" s="1">
        <f t="shared" si="14"/>
        <v>0</v>
      </c>
      <c r="M53" s="24">
        <f t="shared" si="15"/>
        <v>0</v>
      </c>
      <c r="N53" s="3"/>
      <c r="O53" s="3"/>
      <c r="P53" s="3"/>
    </row>
    <row r="54" spans="1:18">
      <c r="A54" s="8">
        <v>4.75</v>
      </c>
      <c r="B54" s="1">
        <f t="shared" si="6"/>
        <v>0</v>
      </c>
      <c r="C54" s="1">
        <f t="shared" si="7"/>
        <v>0</v>
      </c>
      <c r="D54" s="1">
        <f t="shared" si="8"/>
        <v>0</v>
      </c>
      <c r="E54" s="1">
        <f t="shared" si="9"/>
        <v>0</v>
      </c>
      <c r="F54" s="11">
        <f t="shared" si="10"/>
        <v>0</v>
      </c>
      <c r="G54" s="1"/>
      <c r="H54" s="8">
        <f t="shared" si="16"/>
        <v>0.62507407704225404</v>
      </c>
      <c r="I54" s="1">
        <f t="shared" si="11"/>
        <v>0</v>
      </c>
      <c r="J54" s="1">
        <f t="shared" si="12"/>
        <v>0</v>
      </c>
      <c r="K54" s="1">
        <f t="shared" si="13"/>
        <v>0</v>
      </c>
      <c r="L54" s="1">
        <f t="shared" si="14"/>
        <v>0</v>
      </c>
      <c r="M54" s="24">
        <f t="shared" si="15"/>
        <v>0</v>
      </c>
      <c r="N54" s="3"/>
      <c r="O54" s="3"/>
      <c r="P54" s="3"/>
    </row>
    <row r="55" spans="1:18">
      <c r="A55" s="8">
        <v>5.25</v>
      </c>
      <c r="B55" s="1">
        <f t="shared" si="6"/>
        <v>238.6755</v>
      </c>
      <c r="C55" s="1">
        <f t="shared" si="7"/>
        <v>0</v>
      </c>
      <c r="D55" s="1">
        <f t="shared" si="8"/>
        <v>0</v>
      </c>
      <c r="E55" s="1">
        <f t="shared" si="9"/>
        <v>0</v>
      </c>
      <c r="F55" s="11">
        <f t="shared" si="10"/>
        <v>238.6755</v>
      </c>
      <c r="G55" s="1"/>
      <c r="H55" s="8">
        <f t="shared" si="16"/>
        <v>0.84624836524637903</v>
      </c>
      <c r="I55" s="1">
        <f t="shared" si="11"/>
        <v>38.472143180830898</v>
      </c>
      <c r="J55" s="1">
        <f t="shared" si="12"/>
        <v>0</v>
      </c>
      <c r="K55" s="1">
        <f t="shared" si="13"/>
        <v>0</v>
      </c>
      <c r="L55" s="1">
        <f t="shared" si="14"/>
        <v>0</v>
      </c>
      <c r="M55" s="24">
        <f t="shared" si="15"/>
        <v>38.472143180830898</v>
      </c>
      <c r="N55" s="3"/>
      <c r="O55" s="3"/>
      <c r="P55" s="3"/>
    </row>
    <row r="56" spans="1:18">
      <c r="A56" s="8">
        <v>5.75</v>
      </c>
      <c r="B56" s="1">
        <f t="shared" si="6"/>
        <v>196.05775</v>
      </c>
      <c r="C56" s="1">
        <f t="shared" si="7"/>
        <v>0</v>
      </c>
      <c r="D56" s="1">
        <f t="shared" si="8"/>
        <v>0</v>
      </c>
      <c r="E56" s="1">
        <f t="shared" si="9"/>
        <v>0</v>
      </c>
      <c r="F56" s="11">
        <f t="shared" si="10"/>
        <v>196.05775</v>
      </c>
      <c r="G56" s="1"/>
      <c r="H56" s="8">
        <f t="shared" si="16"/>
        <v>1.1145159499838</v>
      </c>
      <c r="I56" s="1">
        <f t="shared" si="11"/>
        <v>38.0016503465976</v>
      </c>
      <c r="J56" s="1">
        <f t="shared" si="12"/>
        <v>0</v>
      </c>
      <c r="K56" s="1">
        <f t="shared" si="13"/>
        <v>0</v>
      </c>
      <c r="L56" s="1">
        <f t="shared" si="14"/>
        <v>0</v>
      </c>
      <c r="M56" s="24">
        <f t="shared" si="15"/>
        <v>38.0016503465976</v>
      </c>
      <c r="N56" s="3"/>
      <c r="O56" s="3"/>
      <c r="P56" s="3"/>
    </row>
    <row r="57" spans="1:18">
      <c r="A57" s="8">
        <v>6.25</v>
      </c>
      <c r="B57" s="1">
        <f t="shared" si="6"/>
        <v>1025.425</v>
      </c>
      <c r="C57" s="1">
        <f t="shared" si="7"/>
        <v>0</v>
      </c>
      <c r="D57" s="1">
        <f t="shared" si="8"/>
        <v>0</v>
      </c>
      <c r="E57" s="1">
        <f t="shared" si="9"/>
        <v>0</v>
      </c>
      <c r="F57" s="11">
        <f t="shared" si="10"/>
        <v>1025.425</v>
      </c>
      <c r="G57" s="1"/>
      <c r="H57" s="8">
        <f t="shared" si="16"/>
        <v>1.4344881064083299</v>
      </c>
      <c r="I57" s="1">
        <f t="shared" si="11"/>
        <v>235.35359464220201</v>
      </c>
      <c r="J57" s="1">
        <f t="shared" si="12"/>
        <v>0</v>
      </c>
      <c r="K57" s="1">
        <f t="shared" si="13"/>
        <v>0</v>
      </c>
      <c r="L57" s="1">
        <f t="shared" si="14"/>
        <v>0</v>
      </c>
      <c r="M57" s="24">
        <f t="shared" si="15"/>
        <v>235.35359464220201</v>
      </c>
      <c r="N57" s="3"/>
      <c r="O57" s="3"/>
      <c r="P57" s="3"/>
    </row>
    <row r="58" spans="1:18">
      <c r="A58" s="8">
        <v>6.75</v>
      </c>
      <c r="B58" s="1">
        <f t="shared" si="6"/>
        <v>5984.0707499999999</v>
      </c>
      <c r="C58" s="1">
        <f t="shared" si="7"/>
        <v>0</v>
      </c>
      <c r="D58" s="1">
        <f t="shared" si="8"/>
        <v>0</v>
      </c>
      <c r="E58" s="1">
        <f t="shared" si="9"/>
        <v>0</v>
      </c>
      <c r="F58" s="11">
        <f t="shared" si="10"/>
        <v>5984.0707499999999</v>
      </c>
      <c r="G58" s="1"/>
      <c r="H58" s="8">
        <f t="shared" si="16"/>
        <v>1.81078693598049</v>
      </c>
      <c r="I58" s="1">
        <f t="shared" si="11"/>
        <v>1605.3151315678499</v>
      </c>
      <c r="J58" s="1">
        <f t="shared" si="12"/>
        <v>0</v>
      </c>
      <c r="K58" s="1">
        <f t="shared" si="13"/>
        <v>0</v>
      </c>
      <c r="L58" s="1">
        <f t="shared" si="14"/>
        <v>0</v>
      </c>
      <c r="M58" s="24">
        <f t="shared" si="15"/>
        <v>1605.3151315678499</v>
      </c>
      <c r="N58" s="3"/>
      <c r="O58" s="3"/>
      <c r="P58" s="3"/>
    </row>
    <row r="59" spans="1:18">
      <c r="A59" s="8">
        <v>7.25</v>
      </c>
      <c r="B59" s="1">
        <f t="shared" si="6"/>
        <v>14746.282499999999</v>
      </c>
      <c r="C59" s="1">
        <f t="shared" si="7"/>
        <v>0</v>
      </c>
      <c r="D59" s="1">
        <f t="shared" si="8"/>
        <v>0</v>
      </c>
      <c r="E59" s="1">
        <f t="shared" si="9"/>
        <v>0</v>
      </c>
      <c r="F59" s="11">
        <f t="shared" si="10"/>
        <v>14746.282499999999</v>
      </c>
      <c r="G59" s="1"/>
      <c r="H59" s="8">
        <f t="shared" si="16"/>
        <v>2.2480445189817</v>
      </c>
      <c r="I59" s="1">
        <f t="shared" si="11"/>
        <v>4572.4551102732103</v>
      </c>
      <c r="J59" s="1">
        <f t="shared" si="12"/>
        <v>0</v>
      </c>
      <c r="K59" s="1">
        <f t="shared" si="13"/>
        <v>0</v>
      </c>
      <c r="L59" s="1">
        <f t="shared" si="14"/>
        <v>0</v>
      </c>
      <c r="M59" s="24">
        <f t="shared" si="15"/>
        <v>4572.4551102732103</v>
      </c>
      <c r="N59" s="3"/>
      <c r="O59" s="3"/>
      <c r="P59" s="3"/>
    </row>
    <row r="60" spans="1:18">
      <c r="A60" s="8">
        <v>7.75</v>
      </c>
      <c r="B60" s="1">
        <f t="shared" si="6"/>
        <v>15529.279500000001</v>
      </c>
      <c r="C60" s="1">
        <f t="shared" si="7"/>
        <v>0</v>
      </c>
      <c r="D60" s="1">
        <f t="shared" si="8"/>
        <v>0</v>
      </c>
      <c r="E60" s="1">
        <f t="shared" si="9"/>
        <v>0</v>
      </c>
      <c r="F60" s="11">
        <f t="shared" si="10"/>
        <v>15529.279500000001</v>
      </c>
      <c r="G60" s="1"/>
      <c r="H60" s="8">
        <f t="shared" si="16"/>
        <v>2.7509021917629601</v>
      </c>
      <c r="I60" s="1">
        <f t="shared" si="11"/>
        <v>5512.1972920063999</v>
      </c>
      <c r="J60" s="1">
        <f t="shared" si="12"/>
        <v>0</v>
      </c>
      <c r="K60" s="1">
        <f t="shared" si="13"/>
        <v>0</v>
      </c>
      <c r="L60" s="1">
        <f t="shared" si="14"/>
        <v>0</v>
      </c>
      <c r="M60" s="24">
        <f t="shared" si="15"/>
        <v>5512.1972920063999</v>
      </c>
      <c r="N60" s="3"/>
      <c r="O60" s="3"/>
      <c r="P60" s="3"/>
    </row>
    <row r="61" spans="1:18">
      <c r="A61" s="8">
        <v>8.25</v>
      </c>
      <c r="B61" s="1">
        <f t="shared" si="6"/>
        <v>9164.7589687500003</v>
      </c>
      <c r="C61" s="1">
        <f t="shared" si="7"/>
        <v>0</v>
      </c>
      <c r="D61" s="1">
        <f t="shared" si="8"/>
        <v>1309.2512812499999</v>
      </c>
      <c r="E61" s="1">
        <f t="shared" si="9"/>
        <v>0</v>
      </c>
      <c r="F61" s="11">
        <f t="shared" si="10"/>
        <v>10474.010249999999</v>
      </c>
      <c r="G61" s="1"/>
      <c r="H61" s="8">
        <f t="shared" si="16"/>
        <v>3.32400992294327</v>
      </c>
      <c r="I61" s="1">
        <f t="shared" si="11"/>
        <v>3692.5757276979798</v>
      </c>
      <c r="J61" s="1">
        <f t="shared" si="12"/>
        <v>0</v>
      </c>
      <c r="K61" s="1">
        <f t="shared" si="13"/>
        <v>527.51081824256801</v>
      </c>
      <c r="L61" s="1">
        <f t="shared" si="14"/>
        <v>0</v>
      </c>
      <c r="M61" s="24">
        <f t="shared" si="15"/>
        <v>4220.0865459405504</v>
      </c>
      <c r="N61" s="3"/>
      <c r="O61" s="3"/>
      <c r="P61" s="3"/>
    </row>
    <row r="62" spans="1:18">
      <c r="A62" s="8">
        <v>8.75</v>
      </c>
      <c r="B62" s="1">
        <f t="shared" si="6"/>
        <v>10382.855</v>
      </c>
      <c r="C62" s="1">
        <f t="shared" si="7"/>
        <v>0</v>
      </c>
      <c r="D62" s="1">
        <f t="shared" si="8"/>
        <v>0</v>
      </c>
      <c r="E62" s="1">
        <f t="shared" si="9"/>
        <v>0</v>
      </c>
      <c r="F62" s="11">
        <f t="shared" si="10"/>
        <v>10382.855</v>
      </c>
      <c r="G62" s="1"/>
      <c r="H62" s="8">
        <f t="shared" si="16"/>
        <v>3.9720257694424399</v>
      </c>
      <c r="I62" s="1">
        <f t="shared" si="11"/>
        <v>4713.2534423296302</v>
      </c>
      <c r="J62" s="1">
        <f t="shared" si="12"/>
        <v>0</v>
      </c>
      <c r="K62" s="1">
        <f t="shared" si="13"/>
        <v>0</v>
      </c>
      <c r="L62" s="1">
        <f t="shared" si="14"/>
        <v>0</v>
      </c>
      <c r="M62" s="24">
        <f t="shared" si="15"/>
        <v>4713.2534423296302</v>
      </c>
      <c r="N62" s="3"/>
      <c r="O62" s="3"/>
      <c r="P62" s="3"/>
    </row>
    <row r="63" spans="1:18">
      <c r="A63" s="8">
        <v>9.25</v>
      </c>
      <c r="B63" s="1">
        <f t="shared" si="6"/>
        <v>7309.3395283018799</v>
      </c>
      <c r="C63" s="1">
        <f t="shared" si="7"/>
        <v>140.56422169811299</v>
      </c>
      <c r="D63" s="1">
        <f t="shared" si="8"/>
        <v>0</v>
      </c>
      <c r="E63" s="1">
        <f t="shared" si="9"/>
        <v>0</v>
      </c>
      <c r="F63" s="11">
        <f t="shared" si="10"/>
        <v>7449.9037499999904</v>
      </c>
      <c r="G63" s="1"/>
      <c r="H63" s="8">
        <f t="shared" si="16"/>
        <v>4.6996153978724804</v>
      </c>
      <c r="I63" s="1">
        <f t="shared" si="11"/>
        <v>3713.63076707951</v>
      </c>
      <c r="J63" s="1">
        <f t="shared" si="12"/>
        <v>71.415976289990695</v>
      </c>
      <c r="K63" s="1">
        <f t="shared" si="13"/>
        <v>0</v>
      </c>
      <c r="L63" s="1">
        <f t="shared" si="14"/>
        <v>0</v>
      </c>
      <c r="M63" s="24">
        <f t="shared" si="15"/>
        <v>3785.0467433694998</v>
      </c>
      <c r="N63" s="3"/>
      <c r="O63" s="3"/>
      <c r="P63" s="3"/>
    </row>
    <row r="64" spans="1:18">
      <c r="A64" s="8">
        <v>9.75</v>
      </c>
      <c r="B64" s="1">
        <f t="shared" si="6"/>
        <v>3830.1120000000001</v>
      </c>
      <c r="C64" s="1">
        <f t="shared" si="7"/>
        <v>79.793999999999997</v>
      </c>
      <c r="D64" s="1">
        <f t="shared" si="8"/>
        <v>79.793999999999997</v>
      </c>
      <c r="E64" s="1">
        <f t="shared" si="9"/>
        <v>0</v>
      </c>
      <c r="F64" s="11">
        <f t="shared" si="10"/>
        <v>3989.7</v>
      </c>
      <c r="G64" s="1"/>
      <c r="H64" s="8">
        <f t="shared" si="16"/>
        <v>5.5114516601214598</v>
      </c>
      <c r="I64" s="1">
        <f t="shared" si="11"/>
        <v>2165.0745785488298</v>
      </c>
      <c r="J64" s="1">
        <f t="shared" si="12"/>
        <v>45.105720386434001</v>
      </c>
      <c r="K64" s="1">
        <f t="shared" si="13"/>
        <v>45.105720386434001</v>
      </c>
      <c r="L64" s="1">
        <f t="shared" si="14"/>
        <v>0</v>
      </c>
      <c r="M64" s="24">
        <f t="shared" si="15"/>
        <v>2255.2860193217002</v>
      </c>
      <c r="N64" s="3"/>
      <c r="O64" s="3"/>
      <c r="P64" s="3"/>
    </row>
    <row r="65" spans="1:16">
      <c r="A65" s="8">
        <v>10.25</v>
      </c>
      <c r="B65" s="1">
        <f t="shared" si="6"/>
        <v>4458.5800657894797</v>
      </c>
      <c r="C65" s="1">
        <f t="shared" si="7"/>
        <v>0</v>
      </c>
      <c r="D65" s="1">
        <f t="shared" si="8"/>
        <v>162.13018421052601</v>
      </c>
      <c r="E65" s="1">
        <f t="shared" si="9"/>
        <v>0</v>
      </c>
      <c r="F65" s="11">
        <f t="shared" si="10"/>
        <v>4620.7102500000101</v>
      </c>
      <c r="G65" s="1"/>
      <c r="H65" s="8">
        <f t="shared" si="16"/>
        <v>6.4122142143768999</v>
      </c>
      <c r="I65" s="1">
        <f t="shared" si="11"/>
        <v>2789.2068754919801</v>
      </c>
      <c r="J65" s="1">
        <f t="shared" si="12"/>
        <v>0</v>
      </c>
      <c r="K65" s="1">
        <f t="shared" si="13"/>
        <v>101.425704563344</v>
      </c>
      <c r="L65" s="1">
        <f t="shared" si="14"/>
        <v>0</v>
      </c>
      <c r="M65" s="24">
        <f t="shared" si="15"/>
        <v>2890.63258005532</v>
      </c>
      <c r="N65" s="3"/>
      <c r="O65" s="3"/>
      <c r="P65" s="3"/>
    </row>
    <row r="66" spans="1:16">
      <c r="A66" s="8">
        <v>10.75</v>
      </c>
      <c r="B66" s="1">
        <f t="shared" si="6"/>
        <v>6171.9855066666696</v>
      </c>
      <c r="C66" s="1">
        <f t="shared" si="7"/>
        <v>84.547746666666697</v>
      </c>
      <c r="D66" s="1">
        <f t="shared" si="8"/>
        <v>0</v>
      </c>
      <c r="E66" s="45">
        <f t="shared" si="9"/>
        <v>84.547746666666697</v>
      </c>
      <c r="F66" s="11">
        <f t="shared" si="10"/>
        <v>6341.0810000000001</v>
      </c>
      <c r="G66" s="1"/>
      <c r="H66" s="8">
        <f t="shared" si="16"/>
        <v>7.4065891846292002</v>
      </c>
      <c r="I66" s="1">
        <f t="shared" si="11"/>
        <v>4252.4056838479601</v>
      </c>
      <c r="J66" s="1">
        <f t="shared" si="12"/>
        <v>58.252132655451497</v>
      </c>
      <c r="K66" s="1">
        <f t="shared" si="13"/>
        <v>0</v>
      </c>
      <c r="L66" s="45">
        <f t="shared" si="14"/>
        <v>58.252132655451497</v>
      </c>
      <c r="M66" s="24">
        <f t="shared" si="15"/>
        <v>4368.9099491588604</v>
      </c>
      <c r="N66" s="3"/>
      <c r="O66" s="3"/>
      <c r="P66" s="3"/>
    </row>
    <row r="67" spans="1:16">
      <c r="A67" s="8">
        <v>11.25</v>
      </c>
      <c r="B67" s="1">
        <f t="shared" si="6"/>
        <v>4106.2725</v>
      </c>
      <c r="C67" s="1">
        <f t="shared" si="7"/>
        <v>0</v>
      </c>
      <c r="D67" s="1">
        <f t="shared" si="8"/>
        <v>0</v>
      </c>
      <c r="E67" s="1">
        <f t="shared" si="9"/>
        <v>0</v>
      </c>
      <c r="F67" s="11">
        <f t="shared" si="10"/>
        <v>4106.2725</v>
      </c>
      <c r="G67" s="1"/>
      <c r="H67" s="8">
        <f t="shared" si="16"/>
        <v>8.4992688530514098</v>
      </c>
      <c r="I67" s="1">
        <f t="shared" si="11"/>
        <v>3102.2501299014698</v>
      </c>
      <c r="J67" s="1">
        <f t="shared" si="12"/>
        <v>0</v>
      </c>
      <c r="K67" s="1">
        <f t="shared" si="13"/>
        <v>0</v>
      </c>
      <c r="L67" s="1">
        <f t="shared" si="14"/>
        <v>0</v>
      </c>
      <c r="M67" s="24">
        <f t="shared" si="15"/>
        <v>3102.2501299014698</v>
      </c>
      <c r="N67" s="3"/>
      <c r="O67" s="3"/>
      <c r="P67" s="3"/>
    </row>
    <row r="68" spans="1:16">
      <c r="A68" s="8">
        <v>11.75</v>
      </c>
      <c r="B68" s="1">
        <f t="shared" si="6"/>
        <v>4206.2238749999997</v>
      </c>
      <c r="C68" s="1">
        <f t="shared" si="7"/>
        <v>600.88912500000004</v>
      </c>
      <c r="D68" s="1">
        <f t="shared" si="8"/>
        <v>0</v>
      </c>
      <c r="E68" s="1">
        <f t="shared" si="9"/>
        <v>0</v>
      </c>
      <c r="F68" s="11">
        <f t="shared" si="10"/>
        <v>4807.1130000000003</v>
      </c>
      <c r="G68" s="1"/>
      <c r="H68" s="8">
        <f t="shared" si="16"/>
        <v>9.6949513806920091</v>
      </c>
      <c r="I68" s="1">
        <f t="shared" si="11"/>
        <v>3470.5647629302898</v>
      </c>
      <c r="J68" s="1">
        <f t="shared" si="12"/>
        <v>495.79496613289899</v>
      </c>
      <c r="K68" s="1">
        <f t="shared" si="13"/>
        <v>0</v>
      </c>
      <c r="L68" s="1">
        <f t="shared" si="14"/>
        <v>0</v>
      </c>
      <c r="M68" s="24">
        <f t="shared" si="15"/>
        <v>3966.3597290631901</v>
      </c>
      <c r="N68" s="3"/>
      <c r="O68" s="3"/>
      <c r="P68" s="3"/>
    </row>
    <row r="69" spans="1:16">
      <c r="A69" s="8">
        <v>12.25</v>
      </c>
      <c r="B69" s="1">
        <f t="shared" si="6"/>
        <v>2227.1847499999999</v>
      </c>
      <c r="C69" s="1">
        <f t="shared" si="7"/>
        <v>0</v>
      </c>
      <c r="D69" s="1">
        <f t="shared" si="8"/>
        <v>0</v>
      </c>
      <c r="E69" s="1">
        <f t="shared" si="9"/>
        <v>0</v>
      </c>
      <c r="F69" s="11">
        <f t="shared" si="10"/>
        <v>2227.1847499999999</v>
      </c>
      <c r="G69" s="1"/>
      <c r="H69" s="8">
        <f t="shared" si="16"/>
        <v>10.998340552726599</v>
      </c>
      <c r="I69" s="1">
        <f t="shared" si="11"/>
        <v>1999.61929423178</v>
      </c>
      <c r="J69" s="1">
        <f t="shared" si="12"/>
        <v>0</v>
      </c>
      <c r="K69" s="1">
        <f t="shared" si="13"/>
        <v>0</v>
      </c>
      <c r="L69" s="1">
        <f t="shared" si="14"/>
        <v>0</v>
      </c>
      <c r="M69" s="24">
        <f t="shared" si="15"/>
        <v>1999.61929423178</v>
      </c>
      <c r="N69" s="3"/>
      <c r="O69" s="3"/>
      <c r="P69" s="3"/>
    </row>
    <row r="70" spans="1:16">
      <c r="A70" s="8">
        <v>12.75</v>
      </c>
      <c r="B70" s="1">
        <f t="shared" si="6"/>
        <v>0</v>
      </c>
      <c r="C70" s="1">
        <f t="shared" si="7"/>
        <v>10168.532999999999</v>
      </c>
      <c r="D70" s="1">
        <f t="shared" si="8"/>
        <v>0</v>
      </c>
      <c r="E70" s="1">
        <f t="shared" si="9"/>
        <v>0</v>
      </c>
      <c r="F70" s="11">
        <f t="shared" si="10"/>
        <v>10168.532999999999</v>
      </c>
      <c r="G70" s="1"/>
      <c r="H70" s="8">
        <f t="shared" si="16"/>
        <v>12.4141455451515</v>
      </c>
      <c r="I70" s="1">
        <f t="shared" si="11"/>
        <v>0</v>
      </c>
      <c r="J70" s="1">
        <f t="shared" si="12"/>
        <v>9900.6783249157706</v>
      </c>
      <c r="K70" s="1">
        <f t="shared" si="13"/>
        <v>0</v>
      </c>
      <c r="L70" s="1">
        <f t="shared" si="14"/>
        <v>0</v>
      </c>
      <c r="M70" s="24">
        <f t="shared" si="15"/>
        <v>9900.6783249157706</v>
      </c>
      <c r="N70" s="3"/>
      <c r="O70" s="3"/>
      <c r="P70" s="3"/>
    </row>
    <row r="71" spans="1:16">
      <c r="A71" s="8">
        <v>13.25</v>
      </c>
      <c r="B71" s="1">
        <f t="shared" si="6"/>
        <v>8882.0359166666603</v>
      </c>
      <c r="C71" s="1">
        <f t="shared" si="7"/>
        <v>17764.071833333401</v>
      </c>
      <c r="D71" s="1">
        <f t="shared" si="8"/>
        <v>0</v>
      </c>
      <c r="E71" s="1">
        <f t="shared" si="9"/>
        <v>0</v>
      </c>
      <c r="F71" s="11">
        <f t="shared" si="10"/>
        <v>26646.107750000101</v>
      </c>
      <c r="G71" s="1"/>
      <c r="H71" s="8">
        <f t="shared" si="16"/>
        <v>13.947080710309701</v>
      </c>
      <c r="I71" s="1">
        <f t="shared" si="11"/>
        <v>9349.3186265373206</v>
      </c>
      <c r="J71" s="1">
        <f t="shared" si="12"/>
        <v>18698.637253074699</v>
      </c>
      <c r="K71" s="1">
        <f t="shared" si="13"/>
        <v>0</v>
      </c>
      <c r="L71" s="1">
        <f t="shared" si="14"/>
        <v>0</v>
      </c>
      <c r="M71" s="24">
        <f t="shared" si="15"/>
        <v>28047.955879612</v>
      </c>
      <c r="N71" s="3"/>
      <c r="O71" s="3"/>
      <c r="P71" s="3"/>
    </row>
    <row r="72" spans="1:16">
      <c r="A72" s="8">
        <v>13.75</v>
      </c>
      <c r="B72" s="1">
        <f t="shared" si="6"/>
        <v>5042.2811029411696</v>
      </c>
      <c r="C72" s="1">
        <f t="shared" si="7"/>
        <v>22410.138235294198</v>
      </c>
      <c r="D72" s="1">
        <f t="shared" si="8"/>
        <v>1120.5069117647099</v>
      </c>
      <c r="E72" s="1">
        <f t="shared" si="9"/>
        <v>0</v>
      </c>
      <c r="F72" s="11">
        <f t="shared" si="10"/>
        <v>28572.926250000099</v>
      </c>
      <c r="G72" s="1"/>
      <c r="H72" s="8">
        <f t="shared" si="16"/>
        <v>15.601865379047499</v>
      </c>
      <c r="I72" s="1">
        <f t="shared" si="11"/>
        <v>5721.3811615566001</v>
      </c>
      <c r="J72" s="1">
        <f t="shared" si="12"/>
        <v>25428.360718029398</v>
      </c>
      <c r="K72" s="1">
        <f t="shared" si="13"/>
        <v>1271.4180359014699</v>
      </c>
      <c r="L72" s="1">
        <f t="shared" si="14"/>
        <v>0</v>
      </c>
      <c r="M72" s="24">
        <f t="shared" si="15"/>
        <v>32421.1599154875</v>
      </c>
      <c r="N72" s="3"/>
      <c r="O72" s="3"/>
      <c r="P72" s="3"/>
    </row>
    <row r="73" spans="1:16">
      <c r="A73" s="8">
        <v>14.25</v>
      </c>
      <c r="B73" s="1">
        <f t="shared" si="6"/>
        <v>1577.50309285714</v>
      </c>
      <c r="C73" s="1">
        <f t="shared" si="7"/>
        <v>16563.782475</v>
      </c>
      <c r="D73" s="1">
        <f t="shared" si="8"/>
        <v>262.917182142858</v>
      </c>
      <c r="E73" s="1">
        <f t="shared" si="9"/>
        <v>0</v>
      </c>
      <c r="F73" s="11">
        <f t="shared" si="10"/>
        <v>18404.20275</v>
      </c>
      <c r="G73" s="1"/>
      <c r="H73" s="8">
        <f t="shared" si="16"/>
        <v>17.383223677630902</v>
      </c>
      <c r="I73" s="1">
        <f t="shared" si="11"/>
        <v>1924.35713089755</v>
      </c>
      <c r="J73" s="1">
        <f t="shared" si="12"/>
        <v>20205.7498744244</v>
      </c>
      <c r="K73" s="1">
        <f t="shared" si="13"/>
        <v>320.72618848292802</v>
      </c>
      <c r="L73" s="1">
        <f t="shared" si="14"/>
        <v>0</v>
      </c>
      <c r="M73" s="24">
        <f t="shared" si="15"/>
        <v>22450.833193804901</v>
      </c>
      <c r="N73" s="3"/>
      <c r="O73" s="3"/>
      <c r="P73" s="3"/>
    </row>
    <row r="74" spans="1:16">
      <c r="A74" s="8">
        <v>14.75</v>
      </c>
      <c r="B74" s="1">
        <f t="shared" si="6"/>
        <v>775.70315555555601</v>
      </c>
      <c r="C74" s="1">
        <f t="shared" si="7"/>
        <v>16677.617844444499</v>
      </c>
      <c r="D74" s="1">
        <f t="shared" si="8"/>
        <v>0</v>
      </c>
      <c r="E74" s="1">
        <f t="shared" si="9"/>
        <v>0</v>
      </c>
      <c r="F74" s="11">
        <f t="shared" si="10"/>
        <v>17453.321000000102</v>
      </c>
      <c r="G74" s="1"/>
      <c r="H74" s="8">
        <f t="shared" si="16"/>
        <v>19.295884357823201</v>
      </c>
      <c r="I74" s="1">
        <f t="shared" si="11"/>
        <v>1014.77141597278</v>
      </c>
      <c r="J74" s="1">
        <f t="shared" si="12"/>
        <v>21817.585443414901</v>
      </c>
      <c r="K74" s="1">
        <f t="shared" si="13"/>
        <v>0</v>
      </c>
      <c r="L74" s="1">
        <f t="shared" si="14"/>
        <v>0</v>
      </c>
      <c r="M74" s="24">
        <f t="shared" si="15"/>
        <v>22832.356859387699</v>
      </c>
      <c r="N74" s="3"/>
      <c r="O74" s="3"/>
      <c r="P74" s="3"/>
    </row>
    <row r="75" spans="1:16">
      <c r="A75" s="8">
        <v>15.25</v>
      </c>
      <c r="B75" s="1">
        <f t="shared" si="6"/>
        <v>1627.1980810810901</v>
      </c>
      <c r="C75" s="1">
        <f t="shared" si="7"/>
        <v>11797.186087837799</v>
      </c>
      <c r="D75" s="1">
        <f t="shared" si="8"/>
        <v>1627.1980810810901</v>
      </c>
      <c r="E75" s="1">
        <f t="shared" si="9"/>
        <v>0</v>
      </c>
      <c r="F75" s="11">
        <f t="shared" si="10"/>
        <v>15051.582249999999</v>
      </c>
      <c r="G75" s="1"/>
      <c r="H75" s="8">
        <f t="shared" si="16"/>
        <v>21.344580638746699</v>
      </c>
      <c r="I75" s="1">
        <f t="shared" si="11"/>
        <v>2277.4990594655201</v>
      </c>
      <c r="J75" s="1">
        <f t="shared" si="12"/>
        <v>16511.868181124901</v>
      </c>
      <c r="K75" s="1">
        <f t="shared" si="13"/>
        <v>2277.4990594655201</v>
      </c>
      <c r="L75" s="1">
        <f t="shared" si="14"/>
        <v>0</v>
      </c>
      <c r="M75" s="24">
        <f t="shared" si="15"/>
        <v>21066.866300055899</v>
      </c>
      <c r="N75" s="3"/>
      <c r="O75" s="3"/>
      <c r="P75" s="3"/>
    </row>
    <row r="76" spans="1:16">
      <c r="A76" s="8">
        <v>15.75</v>
      </c>
      <c r="B76" s="1">
        <f t="shared" si="6"/>
        <v>236.09880000000001</v>
      </c>
      <c r="C76" s="1">
        <f t="shared" si="7"/>
        <v>7082.9639999999999</v>
      </c>
      <c r="D76" s="1">
        <f t="shared" si="8"/>
        <v>944.39520000000005</v>
      </c>
      <c r="E76" s="1">
        <f t="shared" si="9"/>
        <v>0</v>
      </c>
      <c r="F76" s="11">
        <f t="shared" si="10"/>
        <v>8263.4580000000005</v>
      </c>
      <c r="G76" s="1"/>
      <c r="H76" s="8">
        <f t="shared" si="16"/>
        <v>23.5340500593387</v>
      </c>
      <c r="I76" s="1">
        <f t="shared" si="11"/>
        <v>352.784824009511</v>
      </c>
      <c r="J76" s="1">
        <f t="shared" si="12"/>
        <v>10583.544720285299</v>
      </c>
      <c r="K76" s="1">
        <f t="shared" si="13"/>
        <v>1411.1392960380399</v>
      </c>
      <c r="L76" s="1">
        <f t="shared" si="14"/>
        <v>0</v>
      </c>
      <c r="M76" s="24">
        <f t="shared" si="15"/>
        <v>12347.4688403329</v>
      </c>
      <c r="N76" s="3"/>
      <c r="O76" s="3"/>
      <c r="P76" s="3"/>
    </row>
    <row r="77" spans="1:16">
      <c r="A77" s="8">
        <v>16.25</v>
      </c>
      <c r="B77" s="1">
        <f t="shared" si="6"/>
        <v>238.223194444445</v>
      </c>
      <c r="C77" s="1">
        <f t="shared" si="7"/>
        <v>3573.3479166666598</v>
      </c>
      <c r="D77" s="1">
        <f t="shared" si="8"/>
        <v>476.44638888888898</v>
      </c>
      <c r="E77" s="1">
        <f t="shared" si="9"/>
        <v>0</v>
      </c>
      <c r="F77" s="11">
        <f t="shared" si="10"/>
        <v>4288.0174999999899</v>
      </c>
      <c r="G77" s="1"/>
      <c r="H77" s="8">
        <f t="shared" si="16"/>
        <v>25.869034340367801</v>
      </c>
      <c r="I77" s="1">
        <f t="shared" si="11"/>
        <v>379.237169092643</v>
      </c>
      <c r="J77" s="1">
        <f t="shared" si="12"/>
        <v>5688.5575363896396</v>
      </c>
      <c r="K77" s="1">
        <f t="shared" si="13"/>
        <v>758.47433818528702</v>
      </c>
      <c r="L77" s="1">
        <f t="shared" si="14"/>
        <v>0</v>
      </c>
      <c r="M77" s="24">
        <f t="shared" si="15"/>
        <v>6826.2690436675703</v>
      </c>
      <c r="N77" s="3"/>
      <c r="O77" s="3"/>
      <c r="P77" s="3"/>
    </row>
    <row r="78" spans="1:16">
      <c r="A78" s="8">
        <v>16.75</v>
      </c>
      <c r="B78" s="1">
        <f t="shared" si="6"/>
        <v>52.142749999999999</v>
      </c>
      <c r="C78" s="1">
        <f t="shared" si="7"/>
        <v>990.71225000000004</v>
      </c>
      <c r="D78" s="1">
        <f t="shared" si="8"/>
        <v>156.42824999999999</v>
      </c>
      <c r="E78" s="1">
        <f t="shared" si="9"/>
        <v>0</v>
      </c>
      <c r="F78" s="11">
        <f t="shared" si="10"/>
        <v>1199.28325</v>
      </c>
      <c r="G78" s="1"/>
      <c r="H78" s="8">
        <f t="shared" si="16"/>
        <v>28.354279255105698</v>
      </c>
      <c r="I78" s="1">
        <f t="shared" si="11"/>
        <v>88.266871321143995</v>
      </c>
      <c r="J78" s="1">
        <f t="shared" si="12"/>
        <v>1677.07055510174</v>
      </c>
      <c r="K78" s="1">
        <f t="shared" si="13"/>
        <v>264.800613963432</v>
      </c>
      <c r="L78" s="1">
        <f t="shared" si="14"/>
        <v>0</v>
      </c>
      <c r="M78" s="24">
        <f t="shared" si="15"/>
        <v>2030.13804038632</v>
      </c>
      <c r="N78" s="3"/>
      <c r="O78" s="3"/>
      <c r="P78" s="3"/>
    </row>
    <row r="79" spans="1:16">
      <c r="A79" s="8">
        <v>17.25</v>
      </c>
      <c r="B79" s="1">
        <f t="shared" si="6"/>
        <v>0</v>
      </c>
      <c r="C79" s="1">
        <f t="shared" si="7"/>
        <v>426.88574999999997</v>
      </c>
      <c r="D79" s="1">
        <f t="shared" si="8"/>
        <v>1280.65725</v>
      </c>
      <c r="E79" s="1">
        <f t="shared" si="9"/>
        <v>0</v>
      </c>
      <c r="F79" s="11">
        <f t="shared" si="10"/>
        <v>1707.5429999999999</v>
      </c>
      <c r="G79" s="1"/>
      <c r="H79" s="8">
        <f t="shared" si="16"/>
        <v>30.994534507861299</v>
      </c>
      <c r="I79" s="1">
        <f t="shared" si="11"/>
        <v>0</v>
      </c>
      <c r="J79" s="1">
        <f t="shared" si="12"/>
        <v>767.02174546604397</v>
      </c>
      <c r="K79" s="1">
        <f t="shared" si="13"/>
        <v>2301.0652363981299</v>
      </c>
      <c r="L79" s="1">
        <f t="shared" si="14"/>
        <v>0</v>
      </c>
      <c r="M79" s="24">
        <f t="shared" si="15"/>
        <v>3068.08698186417</v>
      </c>
      <c r="N79" s="3"/>
      <c r="O79" s="3"/>
      <c r="P79" s="3"/>
    </row>
    <row r="80" spans="1:16">
      <c r="A80" s="8">
        <v>17.75</v>
      </c>
      <c r="B80" s="1">
        <f t="shared" si="6"/>
        <v>0</v>
      </c>
      <c r="C80" s="1">
        <f t="shared" si="7"/>
        <v>120.001833333333</v>
      </c>
      <c r="D80" s="1">
        <f t="shared" si="8"/>
        <v>60.000916666666598</v>
      </c>
      <c r="E80" s="1">
        <f t="shared" si="9"/>
        <v>0</v>
      </c>
      <c r="F80" s="11">
        <f t="shared" si="10"/>
        <v>180.00274999999999</v>
      </c>
      <c r="G80" s="1"/>
      <c r="H80" s="8">
        <f t="shared" si="16"/>
        <v>33.794553619678197</v>
      </c>
      <c r="I80" s="1">
        <f t="shared" si="11"/>
        <v>0</v>
      </c>
      <c r="J80" s="1">
        <f t="shared" si="12"/>
        <v>228.473712171438</v>
      </c>
      <c r="K80" s="1">
        <f t="shared" si="13"/>
        <v>114.236856085719</v>
      </c>
      <c r="L80" s="1">
        <f t="shared" si="14"/>
        <v>0</v>
      </c>
      <c r="M80" s="24">
        <f t="shared" si="15"/>
        <v>342.71056825715698</v>
      </c>
      <c r="N80" s="3"/>
      <c r="O80" s="3"/>
      <c r="P80" s="3"/>
    </row>
    <row r="81" spans="1:16">
      <c r="A81" s="8">
        <v>18.25</v>
      </c>
      <c r="B81" s="1">
        <f t="shared" si="6"/>
        <v>0</v>
      </c>
      <c r="C81" s="1">
        <f t="shared" si="7"/>
        <v>0</v>
      </c>
      <c r="D81" s="1">
        <f t="shared" si="8"/>
        <v>0</v>
      </c>
      <c r="E81" s="1">
        <f t="shared" si="9"/>
        <v>0</v>
      </c>
      <c r="F81" s="11">
        <f t="shared" si="10"/>
        <v>0</v>
      </c>
      <c r="G81" s="1"/>
      <c r="H81" s="8">
        <f t="shared" si="16"/>
        <v>36.759093820578897</v>
      </c>
      <c r="I81" s="1">
        <f t="shared" si="11"/>
        <v>0</v>
      </c>
      <c r="J81" s="1">
        <f t="shared" si="12"/>
        <v>0</v>
      </c>
      <c r="K81" s="1">
        <f t="shared" si="13"/>
        <v>0</v>
      </c>
      <c r="L81" s="1">
        <f t="shared" si="14"/>
        <v>0</v>
      </c>
      <c r="M81" s="24">
        <f t="shared" si="15"/>
        <v>0</v>
      </c>
      <c r="N81" s="3"/>
      <c r="O81" s="3"/>
      <c r="P81" s="3"/>
    </row>
    <row r="82" spans="1:16">
      <c r="A82" s="8">
        <v>18.75</v>
      </c>
      <c r="B82" s="1">
        <f t="shared" si="6"/>
        <v>0</v>
      </c>
      <c r="C82" s="1">
        <f t="shared" si="7"/>
        <v>0</v>
      </c>
      <c r="D82" s="1">
        <f t="shared" si="8"/>
        <v>0</v>
      </c>
      <c r="E82" s="1">
        <f t="shared" si="9"/>
        <v>0</v>
      </c>
      <c r="F82" s="11">
        <f t="shared" si="10"/>
        <v>0</v>
      </c>
      <c r="G82" s="1"/>
      <c r="H82" s="8">
        <f t="shared" si="16"/>
        <v>39.892915947803097</v>
      </c>
      <c r="I82" s="1">
        <f t="shared" si="11"/>
        <v>0</v>
      </c>
      <c r="J82" s="1">
        <f t="shared" si="12"/>
        <v>0</v>
      </c>
      <c r="K82" s="1">
        <f t="shared" si="13"/>
        <v>0</v>
      </c>
      <c r="L82" s="1">
        <f t="shared" si="14"/>
        <v>0</v>
      </c>
      <c r="M82" s="24">
        <f t="shared" si="15"/>
        <v>0</v>
      </c>
      <c r="N82" s="3"/>
      <c r="O82" s="3"/>
      <c r="P82" s="3"/>
    </row>
    <row r="83" spans="1:16">
      <c r="A83" s="8">
        <v>19.25</v>
      </c>
      <c r="B83" s="1">
        <f t="shared" si="6"/>
        <v>0</v>
      </c>
      <c r="C83" s="1">
        <f t="shared" si="7"/>
        <v>0</v>
      </c>
      <c r="D83" s="1">
        <f t="shared" si="8"/>
        <v>0</v>
      </c>
      <c r="E83" s="1">
        <f t="shared" si="9"/>
        <v>0</v>
      </c>
      <c r="F83" s="11">
        <f t="shared" si="10"/>
        <v>0</v>
      </c>
      <c r="G83" s="1"/>
      <c r="H83" s="8">
        <f t="shared" si="16"/>
        <v>43.200784349555398</v>
      </c>
      <c r="I83" s="1">
        <f t="shared" si="11"/>
        <v>0</v>
      </c>
      <c r="J83" s="1">
        <f t="shared" si="12"/>
        <v>0</v>
      </c>
      <c r="K83" s="1">
        <f t="shared" si="13"/>
        <v>0</v>
      </c>
      <c r="L83" s="1">
        <f t="shared" si="14"/>
        <v>0</v>
      </c>
      <c r="M83" s="24">
        <f t="shared" si="15"/>
        <v>0</v>
      </c>
      <c r="N83" s="3"/>
      <c r="O83" s="3"/>
      <c r="P83" s="3"/>
    </row>
    <row r="84" spans="1:16">
      <c r="A84" s="8">
        <v>19.75</v>
      </c>
      <c r="B84" s="1">
        <f t="shared" si="6"/>
        <v>0</v>
      </c>
      <c r="C84" s="1">
        <f t="shared" si="7"/>
        <v>0</v>
      </c>
      <c r="D84" s="1">
        <f t="shared" si="8"/>
        <v>0</v>
      </c>
      <c r="E84" s="1">
        <f t="shared" si="9"/>
        <v>0</v>
      </c>
      <c r="F84" s="11">
        <f t="shared" si="10"/>
        <v>0</v>
      </c>
      <c r="G84" s="1"/>
      <c r="H84" s="8">
        <f t="shared" si="16"/>
        <v>46.687466793820903</v>
      </c>
      <c r="I84" s="1">
        <f t="shared" si="11"/>
        <v>0</v>
      </c>
      <c r="J84" s="1">
        <f t="shared" si="12"/>
        <v>0</v>
      </c>
      <c r="K84" s="1">
        <f t="shared" si="13"/>
        <v>0</v>
      </c>
      <c r="L84" s="1">
        <f t="shared" si="14"/>
        <v>0</v>
      </c>
      <c r="M84" s="24">
        <f t="shared" si="15"/>
        <v>0</v>
      </c>
      <c r="N84" s="3"/>
      <c r="O84" s="3"/>
      <c r="P84" s="3"/>
    </row>
    <row r="85" spans="1:16">
      <c r="A85" s="8">
        <v>20.25</v>
      </c>
      <c r="B85" s="1">
        <f t="shared" si="6"/>
        <v>0</v>
      </c>
      <c r="C85" s="1">
        <f t="shared" si="7"/>
        <v>0</v>
      </c>
      <c r="D85" s="1">
        <f t="shared" si="8"/>
        <v>0</v>
      </c>
      <c r="E85" s="1">
        <f t="shared" si="9"/>
        <v>0</v>
      </c>
      <c r="F85" s="11">
        <f t="shared" si="10"/>
        <v>0</v>
      </c>
      <c r="G85" s="1"/>
      <c r="H85" s="8">
        <f t="shared" si="16"/>
        <v>50.357734381861199</v>
      </c>
      <c r="I85" s="1">
        <f t="shared" si="11"/>
        <v>0</v>
      </c>
      <c r="J85" s="1">
        <f t="shared" si="12"/>
        <v>0</v>
      </c>
      <c r="K85" s="1">
        <f t="shared" si="13"/>
        <v>0</v>
      </c>
      <c r="L85" s="1">
        <f t="shared" si="14"/>
        <v>0</v>
      </c>
      <c r="M85" s="24">
        <f t="shared" si="15"/>
        <v>0</v>
      </c>
      <c r="N85" s="3"/>
      <c r="O85" s="3"/>
      <c r="P85" s="3"/>
    </row>
    <row r="86" spans="1:16">
      <c r="A86" s="8">
        <v>20.75</v>
      </c>
      <c r="B86" s="1">
        <f t="shared" si="6"/>
        <v>0</v>
      </c>
      <c r="C86" s="1">
        <f t="shared" si="7"/>
        <v>0</v>
      </c>
      <c r="D86" s="1">
        <f t="shared" si="8"/>
        <v>0</v>
      </c>
      <c r="E86" s="1">
        <f t="shared" si="9"/>
        <v>0</v>
      </c>
      <c r="F86" s="11">
        <f t="shared" si="10"/>
        <v>0</v>
      </c>
      <c r="G86" s="1"/>
      <c r="H86" s="8">
        <f t="shared" si="16"/>
        <v>54.216361466032701</v>
      </c>
      <c r="I86" s="1">
        <f t="shared" si="11"/>
        <v>0</v>
      </c>
      <c r="J86" s="1">
        <f t="shared" si="12"/>
        <v>0</v>
      </c>
      <c r="K86" s="1">
        <f t="shared" si="13"/>
        <v>0</v>
      </c>
      <c r="L86" s="1">
        <f t="shared" si="14"/>
        <v>0</v>
      </c>
      <c r="M86" s="24">
        <f t="shared" si="15"/>
        <v>0</v>
      </c>
      <c r="N86" s="3"/>
      <c r="O86" s="3"/>
      <c r="P86" s="3"/>
    </row>
    <row r="87" spans="1:16">
      <c r="A87" s="8">
        <v>21.25</v>
      </c>
      <c r="B87" s="1">
        <f t="shared" si="6"/>
        <v>0</v>
      </c>
      <c r="C87" s="1">
        <f t="shared" si="7"/>
        <v>0</v>
      </c>
      <c r="D87" s="1">
        <f t="shared" si="8"/>
        <v>0</v>
      </c>
      <c r="E87" s="1">
        <f t="shared" si="9"/>
        <v>0</v>
      </c>
      <c r="F87" s="11">
        <f t="shared" si="10"/>
        <v>0</v>
      </c>
      <c r="G87" s="1"/>
      <c r="H87" s="8">
        <f t="shared" si="16"/>
        <v>58.268125571616103</v>
      </c>
      <c r="I87" s="1">
        <f t="shared" si="11"/>
        <v>0</v>
      </c>
      <c r="J87" s="1">
        <f t="shared" si="12"/>
        <v>0</v>
      </c>
      <c r="K87" s="1">
        <f t="shared" si="13"/>
        <v>0</v>
      </c>
      <c r="L87" s="1">
        <f t="shared" si="14"/>
        <v>0</v>
      </c>
      <c r="M87" s="24">
        <f t="shared" si="15"/>
        <v>0</v>
      </c>
      <c r="N87" s="3"/>
      <c r="O87" s="3"/>
      <c r="P87" s="3"/>
    </row>
    <row r="88" spans="1:16">
      <c r="A88" s="8">
        <v>21.75</v>
      </c>
      <c r="B88" s="1">
        <f t="shared" si="6"/>
        <v>0</v>
      </c>
      <c r="C88" s="1">
        <f t="shared" si="7"/>
        <v>0</v>
      </c>
      <c r="D88" s="1">
        <f t="shared" si="8"/>
        <v>0</v>
      </c>
      <c r="E88" s="1">
        <f t="shared" si="9"/>
        <v>0</v>
      </c>
      <c r="F88" s="11">
        <f t="shared" si="10"/>
        <v>0</v>
      </c>
      <c r="G88" s="1"/>
      <c r="H88" s="8">
        <f t="shared" si="16"/>
        <v>62.517807322362202</v>
      </c>
      <c r="I88" s="1">
        <f t="shared" si="11"/>
        <v>0</v>
      </c>
      <c r="J88" s="1">
        <f t="shared" si="12"/>
        <v>0</v>
      </c>
      <c r="K88" s="1">
        <f t="shared" si="13"/>
        <v>0</v>
      </c>
      <c r="L88" s="1">
        <f t="shared" si="14"/>
        <v>0</v>
      </c>
      <c r="M88" s="24">
        <f t="shared" si="15"/>
        <v>0</v>
      </c>
      <c r="N88" s="3"/>
      <c r="O88" s="3"/>
      <c r="P88" s="3"/>
    </row>
    <row r="89" spans="1:16">
      <c r="A89" s="6" t="s">
        <v>7</v>
      </c>
      <c r="B89" s="17">
        <f>SUM(B52:B88)</f>
        <v>108008.289288054</v>
      </c>
      <c r="C89" s="17">
        <f t="shared" ref="C89:E89" si="17">SUM(C52:C88)</f>
        <v>108481.03631927499</v>
      </c>
      <c r="D89" s="17">
        <f t="shared" si="17"/>
        <v>7479.7256460047402</v>
      </c>
      <c r="E89" s="17">
        <f t="shared" si="17"/>
        <v>84.547746666666697</v>
      </c>
      <c r="F89" s="17">
        <f>SUM(F52:F83)</f>
        <v>224053.59899999999</v>
      </c>
      <c r="G89" s="11"/>
      <c r="H89" s="6" t="s">
        <v>7</v>
      </c>
      <c r="I89" s="17">
        <f>SUM(I52:I88)</f>
        <v>63007.992442929601</v>
      </c>
      <c r="J89" s="17">
        <f>SUM(J52:J88)</f>
        <v>132178.11685986299</v>
      </c>
      <c r="K89" s="17">
        <f>SUM(K52:K88)</f>
        <v>9393.4018677128697</v>
      </c>
      <c r="L89" s="46">
        <f>SUM(L52:L88)</f>
        <v>58.252132655451497</v>
      </c>
      <c r="M89" s="17">
        <f>SUM(M52:M88)</f>
        <v>204637.76330316099</v>
      </c>
      <c r="N89" s="3"/>
      <c r="O89" s="3"/>
      <c r="P89" s="3"/>
    </row>
    <row r="90" spans="1:16">
      <c r="A90" s="4" t="s">
        <v>13</v>
      </c>
      <c r="B90" s="25">
        <f>IF(L43&gt;0,B89/L43,0)</f>
        <v>9.0746885406550906</v>
      </c>
      <c r="C90" s="25">
        <f>IF(M43&gt;0,C89/M43,0)</f>
        <v>14.1300343258388</v>
      </c>
      <c r="D90" s="25">
        <f>IF(N43&gt;0,D89/N43,0)</f>
        <v>13.2247907023987</v>
      </c>
      <c r="E90" s="47">
        <f>IF(O43&gt;0,E89/O43,0)</f>
        <v>10.75</v>
      </c>
      <c r="F90" s="25">
        <f>IF(P43&gt;0,F89/P43,0)</f>
        <v>11.117666489653599</v>
      </c>
      <c r="G90" s="11"/>
      <c r="H90" s="4" t="s">
        <v>13</v>
      </c>
      <c r="I90" s="25">
        <f>IF(L43&gt;0,I89/L43,0)</f>
        <v>5.2938335637057099</v>
      </c>
      <c r="J90" s="25">
        <f>IF(M43&gt;0,J89/M43,0)</f>
        <v>17.216661932116299</v>
      </c>
      <c r="K90" s="25">
        <f>IF(N43&gt;0,K89/N43,0)</f>
        <v>16.608332920657102</v>
      </c>
      <c r="L90" s="48">
        <f>IF(O43&gt;0,L89/O43,0)</f>
        <v>7.40658918462921</v>
      </c>
      <c r="M90" s="25">
        <f>IF(P43&gt;0,M89/P43,0)</f>
        <v>10.1542417249598</v>
      </c>
      <c r="N90" s="3"/>
      <c r="O90" s="3"/>
      <c r="P90" s="3"/>
    </row>
    <row r="91" spans="1:16">
      <c r="A91" s="1"/>
      <c r="B91" s="1"/>
      <c r="C91" s="1"/>
      <c r="D91" s="1"/>
      <c r="E91" s="44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3"/>
      <c r="O93" s="3"/>
      <c r="P93" s="3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3"/>
      <c r="O94" s="3"/>
      <c r="P94" s="3"/>
    </row>
    <row r="95" spans="1:16" ht="14" customHeight="1">
      <c r="A95" s="53" t="s">
        <v>14</v>
      </c>
      <c r="B95" s="53"/>
      <c r="C95" s="53"/>
      <c r="D95" s="53"/>
      <c r="E95" s="53"/>
      <c r="F95" s="1"/>
      <c r="G95" s="1"/>
      <c r="H95" s="1"/>
      <c r="I95" s="1"/>
      <c r="J95" s="1"/>
      <c r="K95" s="1"/>
      <c r="L95" s="1"/>
      <c r="M95" s="1"/>
      <c r="N95" s="3"/>
      <c r="O95" s="3"/>
      <c r="P95" s="3"/>
    </row>
    <row r="96" spans="1:16" ht="12.75" customHeight="1">
      <c r="A96" s="53"/>
      <c r="B96" s="53"/>
      <c r="C96" s="53"/>
      <c r="D96" s="53"/>
      <c r="E96" s="53"/>
      <c r="F96" s="1"/>
      <c r="G96" s="1"/>
      <c r="H96" s="1"/>
      <c r="I96" s="1"/>
      <c r="J96" s="1"/>
      <c r="K96" s="1"/>
      <c r="L96" s="1"/>
      <c r="M96" s="1"/>
      <c r="N96" s="3"/>
      <c r="O96" s="3"/>
      <c r="P96" s="3"/>
    </row>
    <row r="97" spans="1:18">
      <c r="A97" s="26"/>
      <c r="B97" s="2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3"/>
      <c r="O97" s="3"/>
      <c r="P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3"/>
      <c r="O98" s="3"/>
      <c r="P98" s="3"/>
    </row>
    <row r="99" spans="1:18">
      <c r="A99" s="54" t="s">
        <v>15</v>
      </c>
      <c r="B99" s="52" t="s">
        <v>16</v>
      </c>
      <c r="C99" s="52" t="s">
        <v>17</v>
      </c>
      <c r="D99" s="52" t="s">
        <v>18</v>
      </c>
      <c r="E99" s="52" t="s">
        <v>19</v>
      </c>
      <c r="F99" s="1"/>
      <c r="G99" s="52" t="s">
        <v>16</v>
      </c>
      <c r="H99" s="52" t="s">
        <v>18</v>
      </c>
      <c r="I99" s="52" t="s">
        <v>17</v>
      </c>
      <c r="J99" s="1"/>
      <c r="K99" s="1"/>
      <c r="L99" s="1"/>
      <c r="M99" s="1"/>
      <c r="N99" s="3"/>
      <c r="O99" s="3"/>
      <c r="P99" s="3"/>
    </row>
    <row r="100" spans="1:18">
      <c r="A100" s="54"/>
      <c r="B100" s="54"/>
      <c r="C100" s="54"/>
      <c r="D100" s="54"/>
      <c r="E100" s="52"/>
      <c r="F100" s="1"/>
      <c r="G100" s="52"/>
      <c r="H100" s="52"/>
      <c r="I100" s="52"/>
      <c r="J100" s="1"/>
      <c r="K100" s="1"/>
      <c r="L100" s="1"/>
      <c r="M100" s="1"/>
      <c r="N100" s="3"/>
      <c r="O100" s="3"/>
      <c r="P100" s="3"/>
    </row>
    <row r="101" spans="1:18">
      <c r="A101" s="1"/>
      <c r="B101" s="2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3"/>
      <c r="O101" s="3"/>
      <c r="P101" s="3"/>
    </row>
    <row r="102" spans="1:18">
      <c r="A102" s="27">
        <v>0</v>
      </c>
      <c r="B102" s="28">
        <f>L$43</f>
        <v>11902.1483551938</v>
      </c>
      <c r="C102" s="28">
        <f>$B$90</f>
        <v>9.0746885406550906</v>
      </c>
      <c r="D102" s="28">
        <f>$I$90</f>
        <v>5.2938335637057099</v>
      </c>
      <c r="E102" s="28">
        <f t="shared" ref="E102:E105" si="18">B102*D102</f>
        <v>63007.992442929601</v>
      </c>
      <c r="F102" s="1"/>
      <c r="G102" s="12">
        <f t="shared" ref="G102:G106" si="19">B102</f>
        <v>11902</v>
      </c>
      <c r="H102" s="29">
        <f t="shared" ref="H102:H106" si="20">D102/1000</f>
        <v>5.0000000000000001E-3</v>
      </c>
      <c r="I102" s="30">
        <f t="shared" ref="I102:I106" si="21">C102</f>
        <v>9.1</v>
      </c>
      <c r="J102" s="1"/>
      <c r="K102" s="1"/>
      <c r="L102" s="1"/>
      <c r="M102" s="1"/>
      <c r="N102" s="3"/>
      <c r="O102" s="3"/>
      <c r="P102" s="3"/>
    </row>
    <row r="103" spans="1:18">
      <c r="A103" s="27">
        <v>1</v>
      </c>
      <c r="B103" s="28">
        <f>M$43</f>
        <v>7677.3370692314602</v>
      </c>
      <c r="C103" s="28">
        <f>$C$90</f>
        <v>14.1300343258388</v>
      </c>
      <c r="D103" s="28">
        <f>$J$90</f>
        <v>17.216661932116299</v>
      </c>
      <c r="E103" s="28">
        <f t="shared" si="18"/>
        <v>132178.11685986299</v>
      </c>
      <c r="F103" s="1"/>
      <c r="G103" s="12">
        <f t="shared" si="19"/>
        <v>7677</v>
      </c>
      <c r="H103" s="29">
        <f t="shared" si="20"/>
        <v>1.7000000000000001E-2</v>
      </c>
      <c r="I103" s="30">
        <f t="shared" si="21"/>
        <v>14.1</v>
      </c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27">
        <v>2</v>
      </c>
      <c r="B104" s="28">
        <f>N$43</f>
        <v>565.58366890812795</v>
      </c>
      <c r="C104" s="28">
        <f>$D$90</f>
        <v>13.2247907023987</v>
      </c>
      <c r="D104" s="28">
        <f>$K$90</f>
        <v>16.608332920657102</v>
      </c>
      <c r="E104" s="28">
        <f t="shared" si="18"/>
        <v>9393.4018677128897</v>
      </c>
      <c r="F104" s="1"/>
      <c r="G104" s="12">
        <f t="shared" si="19"/>
        <v>566</v>
      </c>
      <c r="H104" s="29">
        <f t="shared" si="20"/>
        <v>1.7000000000000001E-2</v>
      </c>
      <c r="I104" s="30">
        <f t="shared" si="21"/>
        <v>13.2</v>
      </c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27">
        <v>3</v>
      </c>
      <c r="B105" s="28">
        <f>O$43</f>
        <v>7.8649066666666698</v>
      </c>
      <c r="C105" s="28">
        <f>$E$90</f>
        <v>10.75</v>
      </c>
      <c r="D105" s="28">
        <f>$L$90</f>
        <v>7.40658918462921</v>
      </c>
      <c r="E105" s="28">
        <f t="shared" si="18"/>
        <v>58.252132655451497</v>
      </c>
      <c r="F105" s="1"/>
      <c r="G105" s="12">
        <f t="shared" si="19"/>
        <v>8</v>
      </c>
      <c r="H105" s="29">
        <f t="shared" si="20"/>
        <v>7.0000000000000001E-3</v>
      </c>
      <c r="I105" s="30">
        <f t="shared" si="21"/>
        <v>10.8</v>
      </c>
      <c r="J105" s="1"/>
      <c r="K105" s="1"/>
      <c r="L105" s="1"/>
      <c r="M105" s="1"/>
      <c r="N105" s="1"/>
      <c r="O105" s="30"/>
      <c r="P105" s="3"/>
      <c r="Q105" s="37"/>
      <c r="R105" s="3"/>
    </row>
    <row r="106" spans="1:18">
      <c r="A106" s="27" t="s">
        <v>7</v>
      </c>
      <c r="B106" s="28">
        <f>SUM(B102:B105)</f>
        <v>20152.934000000099</v>
      </c>
      <c r="C106" s="28">
        <f>$F$90</f>
        <v>11.117666489653599</v>
      </c>
      <c r="D106" s="28">
        <f>$M$90</f>
        <v>10.1542417249598</v>
      </c>
      <c r="E106" s="28">
        <f>SUM(E102:E105)</f>
        <v>204637.76330316099</v>
      </c>
      <c r="F106" s="1"/>
      <c r="G106" s="12">
        <f t="shared" si="19"/>
        <v>20153</v>
      </c>
      <c r="H106" s="29">
        <f t="shared" si="20"/>
        <v>0.01</v>
      </c>
      <c r="I106" s="30">
        <f t="shared" si="21"/>
        <v>11.1</v>
      </c>
      <c r="J106" s="1"/>
      <c r="K106" s="1"/>
      <c r="L106" s="1"/>
      <c r="M106" s="1"/>
      <c r="N106" s="1"/>
      <c r="O106" s="30"/>
      <c r="P106" s="3"/>
      <c r="Q106" s="37"/>
      <c r="R106" s="3"/>
    </row>
    <row r="107" spans="1:18">
      <c r="A107" s="27" t="s">
        <v>2</v>
      </c>
      <c r="B107" s="28">
        <f>$I$2</f>
        <v>205171</v>
      </c>
      <c r="C107" s="2"/>
      <c r="D107" s="2"/>
      <c r="E107" s="2"/>
      <c r="F107" s="1"/>
      <c r="G107" s="12">
        <f>B107/1000</f>
        <v>205</v>
      </c>
      <c r="H107" s="1"/>
      <c r="I107" s="1"/>
      <c r="J107" s="1"/>
      <c r="K107" s="1"/>
      <c r="L107" s="1"/>
      <c r="M107" s="1"/>
      <c r="N107" s="1"/>
      <c r="O107" s="30"/>
      <c r="P107" s="3"/>
      <c r="Q107" s="37"/>
      <c r="R107" s="3"/>
    </row>
    <row r="108" spans="1:18" ht="24">
      <c r="A108" s="31" t="s">
        <v>20</v>
      </c>
      <c r="B108" s="28">
        <f>IF(E106&gt;0,$I$2/E106,"")</f>
        <v>1.0026057590164801</v>
      </c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30"/>
      <c r="P108" s="3"/>
      <c r="Q108" s="37"/>
      <c r="R108" s="3"/>
    </row>
  </sheetData>
  <sheetProtection selectLockedCells="1" selectUnlockedCells="1"/>
  <mergeCells count="15"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zoomScale="80" zoomScaleNormal="80" workbookViewId="0">
      <selection activeCell="G7" sqref="G7"/>
    </sheetView>
  </sheetViews>
  <sheetFormatPr baseColWidth="10" defaultColWidth="11.5" defaultRowHeight="13"/>
  <cols>
    <col min="2" max="2" width="11.5" style="32"/>
    <col min="3" max="5" width="17.33203125" style="38" customWidth="1"/>
    <col min="6" max="6" width="41.1640625" customWidth="1"/>
    <col min="7" max="7" width="55.33203125" customWidth="1"/>
  </cols>
  <sheetData>
    <row r="1" spans="1:7" ht="18">
      <c r="A1" s="55" t="s">
        <v>24</v>
      </c>
      <c r="B1" s="55"/>
      <c r="C1" s="55"/>
      <c r="D1" s="55"/>
      <c r="E1" s="55"/>
      <c r="F1" s="55"/>
    </row>
    <row r="3" spans="1:7" ht="28">
      <c r="A3" s="39" t="s">
        <v>25</v>
      </c>
      <c r="B3" s="40" t="s">
        <v>26</v>
      </c>
      <c r="C3" s="41" t="s">
        <v>27</v>
      </c>
      <c r="D3" s="41" t="s">
        <v>28</v>
      </c>
      <c r="E3" s="41" t="s">
        <v>29</v>
      </c>
      <c r="F3" s="39" t="s">
        <v>30</v>
      </c>
      <c r="G3" s="42" t="s">
        <v>31</v>
      </c>
    </row>
    <row r="4" spans="1:7">
      <c r="A4">
        <v>300</v>
      </c>
      <c r="B4" t="s">
        <v>32</v>
      </c>
      <c r="C4" s="22">
        <v>5.1852195155435701E-3</v>
      </c>
      <c r="D4" s="22">
        <v>3.1017269322733498</v>
      </c>
      <c r="E4" s="22">
        <v>0.95268390427004512</v>
      </c>
      <c r="F4" t="s">
        <v>0</v>
      </c>
      <c r="G4" t="s">
        <v>33</v>
      </c>
    </row>
    <row r="5" spans="1:7">
      <c r="A5">
        <v>400</v>
      </c>
      <c r="B5" t="s">
        <v>34</v>
      </c>
      <c r="C5" s="22">
        <v>7.5172065494306401E-3</v>
      </c>
      <c r="D5" s="22">
        <v>2.95618967976971</v>
      </c>
      <c r="E5" s="22">
        <v>0.95533693291827404</v>
      </c>
      <c r="F5" t="s">
        <v>21</v>
      </c>
      <c r="G5" t="s">
        <v>33</v>
      </c>
    </row>
    <row r="6" spans="1:7">
      <c r="A6">
        <v>1411</v>
      </c>
      <c r="B6" t="s">
        <v>35</v>
      </c>
      <c r="C6" s="22">
        <v>2.9958460353017202E-3</v>
      </c>
      <c r="D6" s="22">
        <v>3.2912812930707602</v>
      </c>
      <c r="E6" s="22">
        <v>0.98119909242202996</v>
      </c>
      <c r="F6" t="s">
        <v>22</v>
      </c>
      <c r="G6" t="s">
        <v>36</v>
      </c>
    </row>
    <row r="7" spans="1:7">
      <c r="A7">
        <v>300</v>
      </c>
      <c r="B7" t="s">
        <v>37</v>
      </c>
      <c r="C7" s="22">
        <v>5.5930266172115406E-3</v>
      </c>
      <c r="D7" s="22">
        <v>3.0269010568757002</v>
      </c>
      <c r="E7" s="22">
        <v>0.94932908669914806</v>
      </c>
      <c r="F7" t="s">
        <v>23</v>
      </c>
      <c r="G7" t="s">
        <v>38</v>
      </c>
    </row>
  </sheetData>
  <sheetProtection selectLockedCells="1" selectUnlockedCells="1"/>
  <mergeCells count="1">
    <mergeCell ref="A1:F1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="80" zoomScaleNormal="80" workbookViewId="0"/>
  </sheetViews>
  <sheetFormatPr baseColWidth="10" defaultColWidth="11.5" defaultRowHeight="13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1Q</vt:lpstr>
      <vt:lpstr>2Q</vt:lpstr>
      <vt:lpstr>3Q</vt:lpstr>
      <vt:lpstr>4Q</vt:lpstr>
      <vt:lpstr>RELACIONES TALLA-PESO</vt:lpstr>
      <vt:lpstr>Hoja6</vt:lpstr>
      <vt:lpstr>'RELACIONES TALLA-PESO'!Área_de_impresión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modified xsi:type="dcterms:W3CDTF">2024-02-13T14:05:35Z</dcterms:modified>
</cp:coreProperties>
</file>