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entregable-3.1/Sección_SS3_boqueron/Modelo_SS3_boqueron/Archivos_datos/DATOS/Taledas_allfleets_1988_2016/"/>
    </mc:Choice>
  </mc:AlternateContent>
  <xr:revisionPtr revIDLastSave="0" documentId="8_{E5AB0373-BE25-D04D-A851-7666D1D07303}" xr6:coauthVersionLast="47" xr6:coauthVersionMax="47" xr10:uidLastSave="{00000000-0000-0000-0000-000000000000}"/>
  <bookViews>
    <workbookView xWindow="0" yWindow="500" windowWidth="51200" windowHeight="27300" tabRatio="988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  <sheet name="Hoja6" sheetId="6" r:id="rId6"/>
  </sheets>
  <definedNames>
    <definedName name="_xlnm.Print_Area" localSheetId="4">'RELACIONES TALLA-PESO'!$A$1:$G$8</definedName>
    <definedName name="Excel_BuiltIn_Print_Area" localSheetId="4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L6" i="1"/>
  <c r="M6" i="1"/>
  <c r="C52" i="1" s="1"/>
  <c r="N6" i="1"/>
  <c r="D52" i="1" s="1"/>
  <c r="O6" i="1"/>
  <c r="P6" i="1"/>
  <c r="F7" i="1"/>
  <c r="L7" i="1"/>
  <c r="M7" i="1"/>
  <c r="N7" i="1"/>
  <c r="D53" i="1" s="1"/>
  <c r="O7" i="1"/>
  <c r="P7" i="1"/>
  <c r="F8" i="1"/>
  <c r="L8" i="1"/>
  <c r="M8" i="1"/>
  <c r="N8" i="1"/>
  <c r="O8" i="1"/>
  <c r="P8" i="1"/>
  <c r="F9" i="1"/>
  <c r="L9" i="1"/>
  <c r="M9" i="1"/>
  <c r="N9" i="1"/>
  <c r="D55" i="1" s="1"/>
  <c r="O9" i="1"/>
  <c r="E55" i="1" s="1"/>
  <c r="P9" i="1"/>
  <c r="F10" i="1"/>
  <c r="L10" i="1"/>
  <c r="M10" i="1"/>
  <c r="N10" i="1"/>
  <c r="D56" i="1" s="1"/>
  <c r="O10" i="1"/>
  <c r="P10" i="1"/>
  <c r="F11" i="1"/>
  <c r="L11" i="1"/>
  <c r="M11" i="1"/>
  <c r="C57" i="1" s="1"/>
  <c r="N11" i="1"/>
  <c r="O11" i="1"/>
  <c r="E57" i="1" s="1"/>
  <c r="P11" i="1"/>
  <c r="F12" i="1"/>
  <c r="L12" i="1"/>
  <c r="M12" i="1"/>
  <c r="C58" i="1" s="1"/>
  <c r="N12" i="1"/>
  <c r="O12" i="1"/>
  <c r="L58" i="1" s="1"/>
  <c r="P12" i="1"/>
  <c r="F13" i="1"/>
  <c r="L13" i="1"/>
  <c r="M13" i="1"/>
  <c r="J59" i="1" s="1"/>
  <c r="N13" i="1"/>
  <c r="O13" i="1"/>
  <c r="P13" i="1"/>
  <c r="F14" i="1"/>
  <c r="L14" i="1"/>
  <c r="M14" i="1"/>
  <c r="N14" i="1"/>
  <c r="K60" i="1" s="1"/>
  <c r="O14" i="1"/>
  <c r="P14" i="1"/>
  <c r="F15" i="1"/>
  <c r="L15" i="1"/>
  <c r="M15" i="1"/>
  <c r="N15" i="1"/>
  <c r="O15" i="1"/>
  <c r="P15" i="1"/>
  <c r="F16" i="1"/>
  <c r="L16" i="1"/>
  <c r="M16" i="1"/>
  <c r="N16" i="1"/>
  <c r="O16" i="1"/>
  <c r="E62" i="1" s="1"/>
  <c r="P16" i="1"/>
  <c r="F17" i="1"/>
  <c r="L17" i="1"/>
  <c r="M17" i="1"/>
  <c r="N17" i="1"/>
  <c r="D63" i="1" s="1"/>
  <c r="O17" i="1"/>
  <c r="P17" i="1"/>
  <c r="F18" i="1"/>
  <c r="L18" i="1"/>
  <c r="M18" i="1"/>
  <c r="N18" i="1"/>
  <c r="O18" i="1"/>
  <c r="P18" i="1"/>
  <c r="F19" i="1"/>
  <c r="L19" i="1"/>
  <c r="M19" i="1"/>
  <c r="N19" i="1"/>
  <c r="O19" i="1"/>
  <c r="P19" i="1"/>
  <c r="F20" i="1"/>
  <c r="L20" i="1"/>
  <c r="M20" i="1"/>
  <c r="N20" i="1"/>
  <c r="D66" i="1" s="1"/>
  <c r="O20" i="1"/>
  <c r="P20" i="1"/>
  <c r="F21" i="1"/>
  <c r="L21" i="1"/>
  <c r="M21" i="1"/>
  <c r="C67" i="1" s="1"/>
  <c r="N21" i="1"/>
  <c r="O21" i="1"/>
  <c r="P21" i="1"/>
  <c r="F22" i="1"/>
  <c r="L22" i="1"/>
  <c r="M22" i="1"/>
  <c r="N22" i="1"/>
  <c r="D68" i="1" s="1"/>
  <c r="O22" i="1"/>
  <c r="P22" i="1"/>
  <c r="F23" i="1"/>
  <c r="L23" i="1"/>
  <c r="M23" i="1"/>
  <c r="N23" i="1"/>
  <c r="O23" i="1"/>
  <c r="L69" i="1" s="1"/>
  <c r="P23" i="1"/>
  <c r="F24" i="1"/>
  <c r="L24" i="1"/>
  <c r="M24" i="1"/>
  <c r="N24" i="1"/>
  <c r="O24" i="1"/>
  <c r="E70" i="1" s="1"/>
  <c r="P24" i="1"/>
  <c r="F25" i="1"/>
  <c r="L25" i="1"/>
  <c r="M25" i="1"/>
  <c r="N25" i="1"/>
  <c r="O25" i="1"/>
  <c r="P25" i="1"/>
  <c r="F26" i="1"/>
  <c r="L26" i="1"/>
  <c r="M26" i="1"/>
  <c r="C72" i="1" s="1"/>
  <c r="N26" i="1"/>
  <c r="D72" i="1" s="1"/>
  <c r="O26" i="1"/>
  <c r="P26" i="1"/>
  <c r="F27" i="1"/>
  <c r="L27" i="1"/>
  <c r="M27" i="1"/>
  <c r="N27" i="1"/>
  <c r="O27" i="1"/>
  <c r="E73" i="1" s="1"/>
  <c r="P27" i="1"/>
  <c r="F28" i="1"/>
  <c r="L28" i="1"/>
  <c r="M28" i="1"/>
  <c r="C74" i="1" s="1"/>
  <c r="N28" i="1"/>
  <c r="O28" i="1"/>
  <c r="P28" i="1"/>
  <c r="F29" i="1"/>
  <c r="L29" i="1"/>
  <c r="M29" i="1"/>
  <c r="N29" i="1"/>
  <c r="O29" i="1"/>
  <c r="L75" i="1" s="1"/>
  <c r="P29" i="1"/>
  <c r="F30" i="1"/>
  <c r="L30" i="1"/>
  <c r="M30" i="1"/>
  <c r="N30" i="1"/>
  <c r="O30" i="1"/>
  <c r="L76" i="1" s="1"/>
  <c r="P30" i="1"/>
  <c r="F31" i="1"/>
  <c r="L31" i="1"/>
  <c r="M31" i="1"/>
  <c r="C77" i="1" s="1"/>
  <c r="N31" i="1"/>
  <c r="O31" i="1"/>
  <c r="P31" i="1"/>
  <c r="F32" i="1"/>
  <c r="L32" i="1"/>
  <c r="M32" i="1"/>
  <c r="C78" i="1" s="1"/>
  <c r="N32" i="1"/>
  <c r="O32" i="1"/>
  <c r="P32" i="1"/>
  <c r="F33" i="1"/>
  <c r="L33" i="1"/>
  <c r="M33" i="1"/>
  <c r="J79" i="1" s="1"/>
  <c r="N33" i="1"/>
  <c r="O33" i="1"/>
  <c r="L79" i="1" s="1"/>
  <c r="P33" i="1"/>
  <c r="F34" i="1"/>
  <c r="L34" i="1"/>
  <c r="M34" i="1"/>
  <c r="J80" i="1" s="1"/>
  <c r="N34" i="1"/>
  <c r="O34" i="1"/>
  <c r="P34" i="1"/>
  <c r="F35" i="1"/>
  <c r="L35" i="1"/>
  <c r="M35" i="1"/>
  <c r="N35" i="1"/>
  <c r="K81" i="1" s="1"/>
  <c r="O35" i="1"/>
  <c r="L81" i="1" s="1"/>
  <c r="P35" i="1"/>
  <c r="F36" i="1"/>
  <c r="L36" i="1"/>
  <c r="M36" i="1"/>
  <c r="N36" i="1"/>
  <c r="O36" i="1"/>
  <c r="P36" i="1"/>
  <c r="F37" i="1"/>
  <c r="L37" i="1"/>
  <c r="M37" i="1"/>
  <c r="C83" i="1" s="1"/>
  <c r="N37" i="1"/>
  <c r="O37" i="1"/>
  <c r="P37" i="1"/>
  <c r="F38" i="1"/>
  <c r="L38" i="1"/>
  <c r="M38" i="1"/>
  <c r="N38" i="1"/>
  <c r="O38" i="1"/>
  <c r="P38" i="1"/>
  <c r="F39" i="1"/>
  <c r="L39" i="1"/>
  <c r="M39" i="1"/>
  <c r="J85" i="1" s="1"/>
  <c r="N39" i="1"/>
  <c r="K85" i="1" s="1"/>
  <c r="O39" i="1"/>
  <c r="E85" i="1" s="1"/>
  <c r="P39" i="1"/>
  <c r="F40" i="1"/>
  <c r="I40" i="1"/>
  <c r="L40" i="1"/>
  <c r="M40" i="1"/>
  <c r="N40" i="1"/>
  <c r="K86" i="1" s="1"/>
  <c r="O40" i="1"/>
  <c r="F41" i="1"/>
  <c r="L41" i="1"/>
  <c r="M41" i="1"/>
  <c r="N41" i="1"/>
  <c r="D87" i="1" s="1"/>
  <c r="O41" i="1"/>
  <c r="F42" i="1"/>
  <c r="L42" i="1"/>
  <c r="M42" i="1"/>
  <c r="N42" i="1"/>
  <c r="O42" i="1"/>
  <c r="E88" i="1" s="1"/>
  <c r="B43" i="1"/>
  <c r="C43" i="1"/>
  <c r="D43" i="1"/>
  <c r="E43" i="1"/>
  <c r="F43" i="1"/>
  <c r="N43" i="1"/>
  <c r="B52" i="1"/>
  <c r="E52" i="1"/>
  <c r="H52" i="1"/>
  <c r="I52" i="1"/>
  <c r="L52" i="1"/>
  <c r="B53" i="1"/>
  <c r="C53" i="1"/>
  <c r="H53" i="1"/>
  <c r="J53" i="1" s="1"/>
  <c r="I53" i="1"/>
  <c r="B54" i="1"/>
  <c r="C54" i="1"/>
  <c r="D54" i="1"/>
  <c r="H54" i="1"/>
  <c r="K54" i="1"/>
  <c r="B55" i="1"/>
  <c r="C55" i="1"/>
  <c r="H55" i="1"/>
  <c r="I55" i="1"/>
  <c r="J55" i="1"/>
  <c r="K55" i="1"/>
  <c r="L55" i="1"/>
  <c r="B56" i="1"/>
  <c r="C56" i="1"/>
  <c r="E56" i="1"/>
  <c r="H56" i="1"/>
  <c r="I56" i="1"/>
  <c r="J56" i="1"/>
  <c r="L56" i="1"/>
  <c r="B57" i="1"/>
  <c r="H57" i="1"/>
  <c r="I57" i="1" s="1"/>
  <c r="L57" i="1"/>
  <c r="B58" i="1"/>
  <c r="E58" i="1"/>
  <c r="H58" i="1"/>
  <c r="I58" i="1"/>
  <c r="B59" i="1"/>
  <c r="C59" i="1"/>
  <c r="H59" i="1"/>
  <c r="I59" i="1" s="1"/>
  <c r="B60" i="1"/>
  <c r="C60" i="1"/>
  <c r="H60" i="1"/>
  <c r="I60" i="1" s="1"/>
  <c r="J60" i="1"/>
  <c r="B61" i="1"/>
  <c r="C61" i="1"/>
  <c r="H61" i="1"/>
  <c r="I61" i="1"/>
  <c r="J61" i="1"/>
  <c r="B62" i="1"/>
  <c r="C62" i="1"/>
  <c r="D62" i="1"/>
  <c r="H62" i="1"/>
  <c r="I62" i="1"/>
  <c r="J62" i="1"/>
  <c r="K62" i="1"/>
  <c r="L62" i="1"/>
  <c r="B63" i="1"/>
  <c r="H63" i="1"/>
  <c r="I63" i="1" s="1"/>
  <c r="K63" i="1"/>
  <c r="B64" i="1"/>
  <c r="H64" i="1"/>
  <c r="I64" i="1" s="1"/>
  <c r="B65" i="1"/>
  <c r="C65" i="1"/>
  <c r="H65" i="1"/>
  <c r="I65" i="1" s="1"/>
  <c r="J65" i="1"/>
  <c r="B66" i="1"/>
  <c r="C66" i="1"/>
  <c r="H66" i="1"/>
  <c r="I66" i="1"/>
  <c r="J66" i="1"/>
  <c r="K66" i="1"/>
  <c r="B67" i="1"/>
  <c r="H67" i="1"/>
  <c r="I67" i="1"/>
  <c r="J67" i="1"/>
  <c r="B68" i="1"/>
  <c r="C68" i="1"/>
  <c r="H68" i="1"/>
  <c r="I68" i="1"/>
  <c r="J68" i="1"/>
  <c r="K68" i="1"/>
  <c r="B69" i="1"/>
  <c r="E69" i="1"/>
  <c r="H69" i="1"/>
  <c r="I69" i="1" s="1"/>
  <c r="B70" i="1"/>
  <c r="H70" i="1"/>
  <c r="I70" i="1" s="1"/>
  <c r="L70" i="1"/>
  <c r="B71" i="1"/>
  <c r="C71" i="1"/>
  <c r="H71" i="1"/>
  <c r="I71" i="1"/>
  <c r="J71" i="1"/>
  <c r="B72" i="1"/>
  <c r="H72" i="1"/>
  <c r="I72" i="1"/>
  <c r="J72" i="1"/>
  <c r="K72" i="1"/>
  <c r="B73" i="1"/>
  <c r="H73" i="1"/>
  <c r="I73" i="1"/>
  <c r="B74" i="1"/>
  <c r="H74" i="1"/>
  <c r="I74" i="1"/>
  <c r="J74" i="1"/>
  <c r="B75" i="1"/>
  <c r="H75" i="1"/>
  <c r="I75" i="1" s="1"/>
  <c r="B76" i="1"/>
  <c r="E76" i="1"/>
  <c r="H76" i="1"/>
  <c r="I76" i="1"/>
  <c r="B77" i="1"/>
  <c r="H77" i="1"/>
  <c r="I77" i="1" s="1"/>
  <c r="J77" i="1"/>
  <c r="B78" i="1"/>
  <c r="H78" i="1"/>
  <c r="I78" i="1"/>
  <c r="J78" i="1"/>
  <c r="B79" i="1"/>
  <c r="E79" i="1"/>
  <c r="H79" i="1"/>
  <c r="I79" i="1"/>
  <c r="B80" i="1"/>
  <c r="C80" i="1"/>
  <c r="H80" i="1"/>
  <c r="I80" i="1"/>
  <c r="B81" i="1"/>
  <c r="D81" i="1"/>
  <c r="E81" i="1"/>
  <c r="H81" i="1"/>
  <c r="I81" i="1" s="1"/>
  <c r="B82" i="1"/>
  <c r="H82" i="1"/>
  <c r="I82" i="1" s="1"/>
  <c r="B83" i="1"/>
  <c r="H83" i="1"/>
  <c r="I83" i="1" s="1"/>
  <c r="B84" i="1"/>
  <c r="C84" i="1"/>
  <c r="H84" i="1"/>
  <c r="I84" i="1" s="1"/>
  <c r="B85" i="1"/>
  <c r="C85" i="1"/>
  <c r="D85" i="1"/>
  <c r="H85" i="1"/>
  <c r="I85" i="1"/>
  <c r="L85" i="1"/>
  <c r="D86" i="1"/>
  <c r="H86" i="1"/>
  <c r="C87" i="1"/>
  <c r="H87" i="1"/>
  <c r="J87" i="1"/>
  <c r="K87" i="1"/>
  <c r="B88" i="1"/>
  <c r="D88" i="1"/>
  <c r="H88" i="1"/>
  <c r="I88" i="1" s="1"/>
  <c r="K88" i="1"/>
  <c r="L88" i="1"/>
  <c r="B107" i="1"/>
  <c r="F6" i="2"/>
  <c r="M6" i="2" s="1"/>
  <c r="L6" i="2"/>
  <c r="N6" i="2"/>
  <c r="O6" i="2"/>
  <c r="F7" i="2"/>
  <c r="M7" i="2" s="1"/>
  <c r="L7" i="2"/>
  <c r="P7" i="2" s="1"/>
  <c r="N7" i="2"/>
  <c r="O7" i="2"/>
  <c r="F8" i="2"/>
  <c r="F9" i="2"/>
  <c r="L9" i="2"/>
  <c r="O9" i="2"/>
  <c r="F10" i="2"/>
  <c r="F11" i="2"/>
  <c r="L11" i="2"/>
  <c r="N11" i="2"/>
  <c r="F12" i="2"/>
  <c r="M12" i="2" s="1"/>
  <c r="L12" i="2"/>
  <c r="N12" i="2"/>
  <c r="O12" i="2"/>
  <c r="L58" i="2" s="1"/>
  <c r="P12" i="2"/>
  <c r="F13" i="2"/>
  <c r="M13" i="2" s="1"/>
  <c r="L13" i="2"/>
  <c r="N13" i="2"/>
  <c r="D59" i="2" s="1"/>
  <c r="O13" i="2"/>
  <c r="P13" i="2"/>
  <c r="F14" i="2"/>
  <c r="F15" i="2"/>
  <c r="L15" i="2" s="1"/>
  <c r="O15" i="2"/>
  <c r="F16" i="2"/>
  <c r="L16" i="2"/>
  <c r="B62" i="2" s="1"/>
  <c r="N16" i="2"/>
  <c r="K62" i="2" s="1"/>
  <c r="F17" i="2"/>
  <c r="O17" i="2"/>
  <c r="F18" i="2"/>
  <c r="L18" i="2"/>
  <c r="N18" i="2"/>
  <c r="F19" i="2"/>
  <c r="M19" i="2" s="1"/>
  <c r="L19" i="2"/>
  <c r="N19" i="2"/>
  <c r="O19" i="2"/>
  <c r="F20" i="2"/>
  <c r="N20" i="2"/>
  <c r="K66" i="2" s="1"/>
  <c r="O20" i="2"/>
  <c r="F21" i="2"/>
  <c r="F22" i="2"/>
  <c r="L22" i="2"/>
  <c r="F23" i="2"/>
  <c r="F24" i="2"/>
  <c r="M24" i="2" s="1"/>
  <c r="L24" i="2"/>
  <c r="N24" i="2"/>
  <c r="O24" i="2"/>
  <c r="F25" i="2"/>
  <c r="M25" i="2" s="1"/>
  <c r="L25" i="2"/>
  <c r="N25" i="2"/>
  <c r="O25" i="2"/>
  <c r="P25" i="2" s="1"/>
  <c r="F26" i="2"/>
  <c r="M26" i="2" s="1"/>
  <c r="L26" i="2"/>
  <c r="N26" i="2"/>
  <c r="O26" i="2"/>
  <c r="P26" i="2"/>
  <c r="F27" i="2"/>
  <c r="O27" i="2"/>
  <c r="L73" i="2" s="1"/>
  <c r="F28" i="2"/>
  <c r="L28" i="2"/>
  <c r="F29" i="2"/>
  <c r="L29" i="2"/>
  <c r="F30" i="2"/>
  <c r="M30" i="2" s="1"/>
  <c r="L30" i="2"/>
  <c r="N30" i="2"/>
  <c r="O30" i="2"/>
  <c r="L76" i="2" s="1"/>
  <c r="F31" i="2"/>
  <c r="M31" i="2" s="1"/>
  <c r="L31" i="2"/>
  <c r="N31" i="2"/>
  <c r="O31" i="2"/>
  <c r="P31" i="2"/>
  <c r="F32" i="2"/>
  <c r="M32" i="2" s="1"/>
  <c r="L32" i="2"/>
  <c r="N32" i="2"/>
  <c r="O32" i="2"/>
  <c r="P32" i="2"/>
  <c r="F33" i="2"/>
  <c r="O33" i="2" s="1"/>
  <c r="F34" i="2"/>
  <c r="L34" i="2"/>
  <c r="F35" i="2"/>
  <c r="L35" i="2" s="1"/>
  <c r="N35" i="2"/>
  <c r="K81" i="2" s="1"/>
  <c r="F36" i="2"/>
  <c r="M36" i="2" s="1"/>
  <c r="L36" i="2"/>
  <c r="N36" i="2"/>
  <c r="O36" i="2"/>
  <c r="E82" i="2" s="1"/>
  <c r="F37" i="2"/>
  <c r="M37" i="2" s="1"/>
  <c r="L37" i="2"/>
  <c r="N37" i="2"/>
  <c r="O37" i="2"/>
  <c r="F38" i="2"/>
  <c r="M38" i="2" s="1"/>
  <c r="L38" i="2"/>
  <c r="N38" i="2"/>
  <c r="O38" i="2"/>
  <c r="F39" i="2"/>
  <c r="O39" i="2"/>
  <c r="F40" i="2"/>
  <c r="I40" i="2"/>
  <c r="I43" i="2" s="1"/>
  <c r="F41" i="2"/>
  <c r="M41" i="2" s="1"/>
  <c r="F42" i="2"/>
  <c r="M42" i="2"/>
  <c r="N42" i="2"/>
  <c r="B43" i="2"/>
  <c r="C43" i="2"/>
  <c r="D43" i="2"/>
  <c r="E43" i="2"/>
  <c r="B52" i="2"/>
  <c r="C52" i="2"/>
  <c r="E52" i="2"/>
  <c r="H52" i="2"/>
  <c r="C53" i="2"/>
  <c r="D53" i="2"/>
  <c r="H53" i="2"/>
  <c r="I53" i="2"/>
  <c r="J53" i="2"/>
  <c r="K53" i="2"/>
  <c r="H54" i="2"/>
  <c r="B55" i="2"/>
  <c r="H55" i="2"/>
  <c r="I55" i="2"/>
  <c r="H56" i="2"/>
  <c r="D57" i="2"/>
  <c r="H57" i="2"/>
  <c r="K57" i="2"/>
  <c r="B58" i="2"/>
  <c r="C58" i="2"/>
  <c r="E58" i="2"/>
  <c r="H58" i="2"/>
  <c r="J58" i="2" s="1"/>
  <c r="I58" i="2"/>
  <c r="B59" i="2"/>
  <c r="C59" i="2"/>
  <c r="H59" i="2"/>
  <c r="H60" i="2"/>
  <c r="H61" i="2"/>
  <c r="I61" i="2"/>
  <c r="D62" i="2"/>
  <c r="H62" i="2"/>
  <c r="E63" i="2"/>
  <c r="H63" i="2"/>
  <c r="L63" i="2"/>
  <c r="B64" i="2"/>
  <c r="H64" i="2"/>
  <c r="I64" i="2"/>
  <c r="C65" i="2"/>
  <c r="H65" i="2"/>
  <c r="I65" i="2" s="1"/>
  <c r="J65" i="2"/>
  <c r="D66" i="2"/>
  <c r="H66" i="2"/>
  <c r="H67" i="2"/>
  <c r="H68" i="2"/>
  <c r="H69" i="2"/>
  <c r="B70" i="2"/>
  <c r="H70" i="2"/>
  <c r="B71" i="2"/>
  <c r="C71" i="2"/>
  <c r="H71" i="2"/>
  <c r="I71" i="2"/>
  <c r="J71" i="2"/>
  <c r="B72" i="2"/>
  <c r="C72" i="2"/>
  <c r="D72" i="2"/>
  <c r="H72" i="2"/>
  <c r="I72" i="2"/>
  <c r="J72" i="2"/>
  <c r="K72" i="2"/>
  <c r="H73" i="2"/>
  <c r="H74" i="2"/>
  <c r="H75" i="2"/>
  <c r="E76" i="2"/>
  <c r="H76" i="2"/>
  <c r="I76" i="2"/>
  <c r="B77" i="2"/>
  <c r="C77" i="2"/>
  <c r="H77" i="2"/>
  <c r="B78" i="2"/>
  <c r="C78" i="2"/>
  <c r="D78" i="2"/>
  <c r="H78" i="2"/>
  <c r="I78" i="2"/>
  <c r="J78" i="2"/>
  <c r="K78" i="2"/>
  <c r="H79" i="2"/>
  <c r="H80" i="2"/>
  <c r="H81" i="2"/>
  <c r="B82" i="2"/>
  <c r="H82" i="2"/>
  <c r="I82" i="2"/>
  <c r="L82" i="2"/>
  <c r="C83" i="2"/>
  <c r="H83" i="2"/>
  <c r="J83" i="2"/>
  <c r="B84" i="2"/>
  <c r="C84" i="2"/>
  <c r="D84" i="2"/>
  <c r="H84" i="2"/>
  <c r="J84" i="2" s="1"/>
  <c r="E85" i="2"/>
  <c r="H85" i="2"/>
  <c r="L85" i="2"/>
  <c r="H86" i="2"/>
  <c r="H87" i="2"/>
  <c r="H88" i="2"/>
  <c r="B107" i="2"/>
  <c r="F6" i="3"/>
  <c r="L6" i="3"/>
  <c r="F7" i="3"/>
  <c r="L7" i="3"/>
  <c r="O7" i="3"/>
  <c r="F8" i="3"/>
  <c r="L8" i="3"/>
  <c r="O8" i="3"/>
  <c r="F9" i="3"/>
  <c r="L9" i="3"/>
  <c r="F10" i="3"/>
  <c r="L10" i="3"/>
  <c r="O10" i="3"/>
  <c r="E56" i="3" s="1"/>
  <c r="F11" i="3"/>
  <c r="L11" i="3"/>
  <c r="O11" i="3"/>
  <c r="F12" i="3"/>
  <c r="F13" i="3"/>
  <c r="L13" i="3"/>
  <c r="I59" i="3" s="1"/>
  <c r="O13" i="3"/>
  <c r="F14" i="3"/>
  <c r="L14" i="3"/>
  <c r="O14" i="3"/>
  <c r="F15" i="3"/>
  <c r="L15" i="3"/>
  <c r="F16" i="3"/>
  <c r="F17" i="3"/>
  <c r="L17" i="3"/>
  <c r="O17" i="3"/>
  <c r="E63" i="3" s="1"/>
  <c r="F18" i="3"/>
  <c r="L18" i="3"/>
  <c r="F19" i="3"/>
  <c r="L19" i="3"/>
  <c r="O19" i="3"/>
  <c r="F20" i="3"/>
  <c r="L20" i="3"/>
  <c r="O20" i="3"/>
  <c r="F21" i="3"/>
  <c r="F22" i="3"/>
  <c r="L22" i="3"/>
  <c r="O22" i="3"/>
  <c r="F23" i="3"/>
  <c r="L23" i="3"/>
  <c r="O23" i="3"/>
  <c r="F24" i="3"/>
  <c r="L24" i="3" s="1"/>
  <c r="I70" i="3" s="1"/>
  <c r="F25" i="3"/>
  <c r="L25" i="3" s="1"/>
  <c r="N25" i="3"/>
  <c r="D71" i="3" s="1"/>
  <c r="F26" i="3"/>
  <c r="M26" i="3" s="1"/>
  <c r="J72" i="3" s="1"/>
  <c r="L26" i="3"/>
  <c r="N26" i="3"/>
  <c r="F27" i="3"/>
  <c r="M27" i="3" s="1"/>
  <c r="L27" i="3"/>
  <c r="N27" i="3"/>
  <c r="O27" i="3"/>
  <c r="P27" i="3"/>
  <c r="F28" i="3"/>
  <c r="M28" i="3" s="1"/>
  <c r="L28" i="3"/>
  <c r="B74" i="3" s="1"/>
  <c r="N28" i="3"/>
  <c r="D74" i="3" s="1"/>
  <c r="O28" i="3"/>
  <c r="P28" i="3"/>
  <c r="F29" i="3"/>
  <c r="F30" i="3"/>
  <c r="L30" i="3"/>
  <c r="I76" i="3" s="1"/>
  <c r="F31" i="3"/>
  <c r="F32" i="3"/>
  <c r="M32" i="3" s="1"/>
  <c r="C78" i="3" s="1"/>
  <c r="L32" i="3"/>
  <c r="N32" i="3"/>
  <c r="K78" i="3" s="1"/>
  <c r="O32" i="3"/>
  <c r="F33" i="3"/>
  <c r="M33" i="3" s="1"/>
  <c r="L33" i="3"/>
  <c r="N33" i="3"/>
  <c r="O33" i="3"/>
  <c r="P33" i="3"/>
  <c r="F34" i="3"/>
  <c r="M34" i="3" s="1"/>
  <c r="L34" i="3"/>
  <c r="B80" i="3" s="1"/>
  <c r="N34" i="3"/>
  <c r="O34" i="3"/>
  <c r="E80" i="3" s="1"/>
  <c r="F80" i="3" s="1"/>
  <c r="P34" i="3"/>
  <c r="F35" i="3"/>
  <c r="O35" i="3"/>
  <c r="F36" i="3"/>
  <c r="L36" i="3"/>
  <c r="F37" i="3"/>
  <c r="L37" i="3"/>
  <c r="F38" i="3"/>
  <c r="M38" i="3" s="1"/>
  <c r="L38" i="3"/>
  <c r="N38" i="3"/>
  <c r="D84" i="3" s="1"/>
  <c r="O38" i="3"/>
  <c r="L84" i="3" s="1"/>
  <c r="F39" i="3"/>
  <c r="M39" i="3" s="1"/>
  <c r="L39" i="3"/>
  <c r="N39" i="3"/>
  <c r="O39" i="3"/>
  <c r="P39" i="3"/>
  <c r="F40" i="3"/>
  <c r="L40" i="3" s="1"/>
  <c r="I40" i="3"/>
  <c r="M40" i="3"/>
  <c r="N40" i="3"/>
  <c r="O40" i="3"/>
  <c r="E86" i="3" s="1"/>
  <c r="P40" i="3"/>
  <c r="F41" i="3"/>
  <c r="L41" i="3" s="1"/>
  <c r="M41" i="3"/>
  <c r="C87" i="3" s="1"/>
  <c r="N41" i="3"/>
  <c r="O41" i="3"/>
  <c r="P41" i="3"/>
  <c r="F42" i="3"/>
  <c r="O42" i="3"/>
  <c r="B43" i="3"/>
  <c r="C43" i="3"/>
  <c r="D43" i="3"/>
  <c r="E43" i="3"/>
  <c r="I43" i="3"/>
  <c r="H52" i="3"/>
  <c r="B53" i="3"/>
  <c r="H53" i="3"/>
  <c r="I53" i="3" s="1"/>
  <c r="B54" i="3"/>
  <c r="E54" i="3"/>
  <c r="H54" i="3"/>
  <c r="I54" i="3"/>
  <c r="L54" i="3"/>
  <c r="H55" i="3"/>
  <c r="I55" i="3"/>
  <c r="H56" i="3"/>
  <c r="B57" i="3"/>
  <c r="E57" i="3"/>
  <c r="H57" i="3"/>
  <c r="L57" i="3" s="1"/>
  <c r="H58" i="3"/>
  <c r="B59" i="3"/>
  <c r="H59" i="3"/>
  <c r="B60" i="3"/>
  <c r="E60" i="3"/>
  <c r="H60" i="3"/>
  <c r="I60" i="3"/>
  <c r="L60" i="3"/>
  <c r="H61" i="3"/>
  <c r="H62" i="3"/>
  <c r="B63" i="3"/>
  <c r="H63" i="3"/>
  <c r="I63" i="3"/>
  <c r="L63" i="3"/>
  <c r="H64" i="3"/>
  <c r="I64" i="3"/>
  <c r="H65" i="3"/>
  <c r="I65" i="3"/>
  <c r="B66" i="3"/>
  <c r="E66" i="3"/>
  <c r="H66" i="3"/>
  <c r="I66" i="3"/>
  <c r="L66" i="3"/>
  <c r="H67" i="3"/>
  <c r="E68" i="3"/>
  <c r="H68" i="3"/>
  <c r="B69" i="3"/>
  <c r="E69" i="3"/>
  <c r="H69" i="3"/>
  <c r="I69" i="3" s="1"/>
  <c r="L69" i="3"/>
  <c r="H70" i="3"/>
  <c r="B71" i="3"/>
  <c r="H71" i="3"/>
  <c r="K71" i="3"/>
  <c r="H72" i="3"/>
  <c r="I72" i="3"/>
  <c r="C73" i="3"/>
  <c r="D73" i="3"/>
  <c r="E73" i="3"/>
  <c r="H73" i="3"/>
  <c r="J73" i="3"/>
  <c r="K73" i="3"/>
  <c r="L73" i="3"/>
  <c r="C74" i="3"/>
  <c r="H74" i="3"/>
  <c r="J74" i="3" s="1"/>
  <c r="H75" i="3"/>
  <c r="B76" i="3"/>
  <c r="H76" i="3"/>
  <c r="H77" i="3"/>
  <c r="B78" i="3"/>
  <c r="H78" i="3"/>
  <c r="I78" i="3"/>
  <c r="J78" i="3"/>
  <c r="C79" i="3"/>
  <c r="D79" i="3"/>
  <c r="E79" i="3"/>
  <c r="H79" i="3"/>
  <c r="J79" i="3"/>
  <c r="K79" i="3"/>
  <c r="L79" i="3"/>
  <c r="C80" i="3"/>
  <c r="D80" i="3"/>
  <c r="H80" i="3"/>
  <c r="J80" i="3" s="1"/>
  <c r="K80" i="3"/>
  <c r="L80" i="3"/>
  <c r="H81" i="3"/>
  <c r="B82" i="3"/>
  <c r="H82" i="3"/>
  <c r="H83" i="3"/>
  <c r="B84" i="3"/>
  <c r="C84" i="3"/>
  <c r="H84" i="3"/>
  <c r="I84" i="3"/>
  <c r="J84" i="3"/>
  <c r="K84" i="3"/>
  <c r="C85" i="3"/>
  <c r="D85" i="3"/>
  <c r="E85" i="3"/>
  <c r="H85" i="3"/>
  <c r="J85" i="3"/>
  <c r="K85" i="3"/>
  <c r="L85" i="3"/>
  <c r="B86" i="3"/>
  <c r="D86" i="3"/>
  <c r="H86" i="3"/>
  <c r="I86" i="3" s="1"/>
  <c r="K86" i="3"/>
  <c r="L86" i="3"/>
  <c r="B87" i="3"/>
  <c r="E87" i="3"/>
  <c r="H87" i="3"/>
  <c r="I87" i="3"/>
  <c r="L87" i="3"/>
  <c r="H88" i="3"/>
  <c r="B107" i="3"/>
  <c r="F6" i="4"/>
  <c r="L6" i="4"/>
  <c r="M6" i="4"/>
  <c r="F7" i="4"/>
  <c r="L7" i="4"/>
  <c r="M7" i="4"/>
  <c r="F8" i="4"/>
  <c r="F9" i="4"/>
  <c r="L9" i="4" s="1"/>
  <c r="M9" i="4"/>
  <c r="F10" i="4"/>
  <c r="L10" i="4"/>
  <c r="B56" i="4" s="1"/>
  <c r="M10" i="4"/>
  <c r="C56" i="4" s="1"/>
  <c r="F11" i="4"/>
  <c r="F12" i="4"/>
  <c r="F13" i="4"/>
  <c r="L13" i="4"/>
  <c r="M13" i="4"/>
  <c r="C59" i="4" s="1"/>
  <c r="F14" i="4"/>
  <c r="F15" i="4"/>
  <c r="L15" i="4"/>
  <c r="M15" i="4"/>
  <c r="F16" i="4"/>
  <c r="L16" i="4"/>
  <c r="M16" i="4"/>
  <c r="F17" i="4"/>
  <c r="F18" i="4"/>
  <c r="L18" i="4" s="1"/>
  <c r="M18" i="4"/>
  <c r="F19" i="4"/>
  <c r="L19" i="4"/>
  <c r="M19" i="4"/>
  <c r="J65" i="4" s="1"/>
  <c r="F20" i="4"/>
  <c r="F21" i="4"/>
  <c r="F22" i="4"/>
  <c r="L22" i="4"/>
  <c r="I68" i="4" s="1"/>
  <c r="M22" i="4"/>
  <c r="J68" i="4" s="1"/>
  <c r="F23" i="4"/>
  <c r="F24" i="4"/>
  <c r="L24" i="4"/>
  <c r="M24" i="4"/>
  <c r="F25" i="4"/>
  <c r="L25" i="4"/>
  <c r="M25" i="4"/>
  <c r="F26" i="4"/>
  <c r="F27" i="4"/>
  <c r="L27" i="4"/>
  <c r="M27" i="4"/>
  <c r="F28" i="4"/>
  <c r="L28" i="4"/>
  <c r="I74" i="4" s="1"/>
  <c r="M28" i="4"/>
  <c r="J74" i="4" s="1"/>
  <c r="F29" i="4"/>
  <c r="F30" i="4"/>
  <c r="F31" i="4"/>
  <c r="L31" i="4"/>
  <c r="M31" i="4"/>
  <c r="F32" i="4"/>
  <c r="F33" i="4"/>
  <c r="L33" i="4"/>
  <c r="M33" i="4"/>
  <c r="F34" i="4"/>
  <c r="L34" i="4"/>
  <c r="M34" i="4"/>
  <c r="F35" i="4"/>
  <c r="F36" i="4"/>
  <c r="L36" i="4"/>
  <c r="M36" i="4"/>
  <c r="C82" i="4" s="1"/>
  <c r="F37" i="4"/>
  <c r="L37" i="4"/>
  <c r="B83" i="4" s="1"/>
  <c r="M37" i="4"/>
  <c r="F38" i="4"/>
  <c r="F39" i="4"/>
  <c r="F40" i="4"/>
  <c r="I40" i="4"/>
  <c r="L40" i="4"/>
  <c r="B86" i="4" s="1"/>
  <c r="O40" i="4"/>
  <c r="F41" i="4"/>
  <c r="L41" i="4" s="1"/>
  <c r="I87" i="4" s="1"/>
  <c r="O41" i="4"/>
  <c r="F42" i="4"/>
  <c r="L42" i="4"/>
  <c r="B43" i="4"/>
  <c r="C43" i="4"/>
  <c r="D43" i="4"/>
  <c r="E43" i="4"/>
  <c r="B52" i="4"/>
  <c r="H52" i="4"/>
  <c r="I52" i="4"/>
  <c r="J52" i="4"/>
  <c r="H53" i="4"/>
  <c r="H54" i="4"/>
  <c r="H55" i="4"/>
  <c r="H56" i="4"/>
  <c r="I56" i="4"/>
  <c r="J56" i="4"/>
  <c r="H57" i="4"/>
  <c r="H58" i="4"/>
  <c r="H59" i="4"/>
  <c r="J59" i="4"/>
  <c r="H60" i="4"/>
  <c r="B61" i="4"/>
  <c r="H61" i="4"/>
  <c r="B62" i="4"/>
  <c r="C62" i="4"/>
  <c r="H62" i="4"/>
  <c r="I62" i="4"/>
  <c r="J62" i="4"/>
  <c r="H63" i="4"/>
  <c r="H64" i="4"/>
  <c r="C65" i="4"/>
  <c r="H65" i="4"/>
  <c r="H66" i="4"/>
  <c r="H67" i="4"/>
  <c r="B68" i="4"/>
  <c r="C68" i="4"/>
  <c r="H68" i="4"/>
  <c r="H69" i="4"/>
  <c r="H70" i="4"/>
  <c r="I70" i="4"/>
  <c r="B71" i="4"/>
  <c r="C71" i="4"/>
  <c r="H71" i="4"/>
  <c r="I71" i="4"/>
  <c r="J71" i="4"/>
  <c r="H72" i="4"/>
  <c r="H73" i="4"/>
  <c r="I73" i="4"/>
  <c r="B74" i="4"/>
  <c r="H74" i="4"/>
  <c r="H75" i="4"/>
  <c r="H76" i="4"/>
  <c r="B77" i="4"/>
  <c r="H77" i="4"/>
  <c r="I77" i="4"/>
  <c r="H78" i="4"/>
  <c r="H79" i="4"/>
  <c r="B80" i="4"/>
  <c r="C80" i="4"/>
  <c r="H80" i="4"/>
  <c r="I80" i="4"/>
  <c r="J80" i="4"/>
  <c r="H81" i="4"/>
  <c r="B82" i="4"/>
  <c r="H82" i="4"/>
  <c r="H83" i="4"/>
  <c r="H84" i="4"/>
  <c r="H85" i="4"/>
  <c r="H86" i="4"/>
  <c r="B87" i="4"/>
  <c r="H87" i="4"/>
  <c r="H88" i="4"/>
  <c r="B107" i="4"/>
  <c r="B55" i="4" l="1"/>
  <c r="I55" i="4"/>
  <c r="B64" i="4"/>
  <c r="I64" i="4"/>
  <c r="L86" i="4"/>
  <c r="E86" i="4"/>
  <c r="N30" i="4"/>
  <c r="O30" i="4"/>
  <c r="J64" i="4"/>
  <c r="C64" i="4"/>
  <c r="C55" i="4"/>
  <c r="J55" i="4"/>
  <c r="L78" i="3"/>
  <c r="E78" i="3"/>
  <c r="K72" i="3"/>
  <c r="D72" i="3"/>
  <c r="L81" i="3"/>
  <c r="E81" i="3"/>
  <c r="M42" i="4"/>
  <c r="N42" i="4"/>
  <c r="O42" i="4"/>
  <c r="N38" i="4"/>
  <c r="O38" i="4"/>
  <c r="L38" i="4"/>
  <c r="M38" i="4"/>
  <c r="C77" i="4"/>
  <c r="J77" i="4"/>
  <c r="N29" i="4"/>
  <c r="O29" i="4"/>
  <c r="L29" i="4"/>
  <c r="M29" i="4"/>
  <c r="N20" i="4"/>
  <c r="O20" i="4"/>
  <c r="L20" i="4"/>
  <c r="M20" i="4"/>
  <c r="N11" i="4"/>
  <c r="O11" i="4"/>
  <c r="L11" i="4"/>
  <c r="M11" i="4"/>
  <c r="M43" i="4" s="1"/>
  <c r="B70" i="3"/>
  <c r="M29" i="3"/>
  <c r="L29" i="3"/>
  <c r="N29" i="3"/>
  <c r="O29" i="3"/>
  <c r="M21" i="3"/>
  <c r="N21" i="3"/>
  <c r="O21" i="3"/>
  <c r="L21" i="3"/>
  <c r="M16" i="3"/>
  <c r="N16" i="3"/>
  <c r="L16" i="3"/>
  <c r="O16" i="3"/>
  <c r="N36" i="4"/>
  <c r="O36" i="4"/>
  <c r="P36" i="4" s="1"/>
  <c r="B83" i="3"/>
  <c r="I83" i="3"/>
  <c r="B88" i="4"/>
  <c r="P42" i="4"/>
  <c r="N39" i="4"/>
  <c r="O39" i="4"/>
  <c r="C73" i="4"/>
  <c r="J73" i="4"/>
  <c r="N21" i="4"/>
  <c r="O21" i="4"/>
  <c r="N12" i="4"/>
  <c r="O12" i="4"/>
  <c r="L74" i="3"/>
  <c r="I88" i="4"/>
  <c r="J82" i="4"/>
  <c r="C79" i="4"/>
  <c r="J79" i="4"/>
  <c r="N27" i="4"/>
  <c r="O27" i="4"/>
  <c r="J70" i="4"/>
  <c r="C70" i="4"/>
  <c r="N18" i="4"/>
  <c r="O18" i="4"/>
  <c r="N9" i="4"/>
  <c r="O9" i="4"/>
  <c r="I82" i="4"/>
  <c r="P33" i="4"/>
  <c r="I79" i="4"/>
  <c r="B79" i="4"/>
  <c r="N26" i="4"/>
  <c r="O26" i="4"/>
  <c r="L26" i="4"/>
  <c r="M26" i="4"/>
  <c r="N17" i="4"/>
  <c r="O17" i="4"/>
  <c r="L17" i="4"/>
  <c r="M17" i="4"/>
  <c r="N8" i="4"/>
  <c r="O8" i="4"/>
  <c r="L8" i="4"/>
  <c r="M8" i="4"/>
  <c r="M78" i="3"/>
  <c r="M31" i="3"/>
  <c r="O31" i="3"/>
  <c r="L31" i="3"/>
  <c r="N31" i="3"/>
  <c r="M12" i="3"/>
  <c r="N12" i="3"/>
  <c r="O12" i="3"/>
  <c r="L12" i="3"/>
  <c r="F43" i="3"/>
  <c r="C61" i="4"/>
  <c r="J61" i="4"/>
  <c r="C83" i="4"/>
  <c r="J83" i="4"/>
  <c r="N35" i="4"/>
  <c r="O35" i="4"/>
  <c r="L35" i="4"/>
  <c r="M35" i="4"/>
  <c r="P24" i="4"/>
  <c r="B70" i="4"/>
  <c r="I61" i="4"/>
  <c r="B73" i="4"/>
  <c r="M39" i="4"/>
  <c r="N33" i="4"/>
  <c r="O33" i="4"/>
  <c r="M30" i="4"/>
  <c r="N24" i="4"/>
  <c r="O24" i="4"/>
  <c r="M21" i="4"/>
  <c r="N15" i="4"/>
  <c r="O15" i="4"/>
  <c r="M12" i="4"/>
  <c r="N6" i="4"/>
  <c r="O6" i="4"/>
  <c r="P6" i="4" s="1"/>
  <c r="F43" i="4"/>
  <c r="I82" i="3"/>
  <c r="F74" i="3"/>
  <c r="I71" i="3"/>
  <c r="L68" i="3"/>
  <c r="I86" i="4"/>
  <c r="C74" i="4"/>
  <c r="C52" i="4"/>
  <c r="L39" i="4"/>
  <c r="N32" i="4"/>
  <c r="O32" i="4"/>
  <c r="L32" i="4"/>
  <c r="M32" i="4"/>
  <c r="L30" i="4"/>
  <c r="N23" i="4"/>
  <c r="O23" i="4"/>
  <c r="L23" i="4"/>
  <c r="M23" i="4"/>
  <c r="L21" i="4"/>
  <c r="N14" i="4"/>
  <c r="O14" i="4"/>
  <c r="L14" i="4"/>
  <c r="M14" i="4"/>
  <c r="L12" i="4"/>
  <c r="J53" i="4"/>
  <c r="C53" i="4"/>
  <c r="K74" i="3"/>
  <c r="E65" i="3"/>
  <c r="L65" i="3"/>
  <c r="J52" i="2"/>
  <c r="I52" i="2"/>
  <c r="B83" i="2"/>
  <c r="P37" i="2"/>
  <c r="M21" i="2"/>
  <c r="L21" i="2"/>
  <c r="N21" i="2"/>
  <c r="O21" i="2"/>
  <c r="L86" i="1"/>
  <c r="O43" i="1"/>
  <c r="E86" i="1"/>
  <c r="E88" i="3"/>
  <c r="L88" i="3"/>
  <c r="M37" i="3"/>
  <c r="P37" i="3" s="1"/>
  <c r="O37" i="3"/>
  <c r="M35" i="3"/>
  <c r="L35" i="3"/>
  <c r="N35" i="3"/>
  <c r="P15" i="3"/>
  <c r="B61" i="3"/>
  <c r="I61" i="3"/>
  <c r="B56" i="3"/>
  <c r="I56" i="3"/>
  <c r="I52" i="3"/>
  <c r="C87" i="2"/>
  <c r="J87" i="2"/>
  <c r="P38" i="2"/>
  <c r="K84" i="2"/>
  <c r="B81" i="2"/>
  <c r="I81" i="2"/>
  <c r="M8" i="2"/>
  <c r="L8" i="2"/>
  <c r="F43" i="2"/>
  <c r="N8" i="2"/>
  <c r="O8" i="2"/>
  <c r="L42" i="3"/>
  <c r="M42" i="3"/>
  <c r="N42" i="3"/>
  <c r="P32" i="3"/>
  <c r="M19" i="3"/>
  <c r="P19" i="3" s="1"/>
  <c r="N19" i="3"/>
  <c r="M15" i="3"/>
  <c r="N15" i="3"/>
  <c r="O15" i="3"/>
  <c r="E59" i="3"/>
  <c r="L59" i="3"/>
  <c r="M6" i="3"/>
  <c r="N6" i="3"/>
  <c r="O6" i="3"/>
  <c r="E73" i="2"/>
  <c r="B75" i="2"/>
  <c r="I75" i="2"/>
  <c r="F56" i="1"/>
  <c r="M24" i="3"/>
  <c r="N24" i="3"/>
  <c r="O24" i="3"/>
  <c r="E87" i="4"/>
  <c r="L87" i="4"/>
  <c r="E74" i="3"/>
  <c r="B52" i="3"/>
  <c r="P38" i="3"/>
  <c r="M30" i="3"/>
  <c r="N30" i="3"/>
  <c r="O30" i="3"/>
  <c r="B73" i="3"/>
  <c r="F73" i="3" s="1"/>
  <c r="I73" i="3"/>
  <c r="M73" i="3" s="1"/>
  <c r="B68" i="3"/>
  <c r="I68" i="3"/>
  <c r="I57" i="3"/>
  <c r="L40" i="2"/>
  <c r="M40" i="2"/>
  <c r="N40" i="2"/>
  <c r="O40" i="2"/>
  <c r="M23" i="2"/>
  <c r="O23" i="2"/>
  <c r="L23" i="2"/>
  <c r="N23" i="2"/>
  <c r="I83" i="4"/>
  <c r="M40" i="4"/>
  <c r="N40" i="4"/>
  <c r="N37" i="4"/>
  <c r="O37" i="4"/>
  <c r="N34" i="4"/>
  <c r="O34" i="4"/>
  <c r="N31" i="4"/>
  <c r="O31" i="4"/>
  <c r="N28" i="4"/>
  <c r="O28" i="4"/>
  <c r="N25" i="4"/>
  <c r="O25" i="4"/>
  <c r="N22" i="4"/>
  <c r="O22" i="4"/>
  <c r="N19" i="4"/>
  <c r="O19" i="4"/>
  <c r="N16" i="4"/>
  <c r="O16" i="4"/>
  <c r="N13" i="4"/>
  <c r="O13" i="4"/>
  <c r="N10" i="4"/>
  <c r="O10" i="4"/>
  <c r="N7" i="4"/>
  <c r="O7" i="4"/>
  <c r="E84" i="3"/>
  <c r="F84" i="3" s="1"/>
  <c r="D78" i="3"/>
  <c r="F78" i="3" s="1"/>
  <c r="C72" i="3"/>
  <c r="B65" i="3"/>
  <c r="M36" i="3"/>
  <c r="N36" i="3"/>
  <c r="O36" i="3"/>
  <c r="B79" i="3"/>
  <c r="F79" i="3" s="1"/>
  <c r="I79" i="3"/>
  <c r="M79" i="3" s="1"/>
  <c r="M22" i="3"/>
  <c r="N22" i="3"/>
  <c r="M18" i="3"/>
  <c r="P18" i="3" s="1"/>
  <c r="N18" i="3"/>
  <c r="O18" i="3"/>
  <c r="M9" i="3"/>
  <c r="N9" i="3"/>
  <c r="O9" i="3"/>
  <c r="E53" i="3"/>
  <c r="L53" i="3"/>
  <c r="I84" i="2"/>
  <c r="I83" i="2"/>
  <c r="D81" i="2"/>
  <c r="I77" i="2"/>
  <c r="M77" i="2" s="1"/>
  <c r="J77" i="2"/>
  <c r="L61" i="2"/>
  <c r="E61" i="2"/>
  <c r="M84" i="3"/>
  <c r="B65" i="4"/>
  <c r="I65" i="4"/>
  <c r="B59" i="4"/>
  <c r="I59" i="4"/>
  <c r="B53" i="4"/>
  <c r="I53" i="4"/>
  <c r="M41" i="4"/>
  <c r="N41" i="4"/>
  <c r="B72" i="3"/>
  <c r="B64" i="3"/>
  <c r="L56" i="3"/>
  <c r="B55" i="3"/>
  <c r="D87" i="3"/>
  <c r="F87" i="3" s="1"/>
  <c r="K87" i="3"/>
  <c r="J86" i="3"/>
  <c r="M86" i="3" s="1"/>
  <c r="C86" i="3"/>
  <c r="F86" i="3" s="1"/>
  <c r="B85" i="3"/>
  <c r="F85" i="3" s="1"/>
  <c r="I85" i="3"/>
  <c r="M85" i="3" s="1"/>
  <c r="N37" i="3"/>
  <c r="O26" i="3"/>
  <c r="M25" i="3"/>
  <c r="P25" i="3" s="1"/>
  <c r="O25" i="3"/>
  <c r="M72" i="2"/>
  <c r="I59" i="2"/>
  <c r="J59" i="2"/>
  <c r="L79" i="2"/>
  <c r="E79" i="2"/>
  <c r="L70" i="2"/>
  <c r="E70" i="2"/>
  <c r="D65" i="2"/>
  <c r="K65" i="2"/>
  <c r="M65" i="2" s="1"/>
  <c r="B61" i="2"/>
  <c r="M29" i="2"/>
  <c r="P29" i="2" s="1"/>
  <c r="O29" i="2"/>
  <c r="M27" i="2"/>
  <c r="L27" i="2"/>
  <c r="N27" i="2"/>
  <c r="D70" i="2"/>
  <c r="K70" i="2"/>
  <c r="P19" i="2"/>
  <c r="M17" i="2"/>
  <c r="L17" i="2"/>
  <c r="N17" i="2"/>
  <c r="E55" i="2"/>
  <c r="L55" i="2"/>
  <c r="M83" i="1"/>
  <c r="F62" i="1"/>
  <c r="L87" i="1"/>
  <c r="E87" i="1"/>
  <c r="E84" i="1"/>
  <c r="L84" i="1"/>
  <c r="E83" i="1"/>
  <c r="L83" i="1"/>
  <c r="E82" i="1"/>
  <c r="L82" i="1"/>
  <c r="E80" i="1"/>
  <c r="L80" i="1"/>
  <c r="E78" i="1"/>
  <c r="L78" i="1"/>
  <c r="E77" i="1"/>
  <c r="L77" i="1"/>
  <c r="E74" i="1"/>
  <c r="L74" i="1"/>
  <c r="E72" i="1"/>
  <c r="L72" i="1"/>
  <c r="E71" i="1"/>
  <c r="L71" i="1"/>
  <c r="M71" i="1" s="1"/>
  <c r="L68" i="1"/>
  <c r="M68" i="1" s="1"/>
  <c r="E68" i="1"/>
  <c r="F68" i="1" s="1"/>
  <c r="L67" i="1"/>
  <c r="E67" i="1"/>
  <c r="E66" i="1"/>
  <c r="L66" i="1"/>
  <c r="E65" i="1"/>
  <c r="L65" i="1"/>
  <c r="L64" i="1"/>
  <c r="E64" i="1"/>
  <c r="L63" i="1"/>
  <c r="E63" i="1"/>
  <c r="L61" i="1"/>
  <c r="E61" i="1"/>
  <c r="E60" i="1"/>
  <c r="L60" i="1"/>
  <c r="M60" i="1" s="1"/>
  <c r="E59" i="1"/>
  <c r="L59" i="1"/>
  <c r="L41" i="2"/>
  <c r="N41" i="2"/>
  <c r="O41" i="2"/>
  <c r="M35" i="2"/>
  <c r="O35" i="2"/>
  <c r="M33" i="2"/>
  <c r="L33" i="2"/>
  <c r="N33" i="2"/>
  <c r="D76" i="2"/>
  <c r="K76" i="2"/>
  <c r="E71" i="2"/>
  <c r="L71" i="2"/>
  <c r="P24" i="2"/>
  <c r="B68" i="2"/>
  <c r="I68" i="2"/>
  <c r="E66" i="2"/>
  <c r="L66" i="2"/>
  <c r="M15" i="2"/>
  <c r="P15" i="2" s="1"/>
  <c r="N15" i="2"/>
  <c r="M62" i="1"/>
  <c r="F54" i="1"/>
  <c r="B89" i="1"/>
  <c r="B104" i="1"/>
  <c r="C86" i="1"/>
  <c r="J86" i="1"/>
  <c r="K84" i="1"/>
  <c r="D83" i="1"/>
  <c r="F83" i="1" s="1"/>
  <c r="K83" i="1"/>
  <c r="D82" i="1"/>
  <c r="K82" i="1"/>
  <c r="D80" i="1"/>
  <c r="F80" i="1" s="1"/>
  <c r="K80" i="1"/>
  <c r="M80" i="1" s="1"/>
  <c r="K79" i="1"/>
  <c r="D79" i="1"/>
  <c r="K78" i="1"/>
  <c r="M78" i="1" s="1"/>
  <c r="D78" i="1"/>
  <c r="D77" i="1"/>
  <c r="K77" i="1"/>
  <c r="M77" i="1" s="1"/>
  <c r="D76" i="1"/>
  <c r="K76" i="1"/>
  <c r="K75" i="1"/>
  <c r="D75" i="1"/>
  <c r="K74" i="1"/>
  <c r="M74" i="1" s="1"/>
  <c r="D74" i="1"/>
  <c r="F74" i="1" s="1"/>
  <c r="K73" i="1"/>
  <c r="D73" i="1"/>
  <c r="D71" i="1"/>
  <c r="K71" i="1"/>
  <c r="D70" i="1"/>
  <c r="K70" i="1"/>
  <c r="K69" i="1"/>
  <c r="D69" i="1"/>
  <c r="K67" i="1"/>
  <c r="D67" i="1"/>
  <c r="D65" i="1"/>
  <c r="F65" i="1" s="1"/>
  <c r="K65" i="1"/>
  <c r="M65" i="1" s="1"/>
  <c r="D64" i="1"/>
  <c r="K64" i="1"/>
  <c r="D61" i="1"/>
  <c r="F61" i="1" s="1"/>
  <c r="K61" i="1"/>
  <c r="D59" i="1"/>
  <c r="F59" i="1" s="1"/>
  <c r="K59" i="1"/>
  <c r="M59" i="1" s="1"/>
  <c r="D58" i="1"/>
  <c r="F58" i="1" s="1"/>
  <c r="K58" i="1"/>
  <c r="D57" i="1"/>
  <c r="F57" i="1" s="1"/>
  <c r="K57" i="1"/>
  <c r="M13" i="3"/>
  <c r="N13" i="3"/>
  <c r="M10" i="3"/>
  <c r="P10" i="3" s="1"/>
  <c r="N10" i="3"/>
  <c r="M7" i="3"/>
  <c r="N7" i="3"/>
  <c r="D88" i="2"/>
  <c r="K88" i="2"/>
  <c r="M39" i="2"/>
  <c r="L39" i="2"/>
  <c r="N39" i="2"/>
  <c r="D82" i="2"/>
  <c r="K82" i="2"/>
  <c r="E77" i="2"/>
  <c r="L77" i="2"/>
  <c r="P30" i="2"/>
  <c r="B74" i="2"/>
  <c r="I74" i="2"/>
  <c r="E72" i="2"/>
  <c r="F72" i="2" s="1"/>
  <c r="L72" i="2"/>
  <c r="D71" i="2"/>
  <c r="F71" i="2" s="1"/>
  <c r="K71" i="2"/>
  <c r="M71" i="2" s="1"/>
  <c r="C70" i="2"/>
  <c r="F70" i="2" s="1"/>
  <c r="J70" i="2"/>
  <c r="M22" i="2"/>
  <c r="N22" i="2"/>
  <c r="O22" i="2"/>
  <c r="D64" i="2"/>
  <c r="K64" i="2"/>
  <c r="M14" i="2"/>
  <c r="L14" i="2"/>
  <c r="N14" i="2"/>
  <c r="O14" i="2"/>
  <c r="B57" i="2"/>
  <c r="I57" i="2"/>
  <c r="M63" i="1"/>
  <c r="F55" i="1"/>
  <c r="M78" i="2"/>
  <c r="B76" i="2"/>
  <c r="I70" i="2"/>
  <c r="L43" i="2"/>
  <c r="C88" i="2"/>
  <c r="J88" i="2"/>
  <c r="E83" i="2"/>
  <c r="L83" i="2"/>
  <c r="P36" i="2"/>
  <c r="B80" i="2"/>
  <c r="I80" i="2"/>
  <c r="E78" i="2"/>
  <c r="F78" i="2" s="1"/>
  <c r="L78" i="2"/>
  <c r="D77" i="2"/>
  <c r="F77" i="2" s="1"/>
  <c r="K77" i="2"/>
  <c r="C76" i="2"/>
  <c r="J76" i="2"/>
  <c r="M76" i="2" s="1"/>
  <c r="M28" i="2"/>
  <c r="N28" i="2"/>
  <c r="O28" i="2"/>
  <c r="M11" i="2"/>
  <c r="P11" i="2" s="1"/>
  <c r="O11" i="2"/>
  <c r="D84" i="1"/>
  <c r="E75" i="1"/>
  <c r="L73" i="1"/>
  <c r="M72" i="1"/>
  <c r="M61" i="1"/>
  <c r="D60" i="1"/>
  <c r="J87" i="3"/>
  <c r="M87" i="3" s="1"/>
  <c r="I80" i="3"/>
  <c r="M80" i="3" s="1"/>
  <c r="I74" i="3"/>
  <c r="M74" i="3" s="1"/>
  <c r="M23" i="3"/>
  <c r="N23" i="3"/>
  <c r="M20" i="3"/>
  <c r="N20" i="3"/>
  <c r="M17" i="3"/>
  <c r="N17" i="3"/>
  <c r="M14" i="3"/>
  <c r="N14" i="3"/>
  <c r="M11" i="3"/>
  <c r="N11" i="3"/>
  <c r="M8" i="3"/>
  <c r="N8" i="3"/>
  <c r="B65" i="2"/>
  <c r="F65" i="2" s="1"/>
  <c r="B53" i="2"/>
  <c r="L42" i="2"/>
  <c r="O42" i="2"/>
  <c r="E84" i="2"/>
  <c r="F84" i="2" s="1"/>
  <c r="L84" i="2"/>
  <c r="D83" i="2"/>
  <c r="K83" i="2"/>
  <c r="C82" i="2"/>
  <c r="F82" i="2" s="1"/>
  <c r="J82" i="2"/>
  <c r="M82" i="2" s="1"/>
  <c r="M34" i="2"/>
  <c r="N34" i="2"/>
  <c r="O34" i="2"/>
  <c r="N29" i="2"/>
  <c r="E65" i="2"/>
  <c r="L65" i="2"/>
  <c r="M18" i="2"/>
  <c r="O18" i="2"/>
  <c r="E59" i="2"/>
  <c r="F59" i="2" s="1"/>
  <c r="L59" i="2"/>
  <c r="D58" i="2"/>
  <c r="F58" i="2" s="1"/>
  <c r="K58" i="2"/>
  <c r="M58" i="2" s="1"/>
  <c r="M10" i="2"/>
  <c r="O10" i="2"/>
  <c r="L10" i="2"/>
  <c r="N10" i="2"/>
  <c r="L52" i="2"/>
  <c r="F88" i="1"/>
  <c r="F82" i="1"/>
  <c r="F67" i="1"/>
  <c r="F66" i="1"/>
  <c r="E54" i="1"/>
  <c r="L54" i="1"/>
  <c r="E53" i="1"/>
  <c r="E89" i="1" s="1"/>
  <c r="L53" i="1"/>
  <c r="L89" i="1" s="1"/>
  <c r="D89" i="1"/>
  <c r="D90" i="1" s="1"/>
  <c r="C104" i="1" s="1"/>
  <c r="I104" i="1" s="1"/>
  <c r="D52" i="2"/>
  <c r="K52" i="2"/>
  <c r="F85" i="1"/>
  <c r="F77" i="1"/>
  <c r="F76" i="1"/>
  <c r="M67" i="1"/>
  <c r="M66" i="1"/>
  <c r="F60" i="1"/>
  <c r="M58" i="1"/>
  <c r="K56" i="1"/>
  <c r="M56" i="1" s="1"/>
  <c r="M55" i="1"/>
  <c r="I54" i="1"/>
  <c r="J54" i="1"/>
  <c r="F52" i="1"/>
  <c r="P40" i="1"/>
  <c r="P43" i="1" s="1"/>
  <c r="B86" i="1"/>
  <c r="F86" i="1" s="1"/>
  <c r="I86" i="1"/>
  <c r="M86" i="1" s="1"/>
  <c r="J84" i="1"/>
  <c r="M84" i="1" s="1"/>
  <c r="C82" i="1"/>
  <c r="J82" i="1"/>
  <c r="M82" i="1" s="1"/>
  <c r="C81" i="1"/>
  <c r="F81" i="1" s="1"/>
  <c r="J81" i="1"/>
  <c r="M81" i="1" s="1"/>
  <c r="C76" i="1"/>
  <c r="J76" i="1"/>
  <c r="M76" i="1" s="1"/>
  <c r="C75" i="1"/>
  <c r="F75" i="1" s="1"/>
  <c r="J75" i="1"/>
  <c r="M75" i="1" s="1"/>
  <c r="J73" i="1"/>
  <c r="M73" i="1" s="1"/>
  <c r="C73" i="1"/>
  <c r="C70" i="1"/>
  <c r="F70" i="1" s="1"/>
  <c r="J70" i="1"/>
  <c r="M70" i="1" s="1"/>
  <c r="C69" i="1"/>
  <c r="J69" i="1"/>
  <c r="M69" i="1" s="1"/>
  <c r="I62" i="2"/>
  <c r="M20" i="2"/>
  <c r="L20" i="2"/>
  <c r="M16" i="2"/>
  <c r="O16" i="2"/>
  <c r="M9" i="2"/>
  <c r="M43" i="2" s="1"/>
  <c r="N9" i="2"/>
  <c r="E53" i="2"/>
  <c r="L53" i="2"/>
  <c r="M53" i="2" s="1"/>
  <c r="P6" i="2"/>
  <c r="J83" i="1"/>
  <c r="C79" i="1"/>
  <c r="C89" i="1" s="1"/>
  <c r="F72" i="1"/>
  <c r="F71" i="1"/>
  <c r="K59" i="2"/>
  <c r="M85" i="1"/>
  <c r="C64" i="1"/>
  <c r="F64" i="1" s="1"/>
  <c r="J64" i="1"/>
  <c r="M64" i="1" s="1"/>
  <c r="C63" i="1"/>
  <c r="F63" i="1" s="1"/>
  <c r="J63" i="1"/>
  <c r="F84" i="1"/>
  <c r="F79" i="1"/>
  <c r="C88" i="1"/>
  <c r="J88" i="1"/>
  <c r="M88" i="1" s="1"/>
  <c r="P41" i="1"/>
  <c r="B87" i="1"/>
  <c r="I87" i="1"/>
  <c r="M87" i="1" s="1"/>
  <c r="L43" i="1"/>
  <c r="M79" i="1"/>
  <c r="F78" i="1"/>
  <c r="F73" i="1"/>
  <c r="P42" i="1"/>
  <c r="J57" i="1"/>
  <c r="M57" i="1" s="1"/>
  <c r="K52" i="1"/>
  <c r="K89" i="1" s="1"/>
  <c r="K90" i="1" s="1"/>
  <c r="D104" i="1" s="1"/>
  <c r="H104" i="1" s="1"/>
  <c r="M43" i="1"/>
  <c r="J58" i="1"/>
  <c r="K53" i="1"/>
  <c r="M53" i="1" s="1"/>
  <c r="J52" i="1"/>
  <c r="B103" i="2" l="1"/>
  <c r="B103" i="4"/>
  <c r="K66" i="3"/>
  <c r="D66" i="3"/>
  <c r="M54" i="1"/>
  <c r="F52" i="2"/>
  <c r="K56" i="2"/>
  <c r="D56" i="2"/>
  <c r="D75" i="2"/>
  <c r="K75" i="2"/>
  <c r="F53" i="2"/>
  <c r="D60" i="3"/>
  <c r="K60" i="3"/>
  <c r="D69" i="3"/>
  <c r="K69" i="3"/>
  <c r="L74" i="2"/>
  <c r="E74" i="2"/>
  <c r="I85" i="2"/>
  <c r="B85" i="2"/>
  <c r="P39" i="2"/>
  <c r="D56" i="3"/>
  <c r="K56" i="3"/>
  <c r="G104" i="1"/>
  <c r="E104" i="1"/>
  <c r="C81" i="2"/>
  <c r="J81" i="2"/>
  <c r="K63" i="2"/>
  <c r="D63" i="2"/>
  <c r="K73" i="2"/>
  <c r="D73" i="2"/>
  <c r="M83" i="2"/>
  <c r="C55" i="3"/>
  <c r="J55" i="3"/>
  <c r="E56" i="4"/>
  <c r="L56" i="4"/>
  <c r="L65" i="4"/>
  <c r="E65" i="4"/>
  <c r="E74" i="4"/>
  <c r="L74" i="4"/>
  <c r="E83" i="4"/>
  <c r="L83" i="4"/>
  <c r="D86" i="2"/>
  <c r="K86" i="2"/>
  <c r="E76" i="3"/>
  <c r="L76" i="3"/>
  <c r="P35" i="2"/>
  <c r="D81" i="3"/>
  <c r="K81" i="3"/>
  <c r="D67" i="2"/>
  <c r="K67" i="2"/>
  <c r="P21" i="4"/>
  <c r="B67" i="4"/>
  <c r="I67" i="4"/>
  <c r="J78" i="4"/>
  <c r="C78" i="4"/>
  <c r="K61" i="4"/>
  <c r="D61" i="4"/>
  <c r="K79" i="4"/>
  <c r="D79" i="4"/>
  <c r="I81" i="4"/>
  <c r="P35" i="4"/>
  <c r="B81" i="4"/>
  <c r="D58" i="3"/>
  <c r="K58" i="3"/>
  <c r="B54" i="4"/>
  <c r="I54" i="4"/>
  <c r="P8" i="4"/>
  <c r="D63" i="4"/>
  <c r="K63" i="4"/>
  <c r="D55" i="4"/>
  <c r="K55" i="4"/>
  <c r="D73" i="4"/>
  <c r="K73" i="4"/>
  <c r="E67" i="4"/>
  <c r="L67" i="4"/>
  <c r="P21" i="3"/>
  <c r="B67" i="3"/>
  <c r="I67" i="3"/>
  <c r="I75" i="3"/>
  <c r="P29" i="3"/>
  <c r="B75" i="3"/>
  <c r="E57" i="4"/>
  <c r="L57" i="4"/>
  <c r="P27" i="4"/>
  <c r="L88" i="4"/>
  <c r="E88" i="4"/>
  <c r="B102" i="1"/>
  <c r="B90" i="1"/>
  <c r="C102" i="1" s="1"/>
  <c r="I102" i="1" s="1"/>
  <c r="I90" i="1"/>
  <c r="D102" i="1" s="1"/>
  <c r="H102" i="1" s="1"/>
  <c r="K57" i="3"/>
  <c r="D57" i="3"/>
  <c r="C57" i="2"/>
  <c r="J57" i="2"/>
  <c r="J62" i="2"/>
  <c r="C62" i="2"/>
  <c r="P16" i="2"/>
  <c r="B66" i="2"/>
  <c r="P20" i="2"/>
  <c r="I66" i="2"/>
  <c r="B56" i="2"/>
  <c r="I56" i="2"/>
  <c r="P10" i="2"/>
  <c r="L80" i="2"/>
  <c r="E80" i="2"/>
  <c r="P14" i="3"/>
  <c r="J60" i="3"/>
  <c r="M60" i="3" s="1"/>
  <c r="C60" i="3"/>
  <c r="F60" i="3" s="1"/>
  <c r="C69" i="3"/>
  <c r="F69" i="3" s="1"/>
  <c r="J69" i="3"/>
  <c r="M69" i="3" s="1"/>
  <c r="P23" i="3"/>
  <c r="D74" i="2"/>
  <c r="K74" i="2"/>
  <c r="M70" i="2"/>
  <c r="E60" i="2"/>
  <c r="L60" i="2"/>
  <c r="L68" i="2"/>
  <c r="E68" i="2"/>
  <c r="J85" i="2"/>
  <c r="C85" i="2"/>
  <c r="C56" i="3"/>
  <c r="F56" i="3" s="1"/>
  <c r="J56" i="3"/>
  <c r="M56" i="3" s="1"/>
  <c r="L87" i="2"/>
  <c r="E87" i="2"/>
  <c r="P17" i="2"/>
  <c r="B63" i="2"/>
  <c r="I63" i="2"/>
  <c r="P27" i="2"/>
  <c r="B73" i="2"/>
  <c r="I73" i="2"/>
  <c r="E71" i="3"/>
  <c r="L71" i="3"/>
  <c r="M84" i="2"/>
  <c r="E64" i="3"/>
  <c r="L64" i="3"/>
  <c r="D56" i="4"/>
  <c r="F56" i="4" s="1"/>
  <c r="K56" i="4"/>
  <c r="M56" i="4" s="1"/>
  <c r="P10" i="4"/>
  <c r="K65" i="4"/>
  <c r="P19" i="4"/>
  <c r="D65" i="4"/>
  <c r="F65" i="4" s="1"/>
  <c r="D74" i="4"/>
  <c r="K74" i="4"/>
  <c r="M74" i="4" s="1"/>
  <c r="P28" i="4"/>
  <c r="K83" i="4"/>
  <c r="D83" i="4"/>
  <c r="P37" i="4"/>
  <c r="K69" i="2"/>
  <c r="D69" i="2"/>
  <c r="C86" i="2"/>
  <c r="J86" i="2"/>
  <c r="D76" i="3"/>
  <c r="K76" i="3"/>
  <c r="L61" i="3"/>
  <c r="E61" i="3"/>
  <c r="D88" i="3"/>
  <c r="K88" i="3"/>
  <c r="L54" i="2"/>
  <c r="O43" i="2"/>
  <c r="E54" i="2"/>
  <c r="E89" i="2" s="1"/>
  <c r="P35" i="3"/>
  <c r="B81" i="3"/>
  <c r="I81" i="3"/>
  <c r="P21" i="2"/>
  <c r="I67" i="2"/>
  <c r="B67" i="2"/>
  <c r="P12" i="4"/>
  <c r="B58" i="4"/>
  <c r="I58" i="4"/>
  <c r="J69" i="4"/>
  <c r="C69" i="4"/>
  <c r="B78" i="4"/>
  <c r="I78" i="4"/>
  <c r="P32" i="4"/>
  <c r="O43" i="4"/>
  <c r="L52" i="4"/>
  <c r="E52" i="4"/>
  <c r="C67" i="4"/>
  <c r="J67" i="4"/>
  <c r="C85" i="4"/>
  <c r="J85" i="4"/>
  <c r="E81" i="4"/>
  <c r="L81" i="4"/>
  <c r="J58" i="3"/>
  <c r="C58" i="3"/>
  <c r="L54" i="4"/>
  <c r="E54" i="4"/>
  <c r="C72" i="4"/>
  <c r="J72" i="4"/>
  <c r="L64" i="4"/>
  <c r="E64" i="4"/>
  <c r="D67" i="4"/>
  <c r="K67" i="4"/>
  <c r="L67" i="3"/>
  <c r="E67" i="3"/>
  <c r="C75" i="3"/>
  <c r="J75" i="3"/>
  <c r="K57" i="4"/>
  <c r="D57" i="4"/>
  <c r="C75" i="4"/>
  <c r="J75" i="4"/>
  <c r="K88" i="4"/>
  <c r="D88" i="4"/>
  <c r="J55" i="2"/>
  <c r="C55" i="2"/>
  <c r="P9" i="2"/>
  <c r="B102" i="2"/>
  <c r="I90" i="2"/>
  <c r="D102" i="2" s="1"/>
  <c r="H102" i="2" s="1"/>
  <c r="B90" i="2"/>
  <c r="C102" i="2" s="1"/>
  <c r="I102" i="2" s="1"/>
  <c r="B103" i="1"/>
  <c r="C90" i="1"/>
  <c r="C103" i="1" s="1"/>
  <c r="I103" i="1" s="1"/>
  <c r="J66" i="2"/>
  <c r="C66" i="2"/>
  <c r="E56" i="2"/>
  <c r="L56" i="2"/>
  <c r="E64" i="2"/>
  <c r="L64" i="2"/>
  <c r="K80" i="2"/>
  <c r="D80" i="2"/>
  <c r="K54" i="3"/>
  <c r="D54" i="3"/>
  <c r="D63" i="3"/>
  <c r="K63" i="3"/>
  <c r="J74" i="2"/>
  <c r="P28" i="2"/>
  <c r="C74" i="2"/>
  <c r="F76" i="2"/>
  <c r="D60" i="2"/>
  <c r="K60" i="2"/>
  <c r="D68" i="2"/>
  <c r="K68" i="2"/>
  <c r="K59" i="3"/>
  <c r="D59" i="3"/>
  <c r="D79" i="2"/>
  <c r="K79" i="2"/>
  <c r="K87" i="2"/>
  <c r="D87" i="2"/>
  <c r="C63" i="2"/>
  <c r="J63" i="2"/>
  <c r="J73" i="2"/>
  <c r="C73" i="2"/>
  <c r="M59" i="2"/>
  <c r="C71" i="3"/>
  <c r="F71" i="3" s="1"/>
  <c r="J71" i="3"/>
  <c r="D64" i="3"/>
  <c r="K64" i="3"/>
  <c r="E82" i="3"/>
  <c r="L82" i="3"/>
  <c r="L59" i="4"/>
  <c r="E59" i="4"/>
  <c r="E68" i="4"/>
  <c r="L68" i="4"/>
  <c r="L77" i="4"/>
  <c r="E77" i="4"/>
  <c r="D86" i="4"/>
  <c r="K86" i="4"/>
  <c r="B69" i="2"/>
  <c r="I69" i="2"/>
  <c r="P23" i="2"/>
  <c r="B86" i="2"/>
  <c r="I86" i="2"/>
  <c r="P40" i="2"/>
  <c r="J76" i="3"/>
  <c r="M76" i="3" s="1"/>
  <c r="P30" i="3"/>
  <c r="C76" i="3"/>
  <c r="F76" i="3" s="1"/>
  <c r="E70" i="3"/>
  <c r="L70" i="3"/>
  <c r="O43" i="3"/>
  <c r="L52" i="3"/>
  <c r="E52" i="3"/>
  <c r="K61" i="3"/>
  <c r="D61" i="3"/>
  <c r="J88" i="3"/>
  <c r="C88" i="3"/>
  <c r="K54" i="2"/>
  <c r="N43" i="2"/>
  <c r="D54" i="2"/>
  <c r="D89" i="2" s="1"/>
  <c r="C81" i="3"/>
  <c r="J81" i="3"/>
  <c r="E90" i="1"/>
  <c r="C105" i="1" s="1"/>
  <c r="I105" i="1" s="1"/>
  <c r="L90" i="1"/>
  <c r="D105" i="1" s="1"/>
  <c r="H105" i="1" s="1"/>
  <c r="B105" i="1"/>
  <c r="J67" i="2"/>
  <c r="C67" i="2"/>
  <c r="J60" i="4"/>
  <c r="C60" i="4"/>
  <c r="P23" i="4"/>
  <c r="I69" i="4"/>
  <c r="B69" i="4"/>
  <c r="E78" i="4"/>
  <c r="L78" i="4"/>
  <c r="F74" i="4"/>
  <c r="D52" i="4"/>
  <c r="F52" i="4" s="1"/>
  <c r="N43" i="4"/>
  <c r="K52" i="4"/>
  <c r="L70" i="4"/>
  <c r="E70" i="4"/>
  <c r="P15" i="4"/>
  <c r="K81" i="4"/>
  <c r="D81" i="4"/>
  <c r="D77" i="3"/>
  <c r="K77" i="3"/>
  <c r="K54" i="4"/>
  <c r="D54" i="4"/>
  <c r="B72" i="4"/>
  <c r="I72" i="4"/>
  <c r="P26" i="4"/>
  <c r="K64" i="4"/>
  <c r="D64" i="4"/>
  <c r="L62" i="3"/>
  <c r="E62" i="3"/>
  <c r="D67" i="3"/>
  <c r="K67" i="3"/>
  <c r="J66" i="4"/>
  <c r="C66" i="4"/>
  <c r="P29" i="4"/>
  <c r="B75" i="4"/>
  <c r="I75" i="4"/>
  <c r="M75" i="4" s="1"/>
  <c r="C84" i="4"/>
  <c r="J84" i="4"/>
  <c r="J88" i="4"/>
  <c r="C88" i="4"/>
  <c r="F88" i="4" s="1"/>
  <c r="M64" i="4"/>
  <c r="M55" i="4"/>
  <c r="J56" i="2"/>
  <c r="C56" i="2"/>
  <c r="C64" i="2"/>
  <c r="F64" i="2" s="1"/>
  <c r="J64" i="2"/>
  <c r="M64" i="2" s="1"/>
  <c r="J80" i="2"/>
  <c r="M80" i="2" s="1"/>
  <c r="C80" i="2"/>
  <c r="F80" i="2" s="1"/>
  <c r="P34" i="2"/>
  <c r="P8" i="3"/>
  <c r="J54" i="3"/>
  <c r="M54" i="3" s="1"/>
  <c r="C54" i="3"/>
  <c r="F54" i="3" s="1"/>
  <c r="C63" i="3"/>
  <c r="F63" i="3" s="1"/>
  <c r="J63" i="3"/>
  <c r="M63" i="3" s="1"/>
  <c r="P17" i="3"/>
  <c r="E57" i="2"/>
  <c r="L57" i="2"/>
  <c r="P14" i="2"/>
  <c r="I60" i="2"/>
  <c r="B60" i="2"/>
  <c r="J68" i="2"/>
  <c r="M68" i="2" s="1"/>
  <c r="C68" i="2"/>
  <c r="F68" i="2" s="1"/>
  <c r="J59" i="3"/>
  <c r="M59" i="3" s="1"/>
  <c r="P13" i="3"/>
  <c r="C59" i="3"/>
  <c r="F59" i="3" s="1"/>
  <c r="I89" i="1"/>
  <c r="D61" i="2"/>
  <c r="K61" i="2"/>
  <c r="I79" i="2"/>
  <c r="M79" i="2" s="1"/>
  <c r="P33" i="2"/>
  <c r="B79" i="2"/>
  <c r="B87" i="2"/>
  <c r="I87" i="2"/>
  <c r="M87" i="2" s="1"/>
  <c r="P41" i="2"/>
  <c r="E75" i="2"/>
  <c r="L75" i="2"/>
  <c r="E72" i="3"/>
  <c r="L72" i="3"/>
  <c r="M72" i="3" s="1"/>
  <c r="F72" i="3"/>
  <c r="C64" i="3"/>
  <c r="F64" i="3" s="1"/>
  <c r="J64" i="3"/>
  <c r="M64" i="3" s="1"/>
  <c r="D82" i="3"/>
  <c r="K82" i="3"/>
  <c r="D59" i="4"/>
  <c r="K59" i="4"/>
  <c r="M59" i="4" s="1"/>
  <c r="P13" i="4"/>
  <c r="D68" i="4"/>
  <c r="F68" i="4" s="1"/>
  <c r="K68" i="4"/>
  <c r="P22" i="4"/>
  <c r="D77" i="4"/>
  <c r="F77" i="4" s="1"/>
  <c r="K77" i="4"/>
  <c r="P31" i="4"/>
  <c r="J86" i="4"/>
  <c r="M86" i="4" s="1"/>
  <c r="C86" i="4"/>
  <c r="F86" i="4" s="1"/>
  <c r="L69" i="2"/>
  <c r="E69" i="2"/>
  <c r="D70" i="3"/>
  <c r="K70" i="3"/>
  <c r="D52" i="3"/>
  <c r="K52" i="3"/>
  <c r="N43" i="3"/>
  <c r="J61" i="3"/>
  <c r="M61" i="3" s="1"/>
  <c r="C61" i="3"/>
  <c r="F61" i="3" s="1"/>
  <c r="B88" i="3"/>
  <c r="P42" i="3"/>
  <c r="I88" i="3"/>
  <c r="M88" i="3" s="1"/>
  <c r="E83" i="3"/>
  <c r="L83" i="3"/>
  <c r="B60" i="4"/>
  <c r="I60" i="4"/>
  <c r="P14" i="4"/>
  <c r="E69" i="4"/>
  <c r="L69" i="4"/>
  <c r="K78" i="4"/>
  <c r="D78" i="4"/>
  <c r="D70" i="4"/>
  <c r="K70" i="4"/>
  <c r="M70" i="4" s="1"/>
  <c r="F70" i="4"/>
  <c r="P31" i="3"/>
  <c r="I77" i="3"/>
  <c r="B77" i="3"/>
  <c r="C63" i="4"/>
  <c r="J63" i="4"/>
  <c r="E72" i="4"/>
  <c r="L72" i="4"/>
  <c r="B62" i="3"/>
  <c r="I62" i="3"/>
  <c r="P16" i="3"/>
  <c r="J67" i="3"/>
  <c r="C67" i="3"/>
  <c r="F70" i="3"/>
  <c r="B66" i="4"/>
  <c r="I66" i="4"/>
  <c r="P20" i="4"/>
  <c r="E75" i="4"/>
  <c r="L75" i="4"/>
  <c r="B84" i="4"/>
  <c r="I84" i="4"/>
  <c r="P38" i="4"/>
  <c r="E76" i="4"/>
  <c r="L76" i="4"/>
  <c r="F64" i="4"/>
  <c r="F55" i="4"/>
  <c r="K55" i="2"/>
  <c r="D55" i="2"/>
  <c r="L88" i="2"/>
  <c r="E88" i="2"/>
  <c r="J61" i="2"/>
  <c r="M61" i="2" s="1"/>
  <c r="C61" i="2"/>
  <c r="J79" i="2"/>
  <c r="C79" i="2"/>
  <c r="C75" i="2"/>
  <c r="F75" i="2" s="1"/>
  <c r="J75" i="2"/>
  <c r="M75" i="2" s="1"/>
  <c r="K83" i="3"/>
  <c r="M83" i="3" s="1"/>
  <c r="D83" i="3"/>
  <c r="K87" i="4"/>
  <c r="D87" i="4"/>
  <c r="F59" i="4"/>
  <c r="E55" i="3"/>
  <c r="L55" i="3"/>
  <c r="K68" i="3"/>
  <c r="D68" i="3"/>
  <c r="J82" i="3"/>
  <c r="M82" i="3" s="1"/>
  <c r="C82" i="3"/>
  <c r="F82" i="3" s="1"/>
  <c r="P36" i="3"/>
  <c r="E62" i="4"/>
  <c r="L62" i="4"/>
  <c r="E71" i="4"/>
  <c r="L71" i="4"/>
  <c r="E80" i="4"/>
  <c r="L80" i="4"/>
  <c r="M83" i="4"/>
  <c r="C69" i="2"/>
  <c r="J69" i="2"/>
  <c r="F52" i="3"/>
  <c r="M43" i="3"/>
  <c r="J52" i="3"/>
  <c r="C52" i="3"/>
  <c r="K65" i="3"/>
  <c r="D65" i="3"/>
  <c r="P8" i="2"/>
  <c r="P43" i="2" s="1"/>
  <c r="B54" i="2"/>
  <c r="I54" i="2"/>
  <c r="M54" i="2" s="1"/>
  <c r="I89" i="3"/>
  <c r="J83" i="3"/>
  <c r="C83" i="3"/>
  <c r="F83" i="3" s="1"/>
  <c r="F83" i="2"/>
  <c r="L60" i="4"/>
  <c r="E60" i="4"/>
  <c r="D69" i="4"/>
  <c r="K69" i="4"/>
  <c r="P39" i="4"/>
  <c r="I85" i="4"/>
  <c r="M85" i="4" s="1"/>
  <c r="B85" i="4"/>
  <c r="F85" i="4" s="1"/>
  <c r="J58" i="4"/>
  <c r="C58" i="4"/>
  <c r="J76" i="4"/>
  <c r="C76" i="4"/>
  <c r="F83" i="4"/>
  <c r="P12" i="3"/>
  <c r="I58" i="3"/>
  <c r="B58" i="3"/>
  <c r="B89" i="3" s="1"/>
  <c r="E77" i="3"/>
  <c r="L77" i="3"/>
  <c r="P17" i="4"/>
  <c r="B63" i="4"/>
  <c r="F63" i="4" s="1"/>
  <c r="I63" i="4"/>
  <c r="K72" i="4"/>
  <c r="D72" i="4"/>
  <c r="L58" i="4"/>
  <c r="E58" i="4"/>
  <c r="L85" i="4"/>
  <c r="E85" i="4"/>
  <c r="L82" i="4"/>
  <c r="E82" i="4"/>
  <c r="K62" i="3"/>
  <c r="D62" i="3"/>
  <c r="L75" i="3"/>
  <c r="E75" i="3"/>
  <c r="J57" i="4"/>
  <c r="C57" i="4"/>
  <c r="E66" i="4"/>
  <c r="L66" i="4"/>
  <c r="K75" i="4"/>
  <c r="D75" i="4"/>
  <c r="E84" i="4"/>
  <c r="L84" i="4"/>
  <c r="K76" i="4"/>
  <c r="D76" i="4"/>
  <c r="P18" i="4"/>
  <c r="P9" i="4"/>
  <c r="M57" i="2"/>
  <c r="J60" i="2"/>
  <c r="C60" i="2"/>
  <c r="M74" i="2"/>
  <c r="K53" i="3"/>
  <c r="D53" i="3"/>
  <c r="F53" i="1"/>
  <c r="F89" i="1" s="1"/>
  <c r="F90" i="1" s="1"/>
  <c r="C106" i="1" s="1"/>
  <c r="M52" i="1"/>
  <c r="M89" i="1" s="1"/>
  <c r="M90" i="1" s="1"/>
  <c r="D106" i="1" s="1"/>
  <c r="L53" i="4"/>
  <c r="E53" i="4"/>
  <c r="J70" i="3"/>
  <c r="C70" i="3"/>
  <c r="J89" i="1"/>
  <c r="J90" i="1" s="1"/>
  <c r="D103" i="1" s="1"/>
  <c r="H103" i="1" s="1"/>
  <c r="F87" i="1"/>
  <c r="L62" i="2"/>
  <c r="M62" i="2" s="1"/>
  <c r="E62" i="2"/>
  <c r="F69" i="1"/>
  <c r="P42" i="2"/>
  <c r="I88" i="2"/>
  <c r="M88" i="2" s="1"/>
  <c r="B88" i="2"/>
  <c r="F88" i="2" s="1"/>
  <c r="C57" i="3"/>
  <c r="F57" i="3" s="1"/>
  <c r="J57" i="3"/>
  <c r="M57" i="3" s="1"/>
  <c r="P11" i="3"/>
  <c r="J66" i="3"/>
  <c r="M66" i="3" s="1"/>
  <c r="C66" i="3"/>
  <c r="F66" i="3" s="1"/>
  <c r="P20" i="3"/>
  <c r="P18" i="2"/>
  <c r="F57" i="2"/>
  <c r="F74" i="2"/>
  <c r="K85" i="2"/>
  <c r="K89" i="2" s="1"/>
  <c r="D85" i="2"/>
  <c r="C53" i="3"/>
  <c r="F53" i="3" s="1"/>
  <c r="P7" i="3"/>
  <c r="J53" i="3"/>
  <c r="M53" i="3" s="1"/>
  <c r="E81" i="2"/>
  <c r="F81" i="2" s="1"/>
  <c r="L81" i="2"/>
  <c r="M81" i="2" s="1"/>
  <c r="F61" i="2"/>
  <c r="L43" i="3"/>
  <c r="C87" i="4"/>
  <c r="F87" i="4" s="1"/>
  <c r="P41" i="4"/>
  <c r="J87" i="4"/>
  <c r="M87" i="4" s="1"/>
  <c r="M65" i="4"/>
  <c r="P22" i="2"/>
  <c r="D55" i="3"/>
  <c r="F55" i="3" s="1"/>
  <c r="K55" i="3"/>
  <c r="J68" i="3"/>
  <c r="M68" i="3" s="1"/>
  <c r="C68" i="3"/>
  <c r="F68" i="3" s="1"/>
  <c r="P22" i="3"/>
  <c r="F65" i="3"/>
  <c r="K53" i="4"/>
  <c r="M53" i="4" s="1"/>
  <c r="D53" i="4"/>
  <c r="F53" i="4" s="1"/>
  <c r="P7" i="4"/>
  <c r="P43" i="4" s="1"/>
  <c r="D62" i="4"/>
  <c r="K62" i="4"/>
  <c r="M62" i="4" s="1"/>
  <c r="P16" i="4"/>
  <c r="K71" i="4"/>
  <c r="M71" i="4" s="1"/>
  <c r="P25" i="4"/>
  <c r="D71" i="4"/>
  <c r="F71" i="4" s="1"/>
  <c r="D80" i="4"/>
  <c r="K80" i="4"/>
  <c r="M80" i="4" s="1"/>
  <c r="P34" i="4"/>
  <c r="L86" i="2"/>
  <c r="E86" i="2"/>
  <c r="P9" i="3"/>
  <c r="J65" i="3"/>
  <c r="M65" i="3" s="1"/>
  <c r="C65" i="3"/>
  <c r="J54" i="2"/>
  <c r="J89" i="2" s="1"/>
  <c r="J90" i="2" s="1"/>
  <c r="D103" i="2" s="1"/>
  <c r="H103" i="2" s="1"/>
  <c r="C54" i="2"/>
  <c r="C89" i="2" s="1"/>
  <c r="C90" i="2" s="1"/>
  <c r="C103" i="2" s="1"/>
  <c r="I103" i="2" s="1"/>
  <c r="P6" i="3"/>
  <c r="P26" i="3"/>
  <c r="L67" i="2"/>
  <c r="E67" i="2"/>
  <c r="M52" i="2"/>
  <c r="P24" i="3"/>
  <c r="K60" i="4"/>
  <c r="D60" i="4"/>
  <c r="P30" i="4"/>
  <c r="I76" i="4"/>
  <c r="M76" i="4" s="1"/>
  <c r="B76" i="4"/>
  <c r="F76" i="4" s="1"/>
  <c r="P40" i="4"/>
  <c r="M71" i="3"/>
  <c r="L61" i="4"/>
  <c r="M61" i="4" s="1"/>
  <c r="E61" i="4"/>
  <c r="F61" i="4" s="1"/>
  <c r="L79" i="4"/>
  <c r="M79" i="4" s="1"/>
  <c r="E79" i="4"/>
  <c r="F79" i="4" s="1"/>
  <c r="L43" i="4"/>
  <c r="J81" i="4"/>
  <c r="C81" i="4"/>
  <c r="E58" i="3"/>
  <c r="L58" i="3"/>
  <c r="J77" i="3"/>
  <c r="C77" i="3"/>
  <c r="C54" i="4"/>
  <c r="C89" i="4" s="1"/>
  <c r="C90" i="4" s="1"/>
  <c r="C103" i="4" s="1"/>
  <c r="I103" i="4" s="1"/>
  <c r="J54" i="4"/>
  <c r="J89" i="4" s="1"/>
  <c r="J90" i="4" s="1"/>
  <c r="D103" i="4" s="1"/>
  <c r="H103" i="4" s="1"/>
  <c r="E63" i="4"/>
  <c r="L63" i="4"/>
  <c r="E55" i="4"/>
  <c r="L55" i="4"/>
  <c r="L73" i="4"/>
  <c r="E73" i="4"/>
  <c r="F73" i="4" s="1"/>
  <c r="M88" i="4"/>
  <c r="D58" i="4"/>
  <c r="K58" i="4"/>
  <c r="K85" i="4"/>
  <c r="D85" i="4"/>
  <c r="D82" i="4"/>
  <c r="F82" i="4" s="1"/>
  <c r="K82" i="4"/>
  <c r="M82" i="4" s="1"/>
  <c r="C62" i="3"/>
  <c r="J62" i="3"/>
  <c r="D75" i="3"/>
  <c r="K75" i="3"/>
  <c r="P11" i="4"/>
  <c r="B57" i="4"/>
  <c r="F57" i="4" s="1"/>
  <c r="I57" i="4"/>
  <c r="M57" i="4" s="1"/>
  <c r="D66" i="4"/>
  <c r="K66" i="4"/>
  <c r="M77" i="4"/>
  <c r="K84" i="4"/>
  <c r="D84" i="4"/>
  <c r="J89" i="3" l="1"/>
  <c r="J90" i="3" s="1"/>
  <c r="D103" i="3" s="1"/>
  <c r="H103" i="3" s="1"/>
  <c r="L89" i="3"/>
  <c r="M55" i="2"/>
  <c r="F78" i="4"/>
  <c r="F67" i="2"/>
  <c r="M63" i="2"/>
  <c r="F66" i="2"/>
  <c r="M67" i="4"/>
  <c r="F84" i="4"/>
  <c r="I89" i="2"/>
  <c r="B103" i="3"/>
  <c r="F75" i="4"/>
  <c r="M72" i="4"/>
  <c r="K89" i="4"/>
  <c r="M52" i="4"/>
  <c r="L90" i="3"/>
  <c r="D105" i="3" s="1"/>
  <c r="H105" i="3" s="1"/>
  <c r="B105" i="3"/>
  <c r="E90" i="3"/>
  <c r="C105" i="3" s="1"/>
  <c r="I105" i="3" s="1"/>
  <c r="M69" i="2"/>
  <c r="E89" i="4"/>
  <c r="M67" i="2"/>
  <c r="F63" i="2"/>
  <c r="M75" i="3"/>
  <c r="F67" i="4"/>
  <c r="E103" i="4"/>
  <c r="G103" i="4"/>
  <c r="B104" i="3"/>
  <c r="K90" i="3"/>
  <c r="D104" i="3" s="1"/>
  <c r="H104" i="3" s="1"/>
  <c r="D90" i="3"/>
  <c r="C104" i="3" s="1"/>
  <c r="I104" i="3" s="1"/>
  <c r="F72" i="4"/>
  <c r="K90" i="4"/>
  <c r="D104" i="4" s="1"/>
  <c r="H104" i="4" s="1"/>
  <c r="B104" i="4"/>
  <c r="F69" i="4"/>
  <c r="F69" i="2"/>
  <c r="L89" i="4"/>
  <c r="M56" i="2"/>
  <c r="M89" i="2" s="1"/>
  <c r="M90" i="2" s="1"/>
  <c r="D106" i="2" s="1"/>
  <c r="F62" i="2"/>
  <c r="M67" i="3"/>
  <c r="M73" i="4"/>
  <c r="F81" i="4"/>
  <c r="E103" i="2"/>
  <c r="G103" i="2"/>
  <c r="L89" i="2"/>
  <c r="K89" i="3"/>
  <c r="D89" i="4"/>
  <c r="D90" i="4" s="1"/>
  <c r="C104" i="4" s="1"/>
  <c r="I104" i="4" s="1"/>
  <c r="M69" i="4"/>
  <c r="E105" i="1"/>
  <c r="G105" i="1"/>
  <c r="B89" i="4"/>
  <c r="E102" i="2"/>
  <c r="G102" i="2"/>
  <c r="B105" i="4"/>
  <c r="L90" i="4"/>
  <c r="D105" i="4" s="1"/>
  <c r="H105" i="4" s="1"/>
  <c r="E90" i="4"/>
  <c r="C105" i="4" s="1"/>
  <c r="I105" i="4" s="1"/>
  <c r="M58" i="4"/>
  <c r="M81" i="3"/>
  <c r="E90" i="2"/>
  <c r="C105" i="2" s="1"/>
  <c r="I105" i="2" s="1"/>
  <c r="B105" i="2"/>
  <c r="L90" i="2"/>
  <c r="D105" i="2" s="1"/>
  <c r="H105" i="2" s="1"/>
  <c r="M73" i="2"/>
  <c r="F56" i="2"/>
  <c r="F67" i="3"/>
  <c r="F85" i="2"/>
  <c r="I90" i="3"/>
  <c r="D102" i="3" s="1"/>
  <c r="H102" i="3" s="1"/>
  <c r="B90" i="3"/>
  <c r="C102" i="3" s="1"/>
  <c r="I102" i="3" s="1"/>
  <c r="B102" i="3"/>
  <c r="F54" i="2"/>
  <c r="F58" i="3"/>
  <c r="F89" i="3" s="1"/>
  <c r="M66" i="4"/>
  <c r="M62" i="3"/>
  <c r="F77" i="3"/>
  <c r="M60" i="4"/>
  <c r="D89" i="3"/>
  <c r="F87" i="2"/>
  <c r="F60" i="2"/>
  <c r="M86" i="2"/>
  <c r="F58" i="4"/>
  <c r="F81" i="3"/>
  <c r="F73" i="2"/>
  <c r="M66" i="2"/>
  <c r="E102" i="1"/>
  <c r="G102" i="1"/>
  <c r="B106" i="1"/>
  <c r="M54" i="4"/>
  <c r="M81" i="4"/>
  <c r="M85" i="2"/>
  <c r="F80" i="4"/>
  <c r="F62" i="4"/>
  <c r="B90" i="4"/>
  <c r="C102" i="4" s="1"/>
  <c r="I102" i="4" s="1"/>
  <c r="B102" i="4"/>
  <c r="I90" i="4"/>
  <c r="D102" i="4" s="1"/>
  <c r="H102" i="4" s="1"/>
  <c r="P43" i="3"/>
  <c r="M70" i="3"/>
  <c r="M63" i="4"/>
  <c r="M58" i="3"/>
  <c r="M52" i="3"/>
  <c r="C89" i="3"/>
  <c r="C90" i="3" s="1"/>
  <c r="C103" i="3" s="1"/>
  <c r="I103" i="3" s="1"/>
  <c r="M84" i="4"/>
  <c r="F66" i="4"/>
  <c r="F62" i="3"/>
  <c r="M77" i="3"/>
  <c r="F60" i="4"/>
  <c r="F88" i="3"/>
  <c r="M68" i="4"/>
  <c r="F79" i="2"/>
  <c r="M60" i="2"/>
  <c r="I89" i="4"/>
  <c r="D90" i="2"/>
  <c r="C104" i="2" s="1"/>
  <c r="I104" i="2" s="1"/>
  <c r="B104" i="2"/>
  <c r="B106" i="2" s="1"/>
  <c r="K90" i="2"/>
  <c r="D104" i="2" s="1"/>
  <c r="H104" i="2" s="1"/>
  <c r="E89" i="3"/>
  <c r="F86" i="2"/>
  <c r="E103" i="1"/>
  <c r="G103" i="1"/>
  <c r="F55" i="2"/>
  <c r="F89" i="2" s="1"/>
  <c r="F90" i="2" s="1"/>
  <c r="C106" i="2" s="1"/>
  <c r="M78" i="4"/>
  <c r="F75" i="3"/>
  <c r="F54" i="4"/>
  <c r="F89" i="4" s="1"/>
  <c r="F90" i="4" s="1"/>
  <c r="C106" i="4" s="1"/>
  <c r="M55" i="3"/>
  <c r="B89" i="2"/>
  <c r="E104" i="3" l="1"/>
  <c r="G104" i="3"/>
  <c r="F90" i="3"/>
  <c r="C106" i="3" s="1"/>
  <c r="M90" i="3"/>
  <c r="D106" i="3" s="1"/>
  <c r="E106" i="2"/>
  <c r="B108" i="2" s="1"/>
  <c r="G105" i="3"/>
  <c r="E105" i="3"/>
  <c r="G102" i="3"/>
  <c r="E102" i="3"/>
  <c r="E106" i="3" s="1"/>
  <c r="B108" i="3" s="1"/>
  <c r="B106" i="3"/>
  <c r="E104" i="4"/>
  <c r="G104" i="4"/>
  <c r="E103" i="3"/>
  <c r="G103" i="3"/>
  <c r="G104" i="2"/>
  <c r="E104" i="2"/>
  <c r="M89" i="3"/>
  <c r="E102" i="4"/>
  <c r="E106" i="4" s="1"/>
  <c r="B108" i="4" s="1"/>
  <c r="B106" i="4"/>
  <c r="G102" i="4"/>
  <c r="M89" i="4"/>
  <c r="M90" i="4" s="1"/>
  <c r="D106" i="4" s="1"/>
  <c r="E106" i="1"/>
  <c r="B108" i="1" s="1"/>
  <c r="E105" i="2"/>
  <c r="G105" i="2"/>
  <c r="E105" i="4"/>
  <c r="G105" i="4"/>
</calcChain>
</file>

<file path=xl/sharedStrings.xml><?xml version="1.0" encoding="utf-8"?>
<sst xmlns="http://schemas.openxmlformats.org/spreadsheetml/2006/main" count="192" uniqueCount="39">
  <si>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</si>
  <si>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</si>
  <si>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</si>
  <si>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</si>
  <si>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</si>
  <si>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</si>
  <si>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</si>
  <si>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</si>
  <si>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</si>
  <si>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</si>
  <si>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</si>
  <si>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</si>
  <si>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</si>
  <si>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</si>
  <si>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2015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</si>
  <si>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</si>
  <si>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</si>
  <si>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</si>
  <si>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</si>
  <si>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</si>
  <si>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</si>
  <si>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</si>
  <si>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</si>
  <si>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t>CUARTO TRIMESTRE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</si>
  <si>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</si>
  <si>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</si>
  <si>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</si>
  <si>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</si>
  <si>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</si>
  <si>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</si>
  <si>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</si>
  <si>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</si>
  <si>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>86-147</t>
  </si>
  <si>
    <t>LONJA</t>
  </si>
  <si>
    <t>88-143</t>
  </si>
  <si>
    <t>71-185</t>
  </si>
  <si>
    <t>ECOCADIZ201607+LONJA</t>
  </si>
  <si>
    <t>81-133</t>
  </si>
  <si>
    <t>ECOCADIZ.-R-2017+LONJA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</si>
</sst>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"/>
    <numFmt numFmtId="165" formatCode="0.0000"/>
    <numFmt numFmtId="166" formatCode="0.000"/>
    <numFmt numFmtId="167" formatCode="0.00000"/>
    <numFmt numFmtId="168" formatCode="0.0000000"/>
  </numFmts>
  <fonts count="13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1"/>
        <bgColor indexed="13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4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Protection="0">
      <alignment wrapText="1"/>
    </xf>
  </cellStyleXfs>
  <cellXfs count="58">
    <xf numFmtId="0" fontId="0" fillId="0" borderId="0" xfId="0"/>
    <xf numFmtId="0" fontId="0" fillId="0" borderId="0" xfId="0" applyFill="1"/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5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5" xfId="0" applyFill="1" applyBorder="1" applyAlignment="1">
      <alignment vertical="center"/>
    </xf>
    <xf numFmtId="0" fontId="3" fillId="0" borderId="0" xfId="0" applyFont="1" applyFill="1" applyAlignment="1" applyProtection="1">
      <alignment vertical="center"/>
    </xf>
    <xf numFmtId="1" fontId="0" fillId="0" borderId="0" xfId="0" applyNumberFormat="1"/>
    <xf numFmtId="1" fontId="0" fillId="0" borderId="0" xfId="13" applyNumberFormat="1" applyFont="1" applyFill="1" applyProtection="1">
      <alignment wrapText="1"/>
    </xf>
    <xf numFmtId="1" fontId="3" fillId="0" borderId="6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0" fontId="4" fillId="0" borderId="3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3" fillId="0" borderId="0" xfId="0" applyFont="1" applyFill="1" applyAlignment="1" applyProtection="1">
      <alignment horizontal="left" vertical="center"/>
    </xf>
    <xf numFmtId="1" fontId="3" fillId="0" borderId="0" xfId="0" applyNumberFormat="1" applyFont="1" applyFill="1" applyAlignment="1" applyProtection="1">
      <alignment vertical="center"/>
    </xf>
    <xf numFmtId="0" fontId="0" fillId="0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4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67" fontId="3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/>
    <xf numFmtId="0" fontId="0" fillId="0" borderId="0" xfId="0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14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9"/>
    <cellStyle name="Piloto de Datos Campo" xfId="5"/>
    <cellStyle name="Piloto de Datos Resultado" xfId="6"/>
    <cellStyle name="Piloto de Datos Título" xfId="7"/>
    <cellStyle name="Piloto de Datos Valor" xfId="8"/>
    <cellStyle name="Resultado de la tabla dinámica" xfId="10"/>
    <cellStyle name="Título de la tabla dinámica" xfId="11"/>
    <cellStyle name="Valor de la tabla dinámica" xfId="12"/>
    <cellStyle name="XLConnect.Numeric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abSelected="1" zoomScale="80" zoomScaleNormal="80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5" style="1"/>
    <col min="4" max="4" width="9.6640625" style="1" customWidth="1"/>
    <col min="5" max="5" width="12.1640625" style="1" customWidth="1"/>
    <col min="6" max="7" width="11.5" style="1"/>
    <col min="8" max="8" width="8.5" style="1" customWidth="1"/>
    <col min="9" max="9" width="10.5" style="1" customWidth="1"/>
    <col min="10" max="10" width="11.5" style="1"/>
    <col min="11" max="12" width="9.6640625" style="1" customWidth="1"/>
    <col min="13" max="13" width="10.5" style="1" customWidth="1"/>
    <col min="14" max="14" width="8.83203125" style="1" customWidth="1"/>
    <col min="15" max="15" width="11.5" style="1"/>
    <col min="16" max="16" width="11" style="1" customWidth="1"/>
    <col min="17" max="16384" width="11.5" style="1"/>
  </cols>
  <sheetData>
    <row r="1" spans="1:18" ht="20">
      <c r="A1" s="51" t="s">
        <v>0</v>
      </c>
      <c r="B1" s="51"/>
      <c r="C1" s="51"/>
      <c r="D1" s="51"/>
      <c r="E1" s="51"/>
      <c r="F1" s="51"/>
      <c r="G1" s="2"/>
      <c r="H1" s="52" t="s">
        <v>1</v>
      </c>
      <c r="I1" s="52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>
        <v>1011170</v>
      </c>
      <c r="J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53" t="s">
        <v>4</v>
      </c>
      <c r="C4" s="53"/>
      <c r="D4" s="53"/>
      <c r="E4" s="53"/>
      <c r="F4" s="53"/>
      <c r="G4" s="2"/>
      <c r="H4" s="5" t="s">
        <v>3</v>
      </c>
      <c r="I4" s="2"/>
      <c r="J4" s="2"/>
      <c r="K4" s="5" t="s">
        <v>3</v>
      </c>
      <c r="L4" s="52" t="s">
        <v>5</v>
      </c>
      <c r="M4" s="52"/>
      <c r="N4" s="52"/>
      <c r="O4" s="52"/>
      <c r="P4" s="52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1"/>
      <c r="C6" s="12">
        <v>1</v>
      </c>
      <c r="D6" s="11"/>
      <c r="E6" s="11"/>
      <c r="F6" s="13">
        <f t="shared" ref="F6:F42" si="0">SUM(B6:E6)</f>
        <v>1</v>
      </c>
      <c r="G6" s="2"/>
      <c r="H6" s="14">
        <v>3.75</v>
      </c>
      <c r="I6" s="15"/>
      <c r="J6" s="2"/>
      <c r="K6" s="14">
        <v>3.75</v>
      </c>
      <c r="L6" s="16">
        <f t="shared" ref="L6:L37" si="1">IF($F6&gt;0,($I6/1000)*(B6/$F6),0)</f>
        <v>0</v>
      </c>
      <c r="M6" s="16">
        <f t="shared" ref="M6:M37" si="2">IF($F6&gt;0,($I6/1000)*(C6/$F6),0)</f>
        <v>0</v>
      </c>
      <c r="N6" s="16">
        <f t="shared" ref="N6:N37" si="3">IF($F6&gt;0,($I6/1000)*(D6/$F6),0)</f>
        <v>0</v>
      </c>
      <c r="O6" s="16">
        <f t="shared" ref="O6:O37" si="4">IF($F6&gt;0,($I6/1000)*(E6/$F6),0)</f>
        <v>0</v>
      </c>
      <c r="P6" s="17">
        <f t="shared" ref="P6:P42" si="5">SUM(L6:O6)</f>
        <v>0</v>
      </c>
      <c r="Q6" s="4"/>
      <c r="R6" s="4"/>
    </row>
    <row r="7" spans="1:18">
      <c r="A7" s="14">
        <v>4.25</v>
      </c>
      <c r="B7" s="11"/>
      <c r="C7" s="12">
        <v>1</v>
      </c>
      <c r="D7" s="11"/>
      <c r="E7" s="11"/>
      <c r="F7" s="13">
        <f t="shared" si="0"/>
        <v>1</v>
      </c>
      <c r="G7" s="2"/>
      <c r="H7" s="14">
        <v>4.25</v>
      </c>
      <c r="I7" s="15"/>
      <c r="J7" s="2"/>
      <c r="K7" s="14">
        <v>4.25</v>
      </c>
      <c r="L7" s="16">
        <f t="shared" si="1"/>
        <v>0</v>
      </c>
      <c r="M7" s="16">
        <f t="shared" si="2"/>
        <v>0</v>
      </c>
      <c r="N7" s="16">
        <f t="shared" si="3"/>
        <v>0</v>
      </c>
      <c r="O7" s="16">
        <f t="shared" si="4"/>
        <v>0</v>
      </c>
      <c r="P7" s="17">
        <f t="shared" si="5"/>
        <v>0</v>
      </c>
      <c r="Q7" s="4"/>
      <c r="R7" s="4"/>
    </row>
    <row r="8" spans="1:18">
      <c r="A8" s="10">
        <v>4.75</v>
      </c>
      <c r="B8" s="11"/>
      <c r="C8" s="12">
        <v>1</v>
      </c>
      <c r="D8" s="11"/>
      <c r="E8" s="11"/>
      <c r="F8" s="13">
        <f t="shared" si="0"/>
        <v>1</v>
      </c>
      <c r="G8" s="2"/>
      <c r="H8" s="14">
        <v>4.75</v>
      </c>
      <c r="I8" s="15"/>
      <c r="J8" s="2"/>
      <c r="K8" s="14">
        <v>4.75</v>
      </c>
      <c r="L8" s="16">
        <f t="shared" si="1"/>
        <v>0</v>
      </c>
      <c r="M8" s="16">
        <f t="shared" si="2"/>
        <v>0</v>
      </c>
      <c r="N8" s="16">
        <f t="shared" si="3"/>
        <v>0</v>
      </c>
      <c r="O8" s="16">
        <f t="shared" si="4"/>
        <v>0</v>
      </c>
      <c r="P8" s="17">
        <f t="shared" si="5"/>
        <v>0</v>
      </c>
      <c r="Q8" s="4"/>
      <c r="R8" s="4"/>
    </row>
    <row r="9" spans="1:18">
      <c r="A9" s="14">
        <v>5.25</v>
      </c>
      <c r="B9" s="11"/>
      <c r="C9" s="12">
        <v>1</v>
      </c>
      <c r="D9" s="11"/>
      <c r="E9" s="11"/>
      <c r="F9" s="13">
        <f t="shared" si="0"/>
        <v>1</v>
      </c>
      <c r="G9" s="18"/>
      <c r="H9" s="14">
        <v>5.25</v>
      </c>
      <c r="I9" s="15"/>
      <c r="J9" s="2"/>
      <c r="K9" s="14">
        <v>5.25</v>
      </c>
      <c r="L9" s="16">
        <f t="shared" si="1"/>
        <v>0</v>
      </c>
      <c r="M9" s="16">
        <f t="shared" si="2"/>
        <v>0</v>
      </c>
      <c r="N9" s="16">
        <f t="shared" si="3"/>
        <v>0</v>
      </c>
      <c r="O9" s="16">
        <f t="shared" si="4"/>
        <v>0</v>
      </c>
      <c r="P9" s="17">
        <f t="shared" si="5"/>
        <v>0</v>
      </c>
      <c r="Q9" s="4"/>
      <c r="R9" s="4"/>
    </row>
    <row r="10" spans="1:18">
      <c r="A10" s="10">
        <v>5.75</v>
      </c>
      <c r="B10" s="11"/>
      <c r="C10" s="12">
        <v>1</v>
      </c>
      <c r="D10" s="11"/>
      <c r="E10" s="11"/>
      <c r="F10" s="13">
        <f t="shared" si="0"/>
        <v>1</v>
      </c>
      <c r="G10" s="2"/>
      <c r="H10" s="14">
        <v>5.75</v>
      </c>
      <c r="I10"/>
      <c r="J10" s="2"/>
      <c r="K10" s="14">
        <v>5.75</v>
      </c>
      <c r="L10" s="16">
        <f t="shared" si="1"/>
        <v>0</v>
      </c>
      <c r="M10" s="16">
        <f t="shared" si="2"/>
        <v>0</v>
      </c>
      <c r="N10" s="16">
        <f t="shared" si="3"/>
        <v>0</v>
      </c>
      <c r="O10" s="16">
        <f t="shared" si="4"/>
        <v>0</v>
      </c>
      <c r="P10" s="17">
        <f t="shared" si="5"/>
        <v>0</v>
      </c>
      <c r="Q10" s="4"/>
      <c r="R10" s="4"/>
    </row>
    <row r="11" spans="1:18">
      <c r="A11" s="14">
        <v>6.25</v>
      </c>
      <c r="B11" s="11"/>
      <c r="C11" s="12">
        <v>1</v>
      </c>
      <c r="D11" s="11"/>
      <c r="E11" s="11"/>
      <c r="F11" s="13">
        <f t="shared" si="0"/>
        <v>1</v>
      </c>
      <c r="G11" s="2"/>
      <c r="H11" s="14">
        <v>6.25</v>
      </c>
      <c r="I11"/>
      <c r="J11" s="2"/>
      <c r="K11" s="14">
        <v>6.25</v>
      </c>
      <c r="L11" s="16">
        <f t="shared" si="1"/>
        <v>0</v>
      </c>
      <c r="M11" s="16">
        <f t="shared" si="2"/>
        <v>0</v>
      </c>
      <c r="N11" s="16">
        <f t="shared" si="3"/>
        <v>0</v>
      </c>
      <c r="O11" s="16">
        <f t="shared" si="4"/>
        <v>0</v>
      </c>
      <c r="P11" s="17">
        <f t="shared" si="5"/>
        <v>0</v>
      </c>
      <c r="Q11" s="4"/>
      <c r="R11" s="4"/>
    </row>
    <row r="12" spans="1:18">
      <c r="A12" s="10">
        <v>6.75</v>
      </c>
      <c r="B12" s="11"/>
      <c r="C12" s="12">
        <v>1</v>
      </c>
      <c r="D12" s="11"/>
      <c r="E12" s="11"/>
      <c r="F12" s="13">
        <f t="shared" si="0"/>
        <v>1</v>
      </c>
      <c r="G12" s="2"/>
      <c r="H12" s="14">
        <v>6.75</v>
      </c>
      <c r="I12"/>
      <c r="J12" s="2"/>
      <c r="K12" s="14">
        <v>6.75</v>
      </c>
      <c r="L12" s="16">
        <f t="shared" si="1"/>
        <v>0</v>
      </c>
      <c r="M12" s="16">
        <f t="shared" si="2"/>
        <v>0</v>
      </c>
      <c r="N12" s="16">
        <f t="shared" si="3"/>
        <v>0</v>
      </c>
      <c r="O12" s="16">
        <f t="shared" si="4"/>
        <v>0</v>
      </c>
      <c r="P12" s="17">
        <f t="shared" si="5"/>
        <v>0</v>
      </c>
      <c r="Q12" s="4"/>
      <c r="R12" s="4"/>
    </row>
    <row r="13" spans="1:18">
      <c r="A13" s="14">
        <v>7.25</v>
      </c>
      <c r="B13" s="11"/>
      <c r="C13" s="12">
        <v>1</v>
      </c>
      <c r="D13" s="11"/>
      <c r="E13" s="11"/>
      <c r="F13" s="13">
        <f t="shared" si="0"/>
        <v>1</v>
      </c>
      <c r="G13" s="2"/>
      <c r="H13" s="14">
        <v>7.25</v>
      </c>
      <c r="I13"/>
      <c r="J13" s="2"/>
      <c r="K13" s="14">
        <v>7.25</v>
      </c>
      <c r="L13" s="16">
        <f t="shared" si="1"/>
        <v>0</v>
      </c>
      <c r="M13" s="16">
        <f t="shared" si="2"/>
        <v>0</v>
      </c>
      <c r="N13" s="16">
        <f t="shared" si="3"/>
        <v>0</v>
      </c>
      <c r="O13" s="16">
        <f t="shared" si="4"/>
        <v>0</v>
      </c>
      <c r="P13" s="17">
        <f t="shared" si="5"/>
        <v>0</v>
      </c>
      <c r="Q13" s="4"/>
      <c r="R13" s="4"/>
    </row>
    <row r="14" spans="1:18">
      <c r="A14" s="10">
        <v>7.75</v>
      </c>
      <c r="B14" s="11"/>
      <c r="C14" s="12">
        <v>1</v>
      </c>
      <c r="D14" s="11"/>
      <c r="E14" s="11"/>
      <c r="F14" s="13">
        <f t="shared" si="0"/>
        <v>1</v>
      </c>
      <c r="G14" s="2"/>
      <c r="H14" s="14">
        <v>7.75</v>
      </c>
      <c r="I14"/>
      <c r="J14" s="15"/>
      <c r="K14" s="14">
        <v>7.75</v>
      </c>
      <c r="L14" s="16">
        <f t="shared" si="1"/>
        <v>0</v>
      </c>
      <c r="M14" s="16">
        <f t="shared" si="2"/>
        <v>0</v>
      </c>
      <c r="N14" s="16">
        <f t="shared" si="3"/>
        <v>0</v>
      </c>
      <c r="O14" s="16">
        <f t="shared" si="4"/>
        <v>0</v>
      </c>
      <c r="P14" s="17">
        <f t="shared" si="5"/>
        <v>0</v>
      </c>
      <c r="Q14" s="4"/>
      <c r="R14" s="4"/>
    </row>
    <row r="15" spans="1:18">
      <c r="A15" s="14">
        <v>8.25</v>
      </c>
      <c r="B15" s="11"/>
      <c r="C15" s="12">
        <v>1</v>
      </c>
      <c r="D15" s="11"/>
      <c r="E15" s="11"/>
      <c r="F15" s="13">
        <f t="shared" si="0"/>
        <v>1</v>
      </c>
      <c r="G15" s="2"/>
      <c r="H15" s="14">
        <v>8.25</v>
      </c>
      <c r="I15" s="19">
        <v>207864.37533748566</v>
      </c>
      <c r="J15" s="15"/>
      <c r="K15" s="14">
        <v>8.25</v>
      </c>
      <c r="L15" s="16">
        <f t="shared" si="1"/>
        <v>0</v>
      </c>
      <c r="M15" s="16">
        <f t="shared" si="2"/>
        <v>207.864375337486</v>
      </c>
      <c r="N15" s="16">
        <f t="shared" si="3"/>
        <v>0</v>
      </c>
      <c r="O15" s="16">
        <f t="shared" si="4"/>
        <v>0</v>
      </c>
      <c r="P15" s="17">
        <f t="shared" si="5"/>
        <v>207.864375337486</v>
      </c>
      <c r="Q15" s="4"/>
      <c r="R15" s="4"/>
    </row>
    <row r="16" spans="1:18">
      <c r="A16" s="10">
        <v>8.75</v>
      </c>
      <c r="B16" s="11"/>
      <c r="C16" s="11">
        <v>1</v>
      </c>
      <c r="D16" s="11"/>
      <c r="E16" s="11"/>
      <c r="F16" s="13">
        <f t="shared" si="0"/>
        <v>1</v>
      </c>
      <c r="G16" s="2"/>
      <c r="H16" s="14">
        <v>8.75</v>
      </c>
      <c r="I16" s="19">
        <v>995472.25406987628</v>
      </c>
      <c r="J16" s="15"/>
      <c r="K16" s="14">
        <v>8.75</v>
      </c>
      <c r="L16" s="16">
        <f t="shared" si="1"/>
        <v>0</v>
      </c>
      <c r="M16" s="16">
        <f t="shared" si="2"/>
        <v>995.47225406987604</v>
      </c>
      <c r="N16" s="16">
        <f t="shared" si="3"/>
        <v>0</v>
      </c>
      <c r="O16" s="16">
        <f t="shared" si="4"/>
        <v>0</v>
      </c>
      <c r="P16" s="17">
        <f t="shared" si="5"/>
        <v>995.47225406987604</v>
      </c>
      <c r="Q16" s="4"/>
      <c r="R16" s="4"/>
    </row>
    <row r="17" spans="1:18">
      <c r="A17" s="14">
        <v>9.25</v>
      </c>
      <c r="B17" s="11"/>
      <c r="C17" s="11">
        <v>2</v>
      </c>
      <c r="D17" s="11"/>
      <c r="E17" s="11"/>
      <c r="F17" s="13">
        <f t="shared" si="0"/>
        <v>2</v>
      </c>
      <c r="G17" s="2"/>
      <c r="H17" s="14">
        <v>9.25</v>
      </c>
      <c r="I17" s="19">
        <v>4360793.2741987221</v>
      </c>
      <c r="J17" s="15"/>
      <c r="K17" s="14">
        <v>9.25</v>
      </c>
      <c r="L17" s="16">
        <f t="shared" si="1"/>
        <v>0</v>
      </c>
      <c r="M17" s="16">
        <f t="shared" si="2"/>
        <v>4360.7932741987197</v>
      </c>
      <c r="N17" s="16">
        <f t="shared" si="3"/>
        <v>0</v>
      </c>
      <c r="O17" s="16">
        <f t="shared" si="4"/>
        <v>0</v>
      </c>
      <c r="P17" s="17">
        <f t="shared" si="5"/>
        <v>4360.7932741987197</v>
      </c>
      <c r="Q17" s="4"/>
      <c r="R17" s="4"/>
    </row>
    <row r="18" spans="1:18">
      <c r="A18" s="10">
        <v>9.75</v>
      </c>
      <c r="B18" s="11"/>
      <c r="C18" s="11">
        <v>7</v>
      </c>
      <c r="D18" s="11"/>
      <c r="E18" s="11"/>
      <c r="F18" s="13">
        <f t="shared" si="0"/>
        <v>7</v>
      </c>
      <c r="G18" s="2"/>
      <c r="H18" s="14">
        <v>9.75</v>
      </c>
      <c r="I18" s="20">
        <v>9487844.6817610729</v>
      </c>
      <c r="J18" s="15"/>
      <c r="K18" s="14">
        <v>9.75</v>
      </c>
      <c r="L18" s="16">
        <f t="shared" si="1"/>
        <v>0</v>
      </c>
      <c r="M18" s="16">
        <f t="shared" si="2"/>
        <v>9487.8446817610693</v>
      </c>
      <c r="N18" s="16">
        <f t="shared" si="3"/>
        <v>0</v>
      </c>
      <c r="O18" s="16">
        <f t="shared" si="4"/>
        <v>0</v>
      </c>
      <c r="P18" s="17">
        <f t="shared" si="5"/>
        <v>9487.8446817610693</v>
      </c>
      <c r="Q18" s="4"/>
      <c r="R18" s="4"/>
    </row>
    <row r="19" spans="1:18">
      <c r="A19" s="14">
        <v>10.25</v>
      </c>
      <c r="B19" s="11"/>
      <c r="C19" s="11">
        <v>18</v>
      </c>
      <c r="D19" s="11"/>
      <c r="E19" s="11"/>
      <c r="F19" s="13">
        <f t="shared" si="0"/>
        <v>18</v>
      </c>
      <c r="G19" s="2"/>
      <c r="H19" s="14">
        <v>10.25</v>
      </c>
      <c r="I19" s="20">
        <v>20016769.549934506</v>
      </c>
      <c r="J19" s="15"/>
      <c r="K19" s="14">
        <v>10.25</v>
      </c>
      <c r="L19" s="16">
        <f t="shared" si="1"/>
        <v>0</v>
      </c>
      <c r="M19" s="16">
        <f t="shared" si="2"/>
        <v>20016.769549934499</v>
      </c>
      <c r="N19" s="16">
        <f t="shared" si="3"/>
        <v>0</v>
      </c>
      <c r="O19" s="16">
        <f t="shared" si="4"/>
        <v>0</v>
      </c>
      <c r="P19" s="17">
        <f t="shared" si="5"/>
        <v>20016.769549934499</v>
      </c>
      <c r="Q19" s="4"/>
      <c r="R19" s="4"/>
    </row>
    <row r="20" spans="1:18">
      <c r="A20" s="10">
        <v>10.75</v>
      </c>
      <c r="B20" s="11"/>
      <c r="C20" s="11">
        <v>44</v>
      </c>
      <c r="D20" s="11"/>
      <c r="E20" s="11"/>
      <c r="F20" s="13">
        <f t="shared" si="0"/>
        <v>44</v>
      </c>
      <c r="G20" s="2"/>
      <c r="H20" s="14">
        <v>10.75</v>
      </c>
      <c r="I20" s="20">
        <v>27327899.773570534</v>
      </c>
      <c r="J20" s="15"/>
      <c r="K20" s="14">
        <v>10.75</v>
      </c>
      <c r="L20" s="16">
        <f t="shared" si="1"/>
        <v>0</v>
      </c>
      <c r="M20" s="16">
        <f t="shared" si="2"/>
        <v>27327.899773570502</v>
      </c>
      <c r="N20" s="16">
        <f t="shared" si="3"/>
        <v>0</v>
      </c>
      <c r="O20" s="16">
        <f t="shared" si="4"/>
        <v>0</v>
      </c>
      <c r="P20" s="17">
        <f t="shared" si="5"/>
        <v>27327.899773570502</v>
      </c>
      <c r="Q20" s="4"/>
      <c r="R20" s="4"/>
    </row>
    <row r="21" spans="1:18">
      <c r="A21" s="14">
        <v>11.25</v>
      </c>
      <c r="B21" s="11"/>
      <c r="C21" s="11">
        <v>59</v>
      </c>
      <c r="D21" s="11"/>
      <c r="E21" s="11"/>
      <c r="F21" s="13">
        <f t="shared" si="0"/>
        <v>59</v>
      </c>
      <c r="G21" s="2"/>
      <c r="H21" s="14">
        <v>11.25</v>
      </c>
      <c r="I21" s="20">
        <v>24893497.659547169</v>
      </c>
      <c r="J21" s="15"/>
      <c r="K21" s="14">
        <v>11.25</v>
      </c>
      <c r="L21" s="16">
        <f t="shared" si="1"/>
        <v>0</v>
      </c>
      <c r="M21" s="16">
        <f t="shared" si="2"/>
        <v>24893.4976595472</v>
      </c>
      <c r="N21" s="16">
        <f t="shared" si="3"/>
        <v>0</v>
      </c>
      <c r="O21" s="16">
        <f t="shared" si="4"/>
        <v>0</v>
      </c>
      <c r="P21" s="17">
        <f t="shared" si="5"/>
        <v>24893.4976595472</v>
      </c>
      <c r="Q21" s="4"/>
      <c r="R21" s="4"/>
    </row>
    <row r="22" spans="1:18">
      <c r="A22" s="10">
        <v>11.75</v>
      </c>
      <c r="B22" s="11"/>
      <c r="C22" s="11">
        <v>55</v>
      </c>
      <c r="D22" s="11"/>
      <c r="E22" s="11"/>
      <c r="F22" s="13">
        <f t="shared" si="0"/>
        <v>55</v>
      </c>
      <c r="G22" s="15"/>
      <c r="H22" s="14">
        <v>11.75</v>
      </c>
      <c r="I22" s="20">
        <v>12756473.533588175</v>
      </c>
      <c r="J22" s="15"/>
      <c r="K22" s="14">
        <v>11.75</v>
      </c>
      <c r="L22" s="16">
        <f t="shared" si="1"/>
        <v>0</v>
      </c>
      <c r="M22" s="16">
        <f t="shared" si="2"/>
        <v>12756.4735335882</v>
      </c>
      <c r="N22" s="16">
        <f t="shared" si="3"/>
        <v>0</v>
      </c>
      <c r="O22" s="16">
        <f t="shared" si="4"/>
        <v>0</v>
      </c>
      <c r="P22" s="17">
        <f t="shared" si="5"/>
        <v>12756.4735335882</v>
      </c>
      <c r="Q22" s="4"/>
      <c r="R22" s="4"/>
    </row>
    <row r="23" spans="1:18">
      <c r="A23" s="14">
        <v>12.25</v>
      </c>
      <c r="B23" s="11"/>
      <c r="C23" s="11">
        <v>48</v>
      </c>
      <c r="D23" s="11"/>
      <c r="E23" s="11"/>
      <c r="F23" s="13">
        <f t="shared" si="0"/>
        <v>48</v>
      </c>
      <c r="G23" s="15"/>
      <c r="H23" s="14">
        <v>12.25</v>
      </c>
      <c r="I23" s="20">
        <v>4874031.8545002546</v>
      </c>
      <c r="J23" s="15"/>
      <c r="K23" s="14">
        <v>12.25</v>
      </c>
      <c r="L23" s="16">
        <f t="shared" si="1"/>
        <v>0</v>
      </c>
      <c r="M23" s="16">
        <f t="shared" si="2"/>
        <v>4874.0318545002501</v>
      </c>
      <c r="N23" s="16">
        <f t="shared" si="3"/>
        <v>0</v>
      </c>
      <c r="O23" s="16">
        <f t="shared" si="4"/>
        <v>0</v>
      </c>
      <c r="P23" s="17">
        <f t="shared" si="5"/>
        <v>4874.0318545002501</v>
      </c>
      <c r="Q23" s="4"/>
      <c r="R23" s="4"/>
    </row>
    <row r="24" spans="1:18">
      <c r="A24" s="10">
        <v>12.75</v>
      </c>
      <c r="B24" s="11"/>
      <c r="C24" s="11">
        <v>32</v>
      </c>
      <c r="D24" s="11"/>
      <c r="E24" s="11"/>
      <c r="F24" s="13">
        <f t="shared" si="0"/>
        <v>32</v>
      </c>
      <c r="G24" s="15"/>
      <c r="H24" s="14">
        <v>12.75</v>
      </c>
      <c r="I24" s="20">
        <v>3986959.8679996794</v>
      </c>
      <c r="J24" s="15"/>
      <c r="K24" s="14">
        <v>12.75</v>
      </c>
      <c r="L24" s="16">
        <f t="shared" si="1"/>
        <v>0</v>
      </c>
      <c r="M24" s="16">
        <f t="shared" si="2"/>
        <v>3986.9598679996798</v>
      </c>
      <c r="N24" s="16">
        <f t="shared" si="3"/>
        <v>0</v>
      </c>
      <c r="O24" s="16">
        <f t="shared" si="4"/>
        <v>0</v>
      </c>
      <c r="P24" s="17">
        <f t="shared" si="5"/>
        <v>3986.9598679996798</v>
      </c>
      <c r="Q24" s="4"/>
      <c r="R24" s="4"/>
    </row>
    <row r="25" spans="1:18">
      <c r="A25" s="14">
        <v>13.25</v>
      </c>
      <c r="B25" s="11"/>
      <c r="C25" s="11">
        <v>21</v>
      </c>
      <c r="D25" s="11"/>
      <c r="E25" s="11"/>
      <c r="F25" s="13">
        <f t="shared" si="0"/>
        <v>21</v>
      </c>
      <c r="G25" s="15"/>
      <c r="H25" s="14">
        <v>13.25</v>
      </c>
      <c r="I25" s="20">
        <v>1680496.7484428883</v>
      </c>
      <c r="J25" s="15"/>
      <c r="K25" s="14">
        <v>13.25</v>
      </c>
      <c r="L25" s="16">
        <f t="shared" si="1"/>
        <v>0</v>
      </c>
      <c r="M25" s="16">
        <f t="shared" si="2"/>
        <v>1680.4967484428901</v>
      </c>
      <c r="N25" s="16">
        <f t="shared" si="3"/>
        <v>0</v>
      </c>
      <c r="O25" s="16">
        <f t="shared" si="4"/>
        <v>0</v>
      </c>
      <c r="P25" s="17">
        <f t="shared" si="5"/>
        <v>1680.4967484428901</v>
      </c>
      <c r="Q25" s="4"/>
      <c r="R25" s="4"/>
    </row>
    <row r="26" spans="1:18">
      <c r="A26" s="10">
        <v>13.75</v>
      </c>
      <c r="B26" s="11"/>
      <c r="C26" s="11">
        <v>10</v>
      </c>
      <c r="D26" s="11"/>
      <c r="E26" s="11"/>
      <c r="F26" s="13">
        <f t="shared" si="0"/>
        <v>10</v>
      </c>
      <c r="G26" s="15"/>
      <c r="H26" s="14">
        <v>13.75</v>
      </c>
      <c r="I26" s="20">
        <v>1282983.5999759417</v>
      </c>
      <c r="J26" s="15"/>
      <c r="K26" s="14">
        <v>13.75</v>
      </c>
      <c r="L26" s="16">
        <f t="shared" si="1"/>
        <v>0</v>
      </c>
      <c r="M26" s="16">
        <f t="shared" si="2"/>
        <v>1282.98359997594</v>
      </c>
      <c r="N26" s="16">
        <f t="shared" si="3"/>
        <v>0</v>
      </c>
      <c r="O26" s="16">
        <f t="shared" si="4"/>
        <v>0</v>
      </c>
      <c r="P26" s="17">
        <f t="shared" si="5"/>
        <v>1282.98359997594</v>
      </c>
      <c r="Q26" s="4"/>
      <c r="R26" s="4"/>
    </row>
    <row r="27" spans="1:18">
      <c r="A27" s="14">
        <v>14.25</v>
      </c>
      <c r="B27" s="11"/>
      <c r="C27" s="11">
        <v>1</v>
      </c>
      <c r="D27" s="11"/>
      <c r="E27" s="11"/>
      <c r="F27" s="13">
        <f t="shared" si="0"/>
        <v>1</v>
      </c>
      <c r="G27" s="15"/>
      <c r="H27" s="14">
        <v>14.25</v>
      </c>
      <c r="I27" s="20">
        <v>668721.27361062856</v>
      </c>
      <c r="J27" s="15"/>
      <c r="K27" s="14">
        <v>14.25</v>
      </c>
      <c r="L27" s="16">
        <f t="shared" si="1"/>
        <v>0</v>
      </c>
      <c r="M27" s="16">
        <f t="shared" si="2"/>
        <v>668.72127361062905</v>
      </c>
      <c r="N27" s="16">
        <f t="shared" si="3"/>
        <v>0</v>
      </c>
      <c r="O27" s="16">
        <f t="shared" si="4"/>
        <v>0</v>
      </c>
      <c r="P27" s="17">
        <f t="shared" si="5"/>
        <v>668.72127361062905</v>
      </c>
      <c r="Q27" s="4"/>
      <c r="R27" s="4"/>
    </row>
    <row r="28" spans="1:18">
      <c r="A28" s="10">
        <v>14.75</v>
      </c>
      <c r="B28" s="11"/>
      <c r="C28" s="11">
        <v>2</v>
      </c>
      <c r="D28" s="11"/>
      <c r="E28" s="11"/>
      <c r="F28" s="13">
        <f t="shared" si="0"/>
        <v>2</v>
      </c>
      <c r="G28" s="2"/>
      <c r="H28" s="14">
        <v>14.75</v>
      </c>
      <c r="I28" s="19">
        <v>203207.08455184582</v>
      </c>
      <c r="J28" s="15"/>
      <c r="K28" s="14">
        <v>14.75</v>
      </c>
      <c r="L28" s="16">
        <f t="shared" si="1"/>
        <v>0</v>
      </c>
      <c r="M28" s="16">
        <f t="shared" si="2"/>
        <v>203.20708455184601</v>
      </c>
      <c r="N28" s="16">
        <f t="shared" si="3"/>
        <v>0</v>
      </c>
      <c r="O28" s="16">
        <f t="shared" si="4"/>
        <v>0</v>
      </c>
      <c r="P28" s="17">
        <f t="shared" si="5"/>
        <v>203.20708455184601</v>
      </c>
      <c r="Q28" s="4"/>
      <c r="R28" s="4"/>
    </row>
    <row r="29" spans="1:18">
      <c r="A29" s="14">
        <v>15.25</v>
      </c>
      <c r="B29" s="11"/>
      <c r="C29" s="11"/>
      <c r="D29" s="12">
        <v>1</v>
      </c>
      <c r="E29" s="11"/>
      <c r="F29" s="13">
        <f t="shared" si="0"/>
        <v>1</v>
      </c>
      <c r="G29" s="2"/>
      <c r="H29" s="14">
        <v>15.25</v>
      </c>
      <c r="I29" s="19">
        <v>61471.913550215191</v>
      </c>
      <c r="J29" s="15"/>
      <c r="K29" s="14">
        <v>15.25</v>
      </c>
      <c r="L29" s="16">
        <f t="shared" si="1"/>
        <v>0</v>
      </c>
      <c r="M29" s="16">
        <f t="shared" si="2"/>
        <v>0</v>
      </c>
      <c r="N29" s="16">
        <f t="shared" si="3"/>
        <v>61.471913550215199</v>
      </c>
      <c r="O29" s="16">
        <f t="shared" si="4"/>
        <v>0</v>
      </c>
      <c r="P29" s="17">
        <f t="shared" si="5"/>
        <v>61.471913550215199</v>
      </c>
      <c r="Q29" s="4"/>
      <c r="R29" s="4"/>
    </row>
    <row r="30" spans="1:18">
      <c r="A30" s="10">
        <v>15.75</v>
      </c>
      <c r="B30" s="11"/>
      <c r="C30" s="11"/>
      <c r="D30" s="12">
        <v>1</v>
      </c>
      <c r="E30" s="11"/>
      <c r="F30" s="13">
        <f t="shared" si="0"/>
        <v>1</v>
      </c>
      <c r="G30" s="2"/>
      <c r="H30" s="14">
        <v>15.75</v>
      </c>
      <c r="I30" s="19">
        <v>42521.091903017987</v>
      </c>
      <c r="J30" s="15"/>
      <c r="K30" s="14">
        <v>15.75</v>
      </c>
      <c r="L30" s="16">
        <f t="shared" si="1"/>
        <v>0</v>
      </c>
      <c r="M30" s="16">
        <f t="shared" si="2"/>
        <v>0</v>
      </c>
      <c r="N30" s="16">
        <f t="shared" si="3"/>
        <v>42.521091903017997</v>
      </c>
      <c r="O30" s="16">
        <f t="shared" si="4"/>
        <v>0</v>
      </c>
      <c r="P30" s="17">
        <f t="shared" si="5"/>
        <v>42.521091903017997</v>
      </c>
      <c r="Q30" s="4"/>
      <c r="R30" s="4"/>
    </row>
    <row r="31" spans="1:18">
      <c r="A31" s="14">
        <v>16.25</v>
      </c>
      <c r="B31" s="11"/>
      <c r="C31" s="11"/>
      <c r="D31" s="12">
        <v>1</v>
      </c>
      <c r="E31" s="11"/>
      <c r="F31" s="13">
        <f t="shared" si="0"/>
        <v>1</v>
      </c>
      <c r="G31" s="2"/>
      <c r="H31" s="14">
        <v>16.25</v>
      </c>
      <c r="I31" s="19">
        <v>48831.274920473683</v>
      </c>
      <c r="J31" s="15"/>
      <c r="K31" s="14">
        <v>16.25</v>
      </c>
      <c r="L31" s="16">
        <f t="shared" si="1"/>
        <v>0</v>
      </c>
      <c r="M31" s="16">
        <f t="shared" si="2"/>
        <v>0</v>
      </c>
      <c r="N31" s="16">
        <f t="shared" si="3"/>
        <v>48.831274920473703</v>
      </c>
      <c r="O31" s="16">
        <f t="shared" si="4"/>
        <v>0</v>
      </c>
      <c r="P31" s="17">
        <f t="shared" si="5"/>
        <v>48.831274920473703</v>
      </c>
      <c r="Q31" s="4"/>
      <c r="R31" s="4"/>
    </row>
    <row r="32" spans="1:18">
      <c r="A32" s="10">
        <v>16.75</v>
      </c>
      <c r="B32" s="11"/>
      <c r="C32" s="11"/>
      <c r="D32" s="12">
        <v>1</v>
      </c>
      <c r="E32" s="11"/>
      <c r="F32" s="13">
        <f t="shared" si="0"/>
        <v>1</v>
      </c>
      <c r="G32" s="2"/>
      <c r="H32" s="14">
        <v>16.75</v>
      </c>
      <c r="I32" s="19">
        <v>42521.091903017987</v>
      </c>
      <c r="J32" s="21"/>
      <c r="K32" s="14">
        <v>16.75</v>
      </c>
      <c r="L32" s="16">
        <f t="shared" si="1"/>
        <v>0</v>
      </c>
      <c r="M32" s="16">
        <f t="shared" si="2"/>
        <v>0</v>
      </c>
      <c r="N32" s="16">
        <f t="shared" si="3"/>
        <v>42.521091903017997</v>
      </c>
      <c r="O32" s="16">
        <f t="shared" si="4"/>
        <v>0</v>
      </c>
      <c r="P32" s="17">
        <f t="shared" si="5"/>
        <v>42.521091903017997</v>
      </c>
      <c r="Q32" s="4"/>
      <c r="R32" s="4"/>
    </row>
    <row r="33" spans="1:18">
      <c r="A33" s="14">
        <v>17.25</v>
      </c>
      <c r="B33" s="11"/>
      <c r="C33" s="11"/>
      <c r="D33" s="12">
        <v>1</v>
      </c>
      <c r="E33" s="11"/>
      <c r="F33" s="13">
        <f t="shared" si="0"/>
        <v>1</v>
      </c>
      <c r="G33" s="2"/>
      <c r="H33" s="14">
        <v>17.25</v>
      </c>
      <c r="I33"/>
      <c r="J33" s="21"/>
      <c r="K33" s="14">
        <v>17.25</v>
      </c>
      <c r="L33" s="16">
        <f t="shared" si="1"/>
        <v>0</v>
      </c>
      <c r="M33" s="16">
        <f t="shared" si="2"/>
        <v>0</v>
      </c>
      <c r="N33" s="16">
        <f t="shared" si="3"/>
        <v>0</v>
      </c>
      <c r="O33" s="16">
        <f t="shared" si="4"/>
        <v>0</v>
      </c>
      <c r="P33" s="17">
        <f t="shared" si="5"/>
        <v>0</v>
      </c>
      <c r="Q33" s="4"/>
      <c r="R33" s="4"/>
    </row>
    <row r="34" spans="1:18">
      <c r="A34" s="10">
        <v>17.75</v>
      </c>
      <c r="B34" s="11"/>
      <c r="C34" s="11"/>
      <c r="D34" s="12">
        <v>1</v>
      </c>
      <c r="E34" s="11"/>
      <c r="F34" s="13">
        <f t="shared" si="0"/>
        <v>1</v>
      </c>
      <c r="G34" s="2"/>
      <c r="H34" s="14">
        <v>17.75</v>
      </c>
      <c r="I34"/>
      <c r="J34" s="21"/>
      <c r="K34" s="14">
        <v>17.75</v>
      </c>
      <c r="L34" s="16">
        <f t="shared" si="1"/>
        <v>0</v>
      </c>
      <c r="M34" s="16">
        <f t="shared" si="2"/>
        <v>0</v>
      </c>
      <c r="N34" s="16">
        <f t="shared" si="3"/>
        <v>0</v>
      </c>
      <c r="O34" s="16">
        <f t="shared" si="4"/>
        <v>0</v>
      </c>
      <c r="P34" s="17">
        <f t="shared" si="5"/>
        <v>0</v>
      </c>
      <c r="Q34" s="4"/>
      <c r="R34" s="4"/>
    </row>
    <row r="35" spans="1:18">
      <c r="A35" s="14">
        <v>18.25</v>
      </c>
      <c r="B35" s="11"/>
      <c r="C35" s="11"/>
      <c r="D35" s="12">
        <v>1</v>
      </c>
      <c r="E35" s="11"/>
      <c r="F35" s="13">
        <f t="shared" si="0"/>
        <v>1</v>
      </c>
      <c r="G35" s="2"/>
      <c r="H35" s="14">
        <v>18.25</v>
      </c>
      <c r="I35"/>
      <c r="J35" s="2"/>
      <c r="K35" s="14">
        <v>18.25</v>
      </c>
      <c r="L35" s="16">
        <f t="shared" si="1"/>
        <v>0</v>
      </c>
      <c r="M35" s="16">
        <f t="shared" si="2"/>
        <v>0</v>
      </c>
      <c r="N35" s="16">
        <f t="shared" si="3"/>
        <v>0</v>
      </c>
      <c r="O35" s="16">
        <f t="shared" si="4"/>
        <v>0</v>
      </c>
      <c r="P35" s="17">
        <f t="shared" si="5"/>
        <v>0</v>
      </c>
      <c r="Q35" s="4"/>
      <c r="R35" s="4"/>
    </row>
    <row r="36" spans="1:18">
      <c r="A36" s="10">
        <v>18.75</v>
      </c>
      <c r="B36" s="11"/>
      <c r="C36" s="11"/>
      <c r="D36" s="11"/>
      <c r="E36" s="11"/>
      <c r="F36" s="13">
        <f t="shared" si="0"/>
        <v>0</v>
      </c>
      <c r="G36" s="2"/>
      <c r="H36" s="14">
        <v>18.75</v>
      </c>
      <c r="I36"/>
      <c r="J36" s="2"/>
      <c r="K36" s="14">
        <v>18.75</v>
      </c>
      <c r="L36" s="16">
        <f t="shared" si="1"/>
        <v>0</v>
      </c>
      <c r="M36" s="16">
        <f t="shared" si="2"/>
        <v>0</v>
      </c>
      <c r="N36" s="16">
        <f t="shared" si="3"/>
        <v>0</v>
      </c>
      <c r="O36" s="16">
        <f t="shared" si="4"/>
        <v>0</v>
      </c>
      <c r="P36" s="17">
        <f t="shared" si="5"/>
        <v>0</v>
      </c>
      <c r="Q36" s="4"/>
      <c r="R36" s="4"/>
    </row>
    <row r="37" spans="1:18">
      <c r="A37" s="14">
        <v>19.25</v>
      </c>
      <c r="B37" s="11"/>
      <c r="C37" s="11"/>
      <c r="D37" s="11"/>
      <c r="E37" s="11"/>
      <c r="F37" s="13">
        <f t="shared" si="0"/>
        <v>0</v>
      </c>
      <c r="G37" s="2"/>
      <c r="H37" s="14">
        <v>19.25</v>
      </c>
      <c r="I37"/>
      <c r="J37" s="2"/>
      <c r="K37" s="14">
        <v>19.25</v>
      </c>
      <c r="L37" s="16">
        <f t="shared" si="1"/>
        <v>0</v>
      </c>
      <c r="M37" s="16">
        <f t="shared" si="2"/>
        <v>0</v>
      </c>
      <c r="N37" s="16">
        <f t="shared" si="3"/>
        <v>0</v>
      </c>
      <c r="O37" s="16">
        <f t="shared" si="4"/>
        <v>0</v>
      </c>
      <c r="P37" s="17">
        <f t="shared" si="5"/>
        <v>0</v>
      </c>
      <c r="Q37" s="4"/>
      <c r="R37" s="4"/>
    </row>
    <row r="38" spans="1:18">
      <c r="A38" s="10">
        <v>19.75</v>
      </c>
      <c r="B38" s="11"/>
      <c r="C38" s="11"/>
      <c r="D38" s="11"/>
      <c r="E38" s="11"/>
      <c r="F38" s="13">
        <f t="shared" si="0"/>
        <v>0</v>
      </c>
      <c r="G38" s="2"/>
      <c r="H38" s="14">
        <v>19.75</v>
      </c>
      <c r="I38"/>
      <c r="J38" s="2"/>
      <c r="K38" s="14">
        <v>19.75</v>
      </c>
      <c r="L38" s="16">
        <f>IF($F38&gt;0,($I40/1000)*(B38/$F38),0)</f>
        <v>0</v>
      </c>
      <c r="M38" s="16">
        <f>IF($F38&gt;0,($I40/1000)*(C38/$F38),0)</f>
        <v>0</v>
      </c>
      <c r="N38" s="16">
        <f>IF($F38&gt;0,($I40/1000)*(D38/$F38),0)</f>
        <v>0</v>
      </c>
      <c r="O38" s="16">
        <f>IF($F38&gt;0,($I40/1000)*(E38/$F38),0)</f>
        <v>0</v>
      </c>
      <c r="P38" s="17">
        <f t="shared" si="5"/>
        <v>0</v>
      </c>
      <c r="Q38" s="4"/>
      <c r="R38" s="4"/>
    </row>
    <row r="39" spans="1:18">
      <c r="A39" s="14">
        <v>20.25</v>
      </c>
      <c r="B39" s="11"/>
      <c r="C39" s="11"/>
      <c r="D39" s="11"/>
      <c r="E39" s="11"/>
      <c r="F39" s="13">
        <f t="shared" si="0"/>
        <v>0</v>
      </c>
      <c r="G39" s="2"/>
      <c r="H39" s="14">
        <v>20.25</v>
      </c>
      <c r="I39"/>
      <c r="J39" s="2"/>
      <c r="K39" s="14">
        <v>20.25</v>
      </c>
      <c r="L39" s="16">
        <f t="shared" ref="L39:L42" si="6">IF($F39&gt;0,($I39/1000)*(B39/$F39),0)</f>
        <v>0</v>
      </c>
      <c r="M39" s="16">
        <f t="shared" ref="M39:M42" si="7">IF($F39&gt;0,($I39/1000)*(C39/$F39),0)</f>
        <v>0</v>
      </c>
      <c r="N39" s="16">
        <f t="shared" ref="N39:N42" si="8">IF($F39&gt;0,($I39/1000)*(D39/$F39),0)</f>
        <v>0</v>
      </c>
      <c r="O39" s="16">
        <f t="shared" ref="O39:O42" si="9">IF($F39&gt;0,($I39/1000)*(E39/$F39),0)</f>
        <v>0</v>
      </c>
      <c r="P39" s="17">
        <f t="shared" si="5"/>
        <v>0</v>
      </c>
      <c r="Q39" s="4"/>
      <c r="R39" s="4"/>
    </row>
    <row r="40" spans="1:18">
      <c r="A40" s="10">
        <v>20.75</v>
      </c>
      <c r="B40" s="11"/>
      <c r="C40" s="11"/>
      <c r="D40" s="11"/>
      <c r="E40" s="11"/>
      <c r="F40" s="13">
        <f t="shared" si="0"/>
        <v>0</v>
      </c>
      <c r="G40" s="2"/>
      <c r="H40" s="14">
        <v>20.75</v>
      </c>
      <c r="I40" s="22">
        <f>SUM(I6:I37)</f>
        <v>112938360.903365</v>
      </c>
      <c r="J40" s="2"/>
      <c r="K40" s="14">
        <v>20.75</v>
      </c>
      <c r="L40" s="16">
        <f t="shared" si="6"/>
        <v>0</v>
      </c>
      <c r="M40" s="16">
        <f t="shared" si="7"/>
        <v>0</v>
      </c>
      <c r="N40" s="16">
        <f t="shared" si="8"/>
        <v>0</v>
      </c>
      <c r="O40" s="16">
        <f t="shared" si="9"/>
        <v>0</v>
      </c>
      <c r="P40" s="17">
        <f t="shared" si="5"/>
        <v>0</v>
      </c>
      <c r="Q40" s="4"/>
      <c r="R40" s="4"/>
    </row>
    <row r="41" spans="1:18">
      <c r="A41" s="14">
        <v>21.25</v>
      </c>
      <c r="B41" s="11"/>
      <c r="C41" s="11"/>
      <c r="D41" s="11"/>
      <c r="E41" s="11"/>
      <c r="F41" s="13">
        <f t="shared" si="0"/>
        <v>0</v>
      </c>
      <c r="G41" s="2"/>
      <c r="H41" s="14">
        <v>21.25</v>
      </c>
      <c r="I41" s="15"/>
      <c r="J41" s="2"/>
      <c r="K41" s="14">
        <v>21.25</v>
      </c>
      <c r="L41" s="16">
        <f t="shared" si="6"/>
        <v>0</v>
      </c>
      <c r="M41" s="16">
        <f t="shared" si="7"/>
        <v>0</v>
      </c>
      <c r="N41" s="16">
        <f t="shared" si="8"/>
        <v>0</v>
      </c>
      <c r="O41" s="16">
        <f t="shared" si="9"/>
        <v>0</v>
      </c>
      <c r="P41" s="17">
        <f t="shared" si="5"/>
        <v>0</v>
      </c>
      <c r="Q41" s="4"/>
      <c r="R41" s="4"/>
    </row>
    <row r="42" spans="1:18">
      <c r="A42" s="10">
        <v>21.75</v>
      </c>
      <c r="B42" s="11"/>
      <c r="C42" s="11"/>
      <c r="D42" s="11"/>
      <c r="E42" s="11"/>
      <c r="F42" s="13">
        <f t="shared" si="0"/>
        <v>0</v>
      </c>
      <c r="G42" s="2"/>
      <c r="H42" s="14">
        <v>21.75</v>
      </c>
      <c r="I42" s="15"/>
      <c r="J42" s="2"/>
      <c r="K42" s="14">
        <v>21.75</v>
      </c>
      <c r="L42" s="16">
        <f t="shared" si="6"/>
        <v>0</v>
      </c>
      <c r="M42" s="16">
        <f t="shared" si="7"/>
        <v>0</v>
      </c>
      <c r="N42" s="16">
        <f t="shared" si="8"/>
        <v>0</v>
      </c>
      <c r="O42" s="16">
        <f t="shared" si="9"/>
        <v>0</v>
      </c>
      <c r="P42" s="17">
        <f t="shared" si="5"/>
        <v>0</v>
      </c>
      <c r="Q42" s="4"/>
      <c r="R42" s="4"/>
    </row>
    <row r="43" spans="1:18">
      <c r="A43" s="23" t="s">
        <v>7</v>
      </c>
      <c r="B43" s="24">
        <f>SUM(B6:B42)</f>
        <v>0</v>
      </c>
      <c r="C43" s="24">
        <f>SUM(C6:C42)</f>
        <v>310</v>
      </c>
      <c r="D43" s="24">
        <f>SUM(D6:D42)</f>
        <v>7</v>
      </c>
      <c r="E43" s="24">
        <f>SUM(E6:E42)</f>
        <v>0</v>
      </c>
      <c r="F43" s="24">
        <f>SUM(F6:F42)</f>
        <v>317</v>
      </c>
      <c r="G43" s="25"/>
      <c r="H43" s="23" t="s">
        <v>7</v>
      </c>
      <c r="I43" s="15"/>
      <c r="J43" s="2"/>
      <c r="K43" s="23" t="s">
        <v>7</v>
      </c>
      <c r="L43" s="24">
        <f>SUM(L6:L42)</f>
        <v>0</v>
      </c>
      <c r="M43" s="24">
        <f>SUM(M6:M42)</f>
        <v>112743.015531089</v>
      </c>
      <c r="N43" s="24">
        <f>SUM(N6:N42)</f>
        <v>195.34537227672499</v>
      </c>
      <c r="O43" s="24">
        <f>SUM(O6:O42)</f>
        <v>0</v>
      </c>
      <c r="P43" s="24">
        <f>SUM(P6:P42)</f>
        <v>112938.360903366</v>
      </c>
      <c r="Q43" s="26"/>
      <c r="R43" s="4"/>
    </row>
    <row r="44" spans="1:18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7"/>
      <c r="B46" s="2"/>
      <c r="C46" s="2"/>
      <c r="D46" s="2"/>
      <c r="E46" s="2"/>
      <c r="F46" s="27"/>
      <c r="G46" s="2"/>
      <c r="H46" s="2"/>
      <c r="I46" s="2"/>
      <c r="J46" s="27"/>
      <c r="K46" s="2"/>
      <c r="L46" s="2"/>
      <c r="M46" s="2"/>
      <c r="N46" s="27"/>
      <c r="O46" s="2"/>
      <c r="P46" s="4"/>
      <c r="Q46" s="4"/>
      <c r="R46" s="4"/>
    </row>
    <row r="47" spans="1:18">
      <c r="A47" s="2"/>
      <c r="B47" s="52" t="s">
        <v>9</v>
      </c>
      <c r="C47" s="52"/>
      <c r="D47" s="52"/>
      <c r="E47" s="2"/>
      <c r="F47" s="2"/>
      <c r="G47" s="28"/>
      <c r="H47" s="2"/>
      <c r="I47" s="52" t="s">
        <v>10</v>
      </c>
      <c r="J47" s="52"/>
      <c r="K47" s="52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9" t="s">
        <v>11</v>
      </c>
      <c r="I49" s="30">
        <v>5.1852195155435701E-3</v>
      </c>
      <c r="J49" s="29" t="s">
        <v>12</v>
      </c>
      <c r="K49" s="30">
        <v>3.1017269322733498</v>
      </c>
      <c r="L49" s="2"/>
      <c r="M49" s="2"/>
      <c r="N49" s="16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31" t="s">
        <v>7</v>
      </c>
      <c r="N51" s="4"/>
      <c r="O51" s="4"/>
      <c r="P51" s="4"/>
    </row>
    <row r="52" spans="1:18">
      <c r="A52" s="14">
        <v>3.75</v>
      </c>
      <c r="B52" s="16">
        <f t="shared" ref="B52:B88" si="10">L6*($A52)</f>
        <v>0</v>
      </c>
      <c r="C52" s="16">
        <f t="shared" ref="C52:C88" si="11">M6*($A52)</f>
        <v>0</v>
      </c>
      <c r="D52" s="16">
        <f t="shared" ref="D52:D88" si="12">N6*($A52)</f>
        <v>0</v>
      </c>
      <c r="E52" s="16">
        <f t="shared" ref="E52:E88" si="13">O6*($A52)</f>
        <v>0</v>
      </c>
      <c r="F52" s="13">
        <f t="shared" ref="F52:F88" si="14">SUM(B52:E52)</f>
        <v>0</v>
      </c>
      <c r="G52" s="2"/>
      <c r="H52" s="14">
        <f t="shared" ref="H52:H88" si="15">$I$49*((A52)^$K$49)</f>
        <v>0.31279182211652401</v>
      </c>
      <c r="I52" s="16">
        <f t="shared" ref="I52:I88" si="16">L6*$H52</f>
        <v>0</v>
      </c>
      <c r="J52" s="16">
        <f t="shared" ref="J52:J88" si="17">M6*$H52</f>
        <v>0</v>
      </c>
      <c r="K52" s="16">
        <f t="shared" ref="K52:K88" si="18">N6*$H52</f>
        <v>0</v>
      </c>
      <c r="L52" s="16">
        <f t="shared" ref="L52:L88" si="19">O6*$H52</f>
        <v>0</v>
      </c>
      <c r="M52" s="32">
        <f t="shared" ref="M52:M88" si="20">SUM(I52:L52)</f>
        <v>0</v>
      </c>
      <c r="N52" s="4"/>
      <c r="O52" s="4"/>
      <c r="P52" s="4"/>
    </row>
    <row r="53" spans="1:18">
      <c r="A53" s="14">
        <v>4.25</v>
      </c>
      <c r="B53" s="16">
        <f t="shared" si="10"/>
        <v>0</v>
      </c>
      <c r="C53" s="16">
        <f t="shared" si="11"/>
        <v>0</v>
      </c>
      <c r="D53" s="16">
        <f t="shared" si="12"/>
        <v>0</v>
      </c>
      <c r="E53" s="16">
        <f t="shared" si="13"/>
        <v>0</v>
      </c>
      <c r="F53" s="13">
        <f t="shared" si="14"/>
        <v>0</v>
      </c>
      <c r="G53" s="2"/>
      <c r="H53" s="14">
        <f t="shared" si="15"/>
        <v>0.46116677968487901</v>
      </c>
      <c r="I53" s="16">
        <f t="shared" si="16"/>
        <v>0</v>
      </c>
      <c r="J53" s="16">
        <f t="shared" si="17"/>
        <v>0</v>
      </c>
      <c r="K53" s="16">
        <f t="shared" si="18"/>
        <v>0</v>
      </c>
      <c r="L53" s="16">
        <f t="shared" si="19"/>
        <v>0</v>
      </c>
      <c r="M53" s="32">
        <f t="shared" si="20"/>
        <v>0</v>
      </c>
      <c r="N53" s="4"/>
      <c r="O53" s="4"/>
      <c r="P53" s="4"/>
    </row>
    <row r="54" spans="1:18">
      <c r="A54" s="14">
        <v>4.75</v>
      </c>
      <c r="B54" s="16">
        <f t="shared" si="10"/>
        <v>0</v>
      </c>
      <c r="C54" s="16">
        <f t="shared" si="11"/>
        <v>0</v>
      </c>
      <c r="D54" s="16">
        <f t="shared" si="12"/>
        <v>0</v>
      </c>
      <c r="E54" s="16">
        <f t="shared" si="13"/>
        <v>0</v>
      </c>
      <c r="F54" s="13">
        <f t="shared" si="14"/>
        <v>0</v>
      </c>
      <c r="G54" s="2"/>
      <c r="H54" s="14">
        <f t="shared" si="15"/>
        <v>0.65115734058290697</v>
      </c>
      <c r="I54" s="16">
        <f t="shared" si="16"/>
        <v>0</v>
      </c>
      <c r="J54" s="16">
        <f t="shared" si="17"/>
        <v>0</v>
      </c>
      <c r="K54" s="16">
        <f t="shared" si="18"/>
        <v>0</v>
      </c>
      <c r="L54" s="16">
        <f t="shared" si="19"/>
        <v>0</v>
      </c>
      <c r="M54" s="32">
        <f t="shared" si="20"/>
        <v>0</v>
      </c>
      <c r="N54" s="4"/>
      <c r="O54" s="4"/>
      <c r="P54" s="4"/>
    </row>
    <row r="55" spans="1:18">
      <c r="A55" s="14">
        <v>5.25</v>
      </c>
      <c r="B55" s="16">
        <f t="shared" si="10"/>
        <v>0</v>
      </c>
      <c r="C55" s="16">
        <f t="shared" si="11"/>
        <v>0</v>
      </c>
      <c r="D55" s="16">
        <f t="shared" si="12"/>
        <v>0</v>
      </c>
      <c r="E55" s="16">
        <f t="shared" si="13"/>
        <v>0</v>
      </c>
      <c r="F55" s="13">
        <f t="shared" si="14"/>
        <v>0</v>
      </c>
      <c r="G55" s="2"/>
      <c r="H55" s="14">
        <f t="shared" si="15"/>
        <v>0.88818749390598595</v>
      </c>
      <c r="I55" s="16">
        <f t="shared" si="16"/>
        <v>0</v>
      </c>
      <c r="J55" s="16">
        <f t="shared" si="17"/>
        <v>0</v>
      </c>
      <c r="K55" s="16">
        <f t="shared" si="18"/>
        <v>0</v>
      </c>
      <c r="L55" s="16">
        <f t="shared" si="19"/>
        <v>0</v>
      </c>
      <c r="M55" s="32">
        <f t="shared" si="20"/>
        <v>0</v>
      </c>
      <c r="N55" s="4"/>
      <c r="O55" s="4"/>
      <c r="P55" s="4"/>
    </row>
    <row r="56" spans="1:18">
      <c r="A56" s="14">
        <v>5.75</v>
      </c>
      <c r="B56" s="16">
        <f t="shared" si="10"/>
        <v>0</v>
      </c>
      <c r="C56" s="16">
        <f t="shared" si="11"/>
        <v>0</v>
      </c>
      <c r="D56" s="16">
        <f t="shared" si="12"/>
        <v>0</v>
      </c>
      <c r="E56" s="16">
        <f t="shared" si="13"/>
        <v>0</v>
      </c>
      <c r="F56" s="13">
        <f t="shared" si="14"/>
        <v>0</v>
      </c>
      <c r="G56" s="2"/>
      <c r="H56" s="14">
        <f t="shared" si="15"/>
        <v>1.1777398236341401</v>
      </c>
      <c r="I56" s="16">
        <f t="shared" si="16"/>
        <v>0</v>
      </c>
      <c r="J56" s="16">
        <f t="shared" si="17"/>
        <v>0</v>
      </c>
      <c r="K56" s="16">
        <f t="shared" si="18"/>
        <v>0</v>
      </c>
      <c r="L56" s="16">
        <f t="shared" si="19"/>
        <v>0</v>
      </c>
      <c r="M56" s="32">
        <f t="shared" si="20"/>
        <v>0</v>
      </c>
      <c r="N56" s="4"/>
      <c r="O56" s="4"/>
      <c r="P56" s="4"/>
    </row>
    <row r="57" spans="1:18">
      <c r="A57" s="14">
        <v>6.25</v>
      </c>
      <c r="B57" s="16">
        <f t="shared" si="10"/>
        <v>0</v>
      </c>
      <c r="C57" s="16">
        <f t="shared" si="11"/>
        <v>0</v>
      </c>
      <c r="D57" s="16">
        <f t="shared" si="12"/>
        <v>0</v>
      </c>
      <c r="E57" s="16">
        <f t="shared" si="13"/>
        <v>0</v>
      </c>
      <c r="F57" s="13">
        <f t="shared" si="14"/>
        <v>0</v>
      </c>
      <c r="G57" s="2"/>
      <c r="H57" s="14">
        <f t="shared" si="15"/>
        <v>1.5253504396451101</v>
      </c>
      <c r="I57" s="16">
        <f t="shared" si="16"/>
        <v>0</v>
      </c>
      <c r="J57" s="16">
        <f t="shared" si="17"/>
        <v>0</v>
      </c>
      <c r="K57" s="16">
        <f t="shared" si="18"/>
        <v>0</v>
      </c>
      <c r="L57" s="16">
        <f t="shared" si="19"/>
        <v>0</v>
      </c>
      <c r="M57" s="32">
        <f t="shared" si="20"/>
        <v>0</v>
      </c>
      <c r="N57" s="4"/>
      <c r="O57" s="4"/>
      <c r="P57" s="4"/>
    </row>
    <row r="58" spans="1:18">
      <c r="A58" s="14">
        <v>6.75</v>
      </c>
      <c r="B58" s="16">
        <f t="shared" si="10"/>
        <v>0</v>
      </c>
      <c r="C58" s="16">
        <f t="shared" si="11"/>
        <v>0</v>
      </c>
      <c r="D58" s="16">
        <f t="shared" si="12"/>
        <v>0</v>
      </c>
      <c r="E58" s="16">
        <f t="shared" si="13"/>
        <v>0</v>
      </c>
      <c r="F58" s="13">
        <f t="shared" si="14"/>
        <v>0</v>
      </c>
      <c r="G58" s="2"/>
      <c r="H58" s="14">
        <f t="shared" si="15"/>
        <v>1.9366047562591</v>
      </c>
      <c r="I58" s="16">
        <f t="shared" si="16"/>
        <v>0</v>
      </c>
      <c r="J58" s="16">
        <f t="shared" si="17"/>
        <v>0</v>
      </c>
      <c r="K58" s="16">
        <f t="shared" si="18"/>
        <v>0</v>
      </c>
      <c r="L58" s="16">
        <f t="shared" si="19"/>
        <v>0</v>
      </c>
      <c r="M58" s="32">
        <f t="shared" si="20"/>
        <v>0</v>
      </c>
      <c r="N58" s="4"/>
      <c r="O58" s="4"/>
      <c r="P58" s="4"/>
    </row>
    <row r="59" spans="1:18">
      <c r="A59" s="14">
        <v>7.25</v>
      </c>
      <c r="B59" s="16">
        <f t="shared" si="10"/>
        <v>0</v>
      </c>
      <c r="C59" s="16">
        <f t="shared" si="11"/>
        <v>0</v>
      </c>
      <c r="D59" s="16">
        <f t="shared" si="12"/>
        <v>0</v>
      </c>
      <c r="E59" s="16">
        <f t="shared" si="13"/>
        <v>0</v>
      </c>
      <c r="F59" s="13">
        <f t="shared" si="14"/>
        <v>0</v>
      </c>
      <c r="G59" s="2"/>
      <c r="H59" s="14">
        <f t="shared" si="15"/>
        <v>2.4171339190232302</v>
      </c>
      <c r="I59" s="16">
        <f t="shared" si="16"/>
        <v>0</v>
      </c>
      <c r="J59" s="16">
        <f t="shared" si="17"/>
        <v>0</v>
      </c>
      <c r="K59" s="16">
        <f t="shared" si="18"/>
        <v>0</v>
      </c>
      <c r="L59" s="16">
        <f t="shared" si="19"/>
        <v>0</v>
      </c>
      <c r="M59" s="32">
        <f t="shared" si="20"/>
        <v>0</v>
      </c>
      <c r="N59" s="4"/>
      <c r="O59" s="4"/>
      <c r="P59" s="4"/>
    </row>
    <row r="60" spans="1:18">
      <c r="A60" s="14">
        <v>7.75</v>
      </c>
      <c r="B60" s="16">
        <f t="shared" si="10"/>
        <v>0</v>
      </c>
      <c r="C60" s="16">
        <f t="shared" si="11"/>
        <v>0</v>
      </c>
      <c r="D60" s="16">
        <f t="shared" si="12"/>
        <v>0</v>
      </c>
      <c r="E60" s="16">
        <f t="shared" si="13"/>
        <v>0</v>
      </c>
      <c r="F60" s="13">
        <f t="shared" si="14"/>
        <v>0</v>
      </c>
      <c r="G60" s="2"/>
      <c r="H60" s="14">
        <f t="shared" si="15"/>
        <v>2.97261173885774</v>
      </c>
      <c r="I60" s="16">
        <f t="shared" si="16"/>
        <v>0</v>
      </c>
      <c r="J60" s="16">
        <f t="shared" si="17"/>
        <v>0</v>
      </c>
      <c r="K60" s="16">
        <f t="shared" si="18"/>
        <v>0</v>
      </c>
      <c r="L60" s="16">
        <f t="shared" si="19"/>
        <v>0</v>
      </c>
      <c r="M60" s="32">
        <f t="shared" si="20"/>
        <v>0</v>
      </c>
      <c r="N60" s="4"/>
      <c r="O60" s="4"/>
      <c r="P60" s="4"/>
    </row>
    <row r="61" spans="1:18">
      <c r="A61" s="14">
        <v>8.25</v>
      </c>
      <c r="B61" s="16">
        <f t="shared" si="10"/>
        <v>0</v>
      </c>
      <c r="C61" s="16">
        <f t="shared" si="11"/>
        <v>1714.88109653426</v>
      </c>
      <c r="D61" s="16">
        <f t="shared" si="12"/>
        <v>0</v>
      </c>
      <c r="E61" s="16">
        <f t="shared" si="13"/>
        <v>0</v>
      </c>
      <c r="F61" s="13">
        <f t="shared" si="14"/>
        <v>1714.88109653426</v>
      </c>
      <c r="G61" s="2"/>
      <c r="H61" s="14">
        <f t="shared" si="15"/>
        <v>3.60875203105739</v>
      </c>
      <c r="I61" s="16">
        <f t="shared" si="16"/>
        <v>0</v>
      </c>
      <c r="J61" s="16">
        <f t="shared" si="17"/>
        <v>750.13098668362795</v>
      </c>
      <c r="K61" s="16">
        <f t="shared" si="18"/>
        <v>0</v>
      </c>
      <c r="L61" s="16">
        <f t="shared" si="19"/>
        <v>0</v>
      </c>
      <c r="M61" s="32">
        <f t="shared" si="20"/>
        <v>750.13098668362795</v>
      </c>
      <c r="N61" s="4"/>
      <c r="O61" s="4"/>
      <c r="P61" s="4"/>
    </row>
    <row r="62" spans="1:18">
      <c r="A62" s="14">
        <v>8.75</v>
      </c>
      <c r="B62" s="16">
        <f t="shared" si="10"/>
        <v>0</v>
      </c>
      <c r="C62" s="16">
        <f t="shared" si="11"/>
        <v>8710.3822231114209</v>
      </c>
      <c r="D62" s="16">
        <f t="shared" si="12"/>
        <v>0</v>
      </c>
      <c r="E62" s="16">
        <f t="shared" si="13"/>
        <v>0</v>
      </c>
      <c r="F62" s="13">
        <f t="shared" si="14"/>
        <v>8710.3822231114209</v>
      </c>
      <c r="G62" s="2"/>
      <c r="H62" s="14">
        <f t="shared" si="15"/>
        <v>4.3313062827201501</v>
      </c>
      <c r="I62" s="16">
        <f t="shared" si="16"/>
        <v>0</v>
      </c>
      <c r="J62" s="16">
        <f t="shared" si="17"/>
        <v>4311.69522832644</v>
      </c>
      <c r="K62" s="16">
        <f t="shared" si="18"/>
        <v>0</v>
      </c>
      <c r="L62" s="16">
        <f t="shared" si="19"/>
        <v>0</v>
      </c>
      <c r="M62" s="32">
        <f t="shared" si="20"/>
        <v>4311.69522832644</v>
      </c>
      <c r="N62" s="4"/>
      <c r="O62" s="4"/>
      <c r="P62" s="4"/>
    </row>
    <row r="63" spans="1:18">
      <c r="A63" s="14">
        <v>9.25</v>
      </c>
      <c r="B63" s="16">
        <f t="shared" si="10"/>
        <v>0</v>
      </c>
      <c r="C63" s="16">
        <f t="shared" si="11"/>
        <v>40337.337786338197</v>
      </c>
      <c r="D63" s="16">
        <f t="shared" si="12"/>
        <v>0</v>
      </c>
      <c r="E63" s="16">
        <f t="shared" si="13"/>
        <v>0</v>
      </c>
      <c r="F63" s="13">
        <f t="shared" si="14"/>
        <v>40337.337786338197</v>
      </c>
      <c r="G63" s="2"/>
      <c r="H63" s="14">
        <f t="shared" si="15"/>
        <v>5.1460615904178599</v>
      </c>
      <c r="I63" s="16">
        <f t="shared" si="16"/>
        <v>0</v>
      </c>
      <c r="J63" s="16">
        <f t="shared" si="17"/>
        <v>22440.910772106599</v>
      </c>
      <c r="K63" s="16">
        <f t="shared" si="18"/>
        <v>0</v>
      </c>
      <c r="L63" s="16">
        <f t="shared" si="19"/>
        <v>0</v>
      </c>
      <c r="M63" s="32">
        <f t="shared" si="20"/>
        <v>22440.910772106599</v>
      </c>
      <c r="N63" s="4"/>
      <c r="O63" s="4"/>
      <c r="P63" s="4"/>
    </row>
    <row r="64" spans="1:18">
      <c r="A64" s="14">
        <v>9.75</v>
      </c>
      <c r="B64" s="16">
        <f t="shared" si="10"/>
        <v>0</v>
      </c>
      <c r="C64" s="16">
        <f t="shared" si="11"/>
        <v>92506.485647170397</v>
      </c>
      <c r="D64" s="16">
        <f t="shared" si="12"/>
        <v>0</v>
      </c>
      <c r="E64" s="16">
        <f t="shared" si="13"/>
        <v>0</v>
      </c>
      <c r="F64" s="13">
        <f t="shared" si="14"/>
        <v>92506.485647170397</v>
      </c>
      <c r="G64" s="2"/>
      <c r="H64" s="14">
        <f t="shared" si="15"/>
        <v>6.0588388230049803</v>
      </c>
      <c r="I64" s="16">
        <f t="shared" si="16"/>
        <v>0</v>
      </c>
      <c r="J64" s="16">
        <f t="shared" si="17"/>
        <v>57485.321704495298</v>
      </c>
      <c r="K64" s="16">
        <f t="shared" si="18"/>
        <v>0</v>
      </c>
      <c r="L64" s="16">
        <f t="shared" si="19"/>
        <v>0</v>
      </c>
      <c r="M64" s="32">
        <f t="shared" si="20"/>
        <v>57485.321704495298</v>
      </c>
      <c r="N64" s="4"/>
      <c r="O64" s="4"/>
      <c r="P64" s="4"/>
    </row>
    <row r="65" spans="1:16">
      <c r="A65" s="14">
        <v>10.25</v>
      </c>
      <c r="B65" s="16">
        <f t="shared" si="10"/>
        <v>0</v>
      </c>
      <c r="C65" s="16">
        <f t="shared" si="11"/>
        <v>205171.887886829</v>
      </c>
      <c r="D65" s="16">
        <f t="shared" si="12"/>
        <v>0</v>
      </c>
      <c r="E65" s="16">
        <f t="shared" si="13"/>
        <v>0</v>
      </c>
      <c r="F65" s="13">
        <f t="shared" si="14"/>
        <v>205171.887886829</v>
      </c>
      <c r="G65" s="2"/>
      <c r="H65" s="14">
        <f t="shared" si="15"/>
        <v>7.0754909740449596</v>
      </c>
      <c r="I65" s="16">
        <f t="shared" si="16"/>
        <v>0</v>
      </c>
      <c r="J65" s="16">
        <f t="shared" si="17"/>
        <v>141628.47228009999</v>
      </c>
      <c r="K65" s="16">
        <f t="shared" si="18"/>
        <v>0</v>
      </c>
      <c r="L65" s="16">
        <f t="shared" si="19"/>
        <v>0</v>
      </c>
      <c r="M65" s="32">
        <f t="shared" si="20"/>
        <v>141628.47228009999</v>
      </c>
      <c r="N65" s="4"/>
      <c r="O65" s="4"/>
      <c r="P65" s="4"/>
    </row>
    <row r="66" spans="1:16">
      <c r="A66" s="14">
        <v>10.75</v>
      </c>
      <c r="B66" s="16">
        <f t="shared" si="10"/>
        <v>0</v>
      </c>
      <c r="C66" s="16">
        <f t="shared" si="11"/>
        <v>293774.92256588303</v>
      </c>
      <c r="D66" s="16">
        <f t="shared" si="12"/>
        <v>0</v>
      </c>
      <c r="E66" s="16">
        <f t="shared" si="13"/>
        <v>0</v>
      </c>
      <c r="F66" s="13">
        <f t="shared" si="14"/>
        <v>293774.92256588303</v>
      </c>
      <c r="G66" s="2"/>
      <c r="H66" s="14">
        <f t="shared" si="15"/>
        <v>8.2019016754891005</v>
      </c>
      <c r="I66" s="16">
        <f t="shared" si="16"/>
        <v>0</v>
      </c>
      <c r="J66" s="16">
        <f t="shared" si="17"/>
        <v>224140.746940446</v>
      </c>
      <c r="K66" s="16">
        <f t="shared" si="18"/>
        <v>0</v>
      </c>
      <c r="L66" s="16">
        <f t="shared" si="19"/>
        <v>0</v>
      </c>
      <c r="M66" s="32">
        <f t="shared" si="20"/>
        <v>224140.746940446</v>
      </c>
      <c r="N66" s="4"/>
      <c r="O66" s="4"/>
      <c r="P66" s="4"/>
    </row>
    <row r="67" spans="1:16">
      <c r="A67" s="14">
        <v>11.25</v>
      </c>
      <c r="B67" s="16">
        <f t="shared" si="10"/>
        <v>0</v>
      </c>
      <c r="C67" s="16">
        <f t="shared" si="11"/>
        <v>280051.84866990597</v>
      </c>
      <c r="D67" s="16">
        <f t="shared" si="12"/>
        <v>0</v>
      </c>
      <c r="E67" s="16">
        <f t="shared" si="13"/>
        <v>0</v>
      </c>
      <c r="F67" s="13">
        <f t="shared" si="14"/>
        <v>280051.84866990597</v>
      </c>
      <c r="G67" s="2"/>
      <c r="H67" s="14">
        <f t="shared" si="15"/>
        <v>9.4439838496742397</v>
      </c>
      <c r="I67" s="16">
        <f t="shared" si="16"/>
        <v>0</v>
      </c>
      <c r="J67" s="16">
        <f t="shared" si="17"/>
        <v>235093.78985866701</v>
      </c>
      <c r="K67" s="16">
        <f t="shared" si="18"/>
        <v>0</v>
      </c>
      <c r="L67" s="16">
        <f t="shared" si="19"/>
        <v>0</v>
      </c>
      <c r="M67" s="32">
        <f t="shared" si="20"/>
        <v>235093.78985866701</v>
      </c>
      <c r="N67" s="4"/>
      <c r="O67" s="4"/>
      <c r="P67" s="4"/>
    </row>
    <row r="68" spans="1:16">
      <c r="A68" s="14">
        <v>11.75</v>
      </c>
      <c r="B68" s="16">
        <f t="shared" si="10"/>
        <v>0</v>
      </c>
      <c r="C68" s="16">
        <f t="shared" si="11"/>
        <v>149888.56401966099</v>
      </c>
      <c r="D68" s="16">
        <f t="shared" si="12"/>
        <v>0</v>
      </c>
      <c r="E68" s="16">
        <f t="shared" si="13"/>
        <v>0</v>
      </c>
      <c r="F68" s="13">
        <f t="shared" si="14"/>
        <v>149888.56401966099</v>
      </c>
      <c r="G68" s="2"/>
      <c r="H68" s="14">
        <f t="shared" si="15"/>
        <v>10.807678480890599</v>
      </c>
      <c r="I68" s="16">
        <f t="shared" si="16"/>
        <v>0</v>
      </c>
      <c r="J68" s="16">
        <f t="shared" si="17"/>
        <v>137867.86450101199</v>
      </c>
      <c r="K68" s="16">
        <f t="shared" si="18"/>
        <v>0</v>
      </c>
      <c r="L68" s="16">
        <f t="shared" si="19"/>
        <v>0</v>
      </c>
      <c r="M68" s="32">
        <f t="shared" si="20"/>
        <v>137867.86450101199</v>
      </c>
      <c r="N68" s="4"/>
      <c r="O68" s="4"/>
      <c r="P68" s="4"/>
    </row>
    <row r="69" spans="1:16">
      <c r="A69" s="14">
        <v>12.25</v>
      </c>
      <c r="B69" s="16">
        <f t="shared" si="10"/>
        <v>0</v>
      </c>
      <c r="C69" s="16">
        <f t="shared" si="11"/>
        <v>59706.890217628097</v>
      </c>
      <c r="D69" s="16">
        <f t="shared" si="12"/>
        <v>0</v>
      </c>
      <c r="E69" s="16">
        <f t="shared" si="13"/>
        <v>0</v>
      </c>
      <c r="F69" s="13">
        <f t="shared" si="14"/>
        <v>59706.890217628097</v>
      </c>
      <c r="G69" s="2"/>
      <c r="H69" s="14">
        <f t="shared" si="15"/>
        <v>12.298953491039001</v>
      </c>
      <c r="I69" s="16">
        <f t="shared" si="16"/>
        <v>0</v>
      </c>
      <c r="J69" s="16">
        <f t="shared" si="17"/>
        <v>59945.491092341101</v>
      </c>
      <c r="K69" s="16">
        <f t="shared" si="18"/>
        <v>0</v>
      </c>
      <c r="L69" s="16">
        <f t="shared" si="19"/>
        <v>0</v>
      </c>
      <c r="M69" s="32">
        <f t="shared" si="20"/>
        <v>59945.491092341101</v>
      </c>
      <c r="N69" s="4"/>
      <c r="O69" s="4"/>
      <c r="P69" s="4"/>
    </row>
    <row r="70" spans="1:16">
      <c r="A70" s="14">
        <v>12.75</v>
      </c>
      <c r="B70" s="16">
        <f t="shared" si="10"/>
        <v>0</v>
      </c>
      <c r="C70" s="16">
        <f t="shared" si="11"/>
        <v>50833.738316995899</v>
      </c>
      <c r="D70" s="16">
        <f t="shared" si="12"/>
        <v>0</v>
      </c>
      <c r="E70" s="16">
        <f t="shared" si="13"/>
        <v>0</v>
      </c>
      <c r="F70" s="13">
        <f t="shared" si="14"/>
        <v>50833.738316995899</v>
      </c>
      <c r="G70" s="2"/>
      <c r="H70" s="14">
        <f t="shared" si="15"/>
        <v>13.923802706478099</v>
      </c>
      <c r="I70" s="16">
        <f t="shared" si="16"/>
        <v>0</v>
      </c>
      <c r="J70" s="16">
        <f t="shared" si="17"/>
        <v>55513.642600673498</v>
      </c>
      <c r="K70" s="16">
        <f t="shared" si="18"/>
        <v>0</v>
      </c>
      <c r="L70" s="16">
        <f t="shared" si="19"/>
        <v>0</v>
      </c>
      <c r="M70" s="32">
        <f t="shared" si="20"/>
        <v>55513.642600673498</v>
      </c>
      <c r="N70" s="4"/>
      <c r="O70" s="4"/>
      <c r="P70" s="4"/>
    </row>
    <row r="71" spans="1:16">
      <c r="A71" s="14">
        <v>13.25</v>
      </c>
      <c r="B71" s="16">
        <f t="shared" si="10"/>
        <v>0</v>
      </c>
      <c r="C71" s="16">
        <f t="shared" si="11"/>
        <v>22266.581916868301</v>
      </c>
      <c r="D71" s="16">
        <f t="shared" si="12"/>
        <v>0</v>
      </c>
      <c r="E71" s="16">
        <f t="shared" si="13"/>
        <v>0</v>
      </c>
      <c r="F71" s="13">
        <f t="shared" si="14"/>
        <v>22266.581916868301</v>
      </c>
      <c r="G71" s="2"/>
      <c r="H71" s="14">
        <f t="shared" si="15"/>
        <v>15.688244905227201</v>
      </c>
      <c r="I71" s="16">
        <f t="shared" si="16"/>
        <v>0</v>
      </c>
      <c r="J71" s="16">
        <f t="shared" si="17"/>
        <v>26364.04455201</v>
      </c>
      <c r="K71" s="16">
        <f t="shared" si="18"/>
        <v>0</v>
      </c>
      <c r="L71" s="16">
        <f t="shared" si="19"/>
        <v>0</v>
      </c>
      <c r="M71" s="32">
        <f t="shared" si="20"/>
        <v>26364.04455201</v>
      </c>
      <c r="N71" s="4"/>
      <c r="O71" s="4"/>
      <c r="P71" s="4"/>
    </row>
    <row r="72" spans="1:16">
      <c r="A72" s="14">
        <v>13.75</v>
      </c>
      <c r="B72" s="16">
        <f t="shared" si="10"/>
        <v>0</v>
      </c>
      <c r="C72" s="16">
        <f t="shared" si="11"/>
        <v>17641.024499669202</v>
      </c>
      <c r="D72" s="16">
        <f t="shared" si="12"/>
        <v>0</v>
      </c>
      <c r="E72" s="16">
        <f t="shared" si="13"/>
        <v>0</v>
      </c>
      <c r="F72" s="13">
        <f t="shared" si="14"/>
        <v>17641.024499669202</v>
      </c>
      <c r="G72" s="2"/>
      <c r="H72" s="14">
        <f t="shared" si="15"/>
        <v>17.598322935351401</v>
      </c>
      <c r="I72" s="16">
        <f t="shared" si="16"/>
        <v>0</v>
      </c>
      <c r="J72" s="16">
        <f t="shared" si="17"/>
        <v>22578.359713136299</v>
      </c>
      <c r="K72" s="16">
        <f t="shared" si="18"/>
        <v>0</v>
      </c>
      <c r="L72" s="16">
        <f t="shared" si="19"/>
        <v>0</v>
      </c>
      <c r="M72" s="32">
        <f t="shared" si="20"/>
        <v>22578.359713136299</v>
      </c>
      <c r="N72" s="4"/>
      <c r="O72" s="4"/>
      <c r="P72" s="4"/>
    </row>
    <row r="73" spans="1:16">
      <c r="A73" s="14">
        <v>14.25</v>
      </c>
      <c r="B73" s="16">
        <f t="shared" si="10"/>
        <v>0</v>
      </c>
      <c r="C73" s="16">
        <f t="shared" si="11"/>
        <v>9529.27814895146</v>
      </c>
      <c r="D73" s="16">
        <f t="shared" si="12"/>
        <v>0</v>
      </c>
      <c r="E73" s="16">
        <f t="shared" si="13"/>
        <v>0</v>
      </c>
      <c r="F73" s="13">
        <f t="shared" si="14"/>
        <v>9529.27814895146</v>
      </c>
      <c r="G73" s="2"/>
      <c r="H73" s="14">
        <f t="shared" si="15"/>
        <v>19.6601028967149</v>
      </c>
      <c r="I73" s="16">
        <f t="shared" si="16"/>
        <v>0</v>
      </c>
      <c r="J73" s="16">
        <f t="shared" si="17"/>
        <v>13147.1290484072</v>
      </c>
      <c r="K73" s="16">
        <f t="shared" si="18"/>
        <v>0</v>
      </c>
      <c r="L73" s="16">
        <f t="shared" si="19"/>
        <v>0</v>
      </c>
      <c r="M73" s="32">
        <f t="shared" si="20"/>
        <v>13147.1290484072</v>
      </c>
      <c r="N73" s="4"/>
      <c r="O73" s="4"/>
      <c r="P73" s="4"/>
    </row>
    <row r="74" spans="1:16">
      <c r="A74" s="14">
        <v>14.75</v>
      </c>
      <c r="B74" s="16">
        <f t="shared" si="10"/>
        <v>0</v>
      </c>
      <c r="C74" s="16">
        <f t="shared" si="11"/>
        <v>2997.3044971397298</v>
      </c>
      <c r="D74" s="16">
        <f t="shared" si="12"/>
        <v>0</v>
      </c>
      <c r="E74" s="16">
        <f t="shared" si="13"/>
        <v>0</v>
      </c>
      <c r="F74" s="13">
        <f t="shared" si="14"/>
        <v>2997.3044971397298</v>
      </c>
      <c r="G74" s="2"/>
      <c r="H74" s="14">
        <f t="shared" si="15"/>
        <v>21.879673379398</v>
      </c>
      <c r="I74" s="16">
        <f t="shared" si="16"/>
        <v>0</v>
      </c>
      <c r="J74" s="16">
        <f t="shared" si="17"/>
        <v>4446.1046383741004</v>
      </c>
      <c r="K74" s="16">
        <f t="shared" si="18"/>
        <v>0</v>
      </c>
      <c r="L74" s="16">
        <f t="shared" si="19"/>
        <v>0</v>
      </c>
      <c r="M74" s="32">
        <f t="shared" si="20"/>
        <v>4446.1046383741004</v>
      </c>
      <c r="N74" s="4"/>
      <c r="O74" s="4"/>
      <c r="P74" s="4"/>
    </row>
    <row r="75" spans="1:16">
      <c r="A75" s="14">
        <v>15.25</v>
      </c>
      <c r="B75" s="16">
        <f t="shared" si="10"/>
        <v>0</v>
      </c>
      <c r="C75" s="16">
        <f t="shared" si="11"/>
        <v>0</v>
      </c>
      <c r="D75" s="16">
        <f t="shared" si="12"/>
        <v>937.446681640782</v>
      </c>
      <c r="E75" s="16">
        <f t="shared" si="13"/>
        <v>0</v>
      </c>
      <c r="F75" s="13">
        <f t="shared" si="14"/>
        <v>937.446681640782</v>
      </c>
      <c r="G75" s="2"/>
      <c r="H75" s="14">
        <f t="shared" si="15"/>
        <v>24.263144752995899</v>
      </c>
      <c r="I75" s="16">
        <f t="shared" si="16"/>
        <v>0</v>
      </c>
      <c r="J75" s="16">
        <f t="shared" si="17"/>
        <v>0</v>
      </c>
      <c r="K75" s="16">
        <f t="shared" si="18"/>
        <v>1491.5019367125201</v>
      </c>
      <c r="L75" s="16">
        <f t="shared" si="19"/>
        <v>0</v>
      </c>
      <c r="M75" s="32">
        <f t="shared" si="20"/>
        <v>1491.5019367125201</v>
      </c>
      <c r="N75" s="4"/>
      <c r="O75" s="4"/>
      <c r="P75" s="4"/>
    </row>
    <row r="76" spans="1:16">
      <c r="A76" s="14">
        <v>15.75</v>
      </c>
      <c r="B76" s="16">
        <f t="shared" si="10"/>
        <v>0</v>
      </c>
      <c r="C76" s="16">
        <f t="shared" si="11"/>
        <v>0</v>
      </c>
      <c r="D76" s="16">
        <f t="shared" si="12"/>
        <v>669.70719747253304</v>
      </c>
      <c r="E76" s="16">
        <f t="shared" si="13"/>
        <v>0</v>
      </c>
      <c r="F76" s="13">
        <f t="shared" si="14"/>
        <v>669.70719747253304</v>
      </c>
      <c r="G76" s="2"/>
      <c r="H76" s="14">
        <f t="shared" si="15"/>
        <v>26.816648501782101</v>
      </c>
      <c r="I76" s="16">
        <f t="shared" si="16"/>
        <v>0</v>
      </c>
      <c r="J76" s="16">
        <f t="shared" si="17"/>
        <v>0</v>
      </c>
      <c r="K76" s="16">
        <f t="shared" si="18"/>
        <v>1140.2731754752101</v>
      </c>
      <c r="L76" s="16">
        <f t="shared" si="19"/>
        <v>0</v>
      </c>
      <c r="M76" s="32">
        <f t="shared" si="20"/>
        <v>1140.2731754752101</v>
      </c>
      <c r="N76" s="4"/>
      <c r="O76" s="4"/>
      <c r="P76" s="4"/>
    </row>
    <row r="77" spans="1:16">
      <c r="A77" s="14">
        <v>16.25</v>
      </c>
      <c r="B77" s="16">
        <f t="shared" si="10"/>
        <v>0</v>
      </c>
      <c r="C77" s="16">
        <f t="shared" si="11"/>
        <v>0</v>
      </c>
      <c r="D77" s="16">
        <f t="shared" si="12"/>
        <v>793.50821745769804</v>
      </c>
      <c r="E77" s="16">
        <f t="shared" si="13"/>
        <v>0</v>
      </c>
      <c r="F77" s="13">
        <f t="shared" si="14"/>
        <v>793.50821745769804</v>
      </c>
      <c r="G77" s="2"/>
      <c r="H77" s="14">
        <f t="shared" si="15"/>
        <v>29.546336601366299</v>
      </c>
      <c r="I77" s="16">
        <f t="shared" si="16"/>
        <v>0</v>
      </c>
      <c r="J77" s="16">
        <f t="shared" si="17"/>
        <v>0</v>
      </c>
      <c r="K77" s="16">
        <f t="shared" si="18"/>
        <v>1442.78528547417</v>
      </c>
      <c r="L77" s="16">
        <f t="shared" si="19"/>
        <v>0</v>
      </c>
      <c r="M77" s="32">
        <f t="shared" si="20"/>
        <v>1442.78528547417</v>
      </c>
      <c r="N77" s="4"/>
      <c r="O77" s="4"/>
      <c r="P77" s="4"/>
    </row>
    <row r="78" spans="1:16">
      <c r="A78" s="14">
        <v>16.75</v>
      </c>
      <c r="B78" s="16">
        <f t="shared" si="10"/>
        <v>0</v>
      </c>
      <c r="C78" s="16">
        <f t="shared" si="11"/>
        <v>0</v>
      </c>
      <c r="D78" s="16">
        <f t="shared" si="12"/>
        <v>712.22828937555096</v>
      </c>
      <c r="E78" s="16">
        <f t="shared" si="13"/>
        <v>0</v>
      </c>
      <c r="F78" s="13">
        <f t="shared" si="14"/>
        <v>712.22828937555096</v>
      </c>
      <c r="G78" s="2"/>
      <c r="H78" s="14">
        <f t="shared" si="15"/>
        <v>32.458380933015597</v>
      </c>
      <c r="I78" s="16">
        <f t="shared" si="16"/>
        <v>0</v>
      </c>
      <c r="J78" s="16">
        <f t="shared" si="17"/>
        <v>0</v>
      </c>
      <c r="K78" s="16">
        <f t="shared" si="18"/>
        <v>1380.1657986759201</v>
      </c>
      <c r="L78" s="16">
        <f t="shared" si="19"/>
        <v>0</v>
      </c>
      <c r="M78" s="32">
        <f t="shared" si="20"/>
        <v>1380.1657986759201</v>
      </c>
      <c r="N78" s="4"/>
      <c r="O78" s="4"/>
      <c r="P78" s="4"/>
    </row>
    <row r="79" spans="1:16">
      <c r="A79" s="14">
        <v>17.25</v>
      </c>
      <c r="B79" s="16">
        <f t="shared" si="10"/>
        <v>0</v>
      </c>
      <c r="C79" s="16">
        <f t="shared" si="11"/>
        <v>0</v>
      </c>
      <c r="D79" s="16">
        <f t="shared" si="12"/>
        <v>0</v>
      </c>
      <c r="E79" s="16">
        <f t="shared" si="13"/>
        <v>0</v>
      </c>
      <c r="F79" s="13">
        <f t="shared" si="14"/>
        <v>0</v>
      </c>
      <c r="G79" s="2"/>
      <c r="H79" s="14">
        <f t="shared" si="15"/>
        <v>35.558972732271599</v>
      </c>
      <c r="I79" s="16">
        <f t="shared" si="16"/>
        <v>0</v>
      </c>
      <c r="J79" s="16">
        <f t="shared" si="17"/>
        <v>0</v>
      </c>
      <c r="K79" s="16">
        <f t="shared" si="18"/>
        <v>0</v>
      </c>
      <c r="L79" s="16">
        <f t="shared" si="19"/>
        <v>0</v>
      </c>
      <c r="M79" s="32">
        <f t="shared" si="20"/>
        <v>0</v>
      </c>
      <c r="N79" s="4"/>
      <c r="O79" s="4"/>
      <c r="P79" s="4"/>
    </row>
    <row r="80" spans="1:16">
      <c r="A80" s="14">
        <v>17.75</v>
      </c>
      <c r="B80" s="16">
        <f t="shared" si="10"/>
        <v>0</v>
      </c>
      <c r="C80" s="16">
        <f t="shared" si="11"/>
        <v>0</v>
      </c>
      <c r="D80" s="16">
        <f t="shared" si="12"/>
        <v>0</v>
      </c>
      <c r="E80" s="16">
        <f t="shared" si="13"/>
        <v>0</v>
      </c>
      <c r="F80" s="13">
        <f t="shared" si="14"/>
        <v>0</v>
      </c>
      <c r="G80" s="2"/>
      <c r="H80" s="14">
        <f t="shared" si="15"/>
        <v>38.854322068886603</v>
      </c>
      <c r="I80" s="16">
        <f t="shared" si="16"/>
        <v>0</v>
      </c>
      <c r="J80" s="16">
        <f t="shared" si="17"/>
        <v>0</v>
      </c>
      <c r="K80" s="16">
        <f t="shared" si="18"/>
        <v>0</v>
      </c>
      <c r="L80" s="16">
        <f t="shared" si="19"/>
        <v>0</v>
      </c>
      <c r="M80" s="32">
        <f t="shared" si="20"/>
        <v>0</v>
      </c>
      <c r="N80" s="4"/>
      <c r="O80" s="4"/>
      <c r="P80" s="4"/>
    </row>
    <row r="81" spans="1:16">
      <c r="A81" s="14">
        <v>18.25</v>
      </c>
      <c r="B81" s="16">
        <f t="shared" si="10"/>
        <v>0</v>
      </c>
      <c r="C81" s="16">
        <f t="shared" si="11"/>
        <v>0</v>
      </c>
      <c r="D81" s="16">
        <f t="shared" si="12"/>
        <v>0</v>
      </c>
      <c r="E81" s="16">
        <f t="shared" si="13"/>
        <v>0</v>
      </c>
      <c r="F81" s="13">
        <f t="shared" si="14"/>
        <v>0</v>
      </c>
      <c r="G81" s="2"/>
      <c r="H81" s="14">
        <f t="shared" si="15"/>
        <v>42.3506573554439</v>
      </c>
      <c r="I81" s="16">
        <f t="shared" si="16"/>
        <v>0</v>
      </c>
      <c r="J81" s="16">
        <f t="shared" si="17"/>
        <v>0</v>
      </c>
      <c r="K81" s="16">
        <f t="shared" si="18"/>
        <v>0</v>
      </c>
      <c r="L81" s="16">
        <f t="shared" si="19"/>
        <v>0</v>
      </c>
      <c r="M81" s="32">
        <f t="shared" si="20"/>
        <v>0</v>
      </c>
      <c r="N81" s="4"/>
      <c r="O81" s="4"/>
      <c r="P81" s="4"/>
    </row>
    <row r="82" spans="1:16">
      <c r="A82" s="14">
        <v>18.75</v>
      </c>
      <c r="B82" s="16">
        <f t="shared" si="10"/>
        <v>0</v>
      </c>
      <c r="C82" s="16">
        <f t="shared" si="11"/>
        <v>0</v>
      </c>
      <c r="D82" s="16">
        <f t="shared" si="12"/>
        <v>0</v>
      </c>
      <c r="E82" s="16">
        <f t="shared" si="13"/>
        <v>0</v>
      </c>
      <c r="F82" s="13">
        <f t="shared" si="14"/>
        <v>0</v>
      </c>
      <c r="G82" s="2"/>
      <c r="H82" s="14">
        <f t="shared" si="15"/>
        <v>46.054224882310002</v>
      </c>
      <c r="I82" s="16">
        <f t="shared" si="16"/>
        <v>0</v>
      </c>
      <c r="J82" s="16">
        <f t="shared" si="17"/>
        <v>0</v>
      </c>
      <c r="K82" s="16">
        <f t="shared" si="18"/>
        <v>0</v>
      </c>
      <c r="L82" s="16">
        <f t="shared" si="19"/>
        <v>0</v>
      </c>
      <c r="M82" s="32">
        <f t="shared" si="20"/>
        <v>0</v>
      </c>
      <c r="N82" s="4"/>
      <c r="O82" s="4"/>
      <c r="P82" s="4"/>
    </row>
    <row r="83" spans="1:16">
      <c r="A83" s="14">
        <v>19.25</v>
      </c>
      <c r="B83" s="16">
        <f t="shared" si="10"/>
        <v>0</v>
      </c>
      <c r="C83" s="16">
        <f t="shared" si="11"/>
        <v>0</v>
      </c>
      <c r="D83" s="16">
        <f t="shared" si="12"/>
        <v>0</v>
      </c>
      <c r="E83" s="16">
        <f t="shared" si="13"/>
        <v>0</v>
      </c>
      <c r="F83" s="13">
        <f t="shared" si="14"/>
        <v>0</v>
      </c>
      <c r="G83" s="2"/>
      <c r="H83" s="14">
        <f t="shared" si="15"/>
        <v>49.971288376826998</v>
      </c>
      <c r="I83" s="16">
        <f t="shared" si="16"/>
        <v>0</v>
      </c>
      <c r="J83" s="16">
        <f t="shared" si="17"/>
        <v>0</v>
      </c>
      <c r="K83" s="16">
        <f t="shared" si="18"/>
        <v>0</v>
      </c>
      <c r="L83" s="16">
        <f t="shared" si="19"/>
        <v>0</v>
      </c>
      <c r="M83" s="32">
        <f t="shared" si="20"/>
        <v>0</v>
      </c>
      <c r="N83" s="4"/>
      <c r="O83" s="4"/>
      <c r="P83" s="4"/>
    </row>
    <row r="84" spans="1:16">
      <c r="A84" s="14">
        <v>19.75</v>
      </c>
      <c r="B84" s="16">
        <f t="shared" si="10"/>
        <v>0</v>
      </c>
      <c r="C84" s="16">
        <f t="shared" si="11"/>
        <v>0</v>
      </c>
      <c r="D84" s="16">
        <f t="shared" si="12"/>
        <v>0</v>
      </c>
      <c r="E84" s="16">
        <f t="shared" si="13"/>
        <v>0</v>
      </c>
      <c r="F84" s="13">
        <f t="shared" si="14"/>
        <v>0</v>
      </c>
      <c r="G84" s="2"/>
      <c r="H84" s="14">
        <f t="shared" si="15"/>
        <v>54.108128584864403</v>
      </c>
      <c r="I84" s="16">
        <f t="shared" si="16"/>
        <v>0</v>
      </c>
      <c r="J84" s="16">
        <f t="shared" si="17"/>
        <v>0</v>
      </c>
      <c r="K84" s="16">
        <f t="shared" si="18"/>
        <v>0</v>
      </c>
      <c r="L84" s="16">
        <f t="shared" si="19"/>
        <v>0</v>
      </c>
      <c r="M84" s="32">
        <f t="shared" si="20"/>
        <v>0</v>
      </c>
      <c r="N84" s="4"/>
      <c r="O84" s="4"/>
      <c r="P84" s="4"/>
    </row>
    <row r="85" spans="1:16">
      <c r="A85" s="14">
        <v>20.25</v>
      </c>
      <c r="B85" s="16">
        <f t="shared" si="10"/>
        <v>0</v>
      </c>
      <c r="C85" s="16">
        <f t="shared" si="11"/>
        <v>0</v>
      </c>
      <c r="D85" s="16">
        <f t="shared" si="12"/>
        <v>0</v>
      </c>
      <c r="E85" s="16">
        <f t="shared" si="13"/>
        <v>0</v>
      </c>
      <c r="F85" s="13">
        <f t="shared" si="14"/>
        <v>0</v>
      </c>
      <c r="G85" s="2"/>
      <c r="H85" s="14">
        <f t="shared" si="15"/>
        <v>58.471042873045398</v>
      </c>
      <c r="I85" s="16">
        <f t="shared" si="16"/>
        <v>0</v>
      </c>
      <c r="J85" s="16">
        <f t="shared" si="17"/>
        <v>0</v>
      </c>
      <c r="K85" s="16">
        <f t="shared" si="18"/>
        <v>0</v>
      </c>
      <c r="L85" s="16">
        <f t="shared" si="19"/>
        <v>0</v>
      </c>
      <c r="M85" s="32">
        <f t="shared" si="20"/>
        <v>0</v>
      </c>
      <c r="N85" s="4"/>
      <c r="O85" s="4"/>
      <c r="P85" s="4"/>
    </row>
    <row r="86" spans="1:16">
      <c r="A86" s="14">
        <v>20.75</v>
      </c>
      <c r="B86" s="16">
        <f t="shared" si="10"/>
        <v>0</v>
      </c>
      <c r="C86" s="16">
        <f t="shared" si="11"/>
        <v>0</v>
      </c>
      <c r="D86" s="16">
        <f t="shared" si="12"/>
        <v>0</v>
      </c>
      <c r="E86" s="16">
        <f t="shared" si="13"/>
        <v>0</v>
      </c>
      <c r="F86" s="13">
        <f t="shared" si="14"/>
        <v>0</v>
      </c>
      <c r="G86" s="2"/>
      <c r="H86" s="14">
        <f t="shared" si="15"/>
        <v>63.0663448501247</v>
      </c>
      <c r="I86" s="16">
        <f t="shared" si="16"/>
        <v>0</v>
      </c>
      <c r="J86" s="16">
        <f t="shared" si="17"/>
        <v>0</v>
      </c>
      <c r="K86" s="16">
        <f t="shared" si="18"/>
        <v>0</v>
      </c>
      <c r="L86" s="16">
        <f t="shared" si="19"/>
        <v>0</v>
      </c>
      <c r="M86" s="32">
        <f t="shared" si="20"/>
        <v>0</v>
      </c>
      <c r="N86" s="4"/>
      <c r="O86" s="4"/>
      <c r="P86" s="4"/>
    </row>
    <row r="87" spans="1:16">
      <c r="A87" s="14">
        <v>21.25</v>
      </c>
      <c r="B87" s="16">
        <f t="shared" si="10"/>
        <v>0</v>
      </c>
      <c r="C87" s="16">
        <f t="shared" si="11"/>
        <v>0</v>
      </c>
      <c r="D87" s="16">
        <f t="shared" si="12"/>
        <v>0</v>
      </c>
      <c r="E87" s="16">
        <f t="shared" si="13"/>
        <v>0</v>
      </c>
      <c r="F87" s="13">
        <f t="shared" si="14"/>
        <v>0</v>
      </c>
      <c r="G87" s="2"/>
      <c r="H87" s="14">
        <f t="shared" si="15"/>
        <v>67.900364006147697</v>
      </c>
      <c r="I87" s="16">
        <f t="shared" si="16"/>
        <v>0</v>
      </c>
      <c r="J87" s="16">
        <f t="shared" si="17"/>
        <v>0</v>
      </c>
      <c r="K87" s="16">
        <f t="shared" si="18"/>
        <v>0</v>
      </c>
      <c r="L87" s="16">
        <f t="shared" si="19"/>
        <v>0</v>
      </c>
      <c r="M87" s="32">
        <f t="shared" si="20"/>
        <v>0</v>
      </c>
      <c r="N87" s="4"/>
      <c r="O87" s="4"/>
      <c r="P87" s="4"/>
    </row>
    <row r="88" spans="1:16">
      <c r="A88" s="14">
        <v>21.75</v>
      </c>
      <c r="B88" s="16">
        <f t="shared" si="10"/>
        <v>0</v>
      </c>
      <c r="C88" s="16">
        <f t="shared" si="11"/>
        <v>0</v>
      </c>
      <c r="D88" s="16">
        <f t="shared" si="12"/>
        <v>0</v>
      </c>
      <c r="E88" s="16">
        <f t="shared" si="13"/>
        <v>0</v>
      </c>
      <c r="F88" s="13">
        <f t="shared" si="14"/>
        <v>0</v>
      </c>
      <c r="G88" s="2"/>
      <c r="H88" s="14">
        <f t="shared" si="15"/>
        <v>72.979445368144297</v>
      </c>
      <c r="I88" s="16">
        <f t="shared" si="16"/>
        <v>0</v>
      </c>
      <c r="J88" s="16">
        <f t="shared" si="17"/>
        <v>0</v>
      </c>
      <c r="K88" s="16">
        <f t="shared" si="18"/>
        <v>0</v>
      </c>
      <c r="L88" s="16">
        <f t="shared" si="19"/>
        <v>0</v>
      </c>
      <c r="M88" s="32">
        <f t="shared" si="20"/>
        <v>0</v>
      </c>
      <c r="N88" s="4"/>
      <c r="O88" s="4"/>
      <c r="P88" s="4"/>
    </row>
    <row r="89" spans="1:16">
      <c r="A89" s="23" t="s">
        <v>7</v>
      </c>
      <c r="B89" s="24">
        <f>SUM(B52:B83)</f>
        <v>0</v>
      </c>
      <c r="C89" s="24">
        <f>SUM(C52:C83)</f>
        <v>1235131.12749269</v>
      </c>
      <c r="D89" s="24">
        <f>SUM(D52:D83)</f>
        <v>3112.8903859465599</v>
      </c>
      <c r="E89" s="24">
        <f>SUM(E52:E83)</f>
        <v>0</v>
      </c>
      <c r="F89" s="24">
        <f>SUM(F52:F83)</f>
        <v>1238244.01787863</v>
      </c>
      <c r="G89" s="13"/>
      <c r="H89" s="23" t="s">
        <v>7</v>
      </c>
      <c r="I89" s="24">
        <f>SUM(I52:I88)</f>
        <v>0</v>
      </c>
      <c r="J89" s="24">
        <f>SUM(J52:J88)</f>
        <v>1005713.70391678</v>
      </c>
      <c r="K89" s="24">
        <f>SUM(K52:K88)</f>
        <v>5454.7261963378196</v>
      </c>
      <c r="L89" s="24">
        <f>SUM(L52:L88)</f>
        <v>0</v>
      </c>
      <c r="M89" s="24">
        <f>SUM(M52:M88)</f>
        <v>1011168.43011312</v>
      </c>
      <c r="N89" s="4"/>
      <c r="O89" s="4"/>
      <c r="P89" s="4"/>
    </row>
    <row r="90" spans="1:16">
      <c r="A90" s="6" t="s">
        <v>13</v>
      </c>
      <c r="B90" s="33">
        <f>IF(L43&gt;0,B89/L43,0)</f>
        <v>0</v>
      </c>
      <c r="C90" s="33">
        <f>IF(M43&gt;0,C89/M43,0)</f>
        <v>10.955278441635301</v>
      </c>
      <c r="D90" s="33">
        <f>IF(N43&gt;0,D89/N43,0)</f>
        <v>15.9353167657172</v>
      </c>
      <c r="E90" s="33">
        <f>IF(O43&gt;0,E89/O43,0)</f>
        <v>0</v>
      </c>
      <c r="F90" s="33">
        <f>IF(P43&gt;0,F89/P43,0)</f>
        <v>10.9638922326676</v>
      </c>
      <c r="G90" s="13"/>
      <c r="H90" s="6" t="s">
        <v>13</v>
      </c>
      <c r="I90" s="33">
        <f>IF(L43&gt;0,I89/L43,0)</f>
        <v>0</v>
      </c>
      <c r="J90" s="33">
        <f>IF(M43&gt;0,J89/M43,0)</f>
        <v>8.9204080552506895</v>
      </c>
      <c r="K90" s="33">
        <f>IF(N43&gt;0,K89/N43,0)</f>
        <v>27.923498431335702</v>
      </c>
      <c r="L90" s="33">
        <f>IF(O43&gt;0,L89/O43,0)</f>
        <v>0</v>
      </c>
      <c r="M90" s="33">
        <f>IF(P43&gt;0,M89/P43,0)</f>
        <v>8.9532770090254008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4" t="s">
        <v>14</v>
      </c>
      <c r="B95" s="54"/>
      <c r="C95" s="54"/>
      <c r="D95" s="54"/>
      <c r="E95" s="54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4"/>
      <c r="B96" s="54"/>
      <c r="C96" s="54"/>
      <c r="D96" s="54"/>
      <c r="E96" s="5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4"/>
      <c r="B97" s="3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5" t="s">
        <v>15</v>
      </c>
      <c r="B99" s="56" t="s">
        <v>16</v>
      </c>
      <c r="C99" s="56" t="s">
        <v>17</v>
      </c>
      <c r="D99" s="56" t="s">
        <v>18</v>
      </c>
      <c r="E99" s="56" t="s">
        <v>19</v>
      </c>
      <c r="F99" s="2"/>
      <c r="G99" s="56" t="s">
        <v>16</v>
      </c>
      <c r="H99" s="56" t="s">
        <v>18</v>
      </c>
      <c r="I99" s="56" t="s">
        <v>17</v>
      </c>
      <c r="J99" s="2"/>
      <c r="K99" s="2"/>
      <c r="L99" s="2"/>
      <c r="M99" s="2"/>
      <c r="N99" s="4"/>
      <c r="O99" s="4"/>
      <c r="P99" s="4"/>
    </row>
    <row r="100" spans="1:18">
      <c r="A100" s="55"/>
      <c r="B100" s="55"/>
      <c r="C100" s="55"/>
      <c r="D100" s="55"/>
      <c r="E100" s="56"/>
      <c r="F100" s="2"/>
      <c r="G100" s="56"/>
      <c r="H100" s="56"/>
      <c r="I100" s="56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5">
        <v>0</v>
      </c>
      <c r="B102" s="36">
        <f>L$43</f>
        <v>0</v>
      </c>
      <c r="C102" s="36">
        <f>$B$90</f>
        <v>0</v>
      </c>
      <c r="D102" s="36">
        <f>$I$90</f>
        <v>0</v>
      </c>
      <c r="E102" s="36">
        <f t="shared" ref="E102:E105" si="21">B102*D102</f>
        <v>0</v>
      </c>
      <c r="F102" s="2"/>
      <c r="G102" s="2">
        <f t="shared" ref="G102:G105" si="22">B102</f>
        <v>0</v>
      </c>
      <c r="H102" s="2">
        <f t="shared" ref="H102:H105" si="23">D102/1000</f>
        <v>0</v>
      </c>
      <c r="I102" s="2">
        <f t="shared" ref="I102:I105" si="24">C102</f>
        <v>0</v>
      </c>
      <c r="J102" s="2"/>
      <c r="K102" s="2"/>
      <c r="L102" s="2"/>
      <c r="M102" s="2"/>
      <c r="N102" s="4"/>
      <c r="O102" s="4"/>
      <c r="P102" s="4"/>
    </row>
    <row r="103" spans="1:18">
      <c r="A103" s="35">
        <v>1</v>
      </c>
      <c r="B103" s="36">
        <f>M$43</f>
        <v>112743.01549999999</v>
      </c>
      <c r="C103" s="36">
        <f>$C$90</f>
        <v>10.955299999999999</v>
      </c>
      <c r="D103" s="36">
        <f>$J$90</f>
        <v>8.9204000000000008</v>
      </c>
      <c r="E103" s="36">
        <f t="shared" si="21"/>
        <v>1005712.7955</v>
      </c>
      <c r="F103" s="2"/>
      <c r="G103" s="2">
        <f t="shared" si="22"/>
        <v>112743.01549999999</v>
      </c>
      <c r="H103" s="2">
        <f t="shared" si="23"/>
        <v>8.9204000000000002E-3</v>
      </c>
      <c r="I103" s="2">
        <f t="shared" si="24"/>
        <v>10.955299999999999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5">
        <v>2</v>
      </c>
      <c r="B104" s="36">
        <f>N$43</f>
        <v>195.34540000000001</v>
      </c>
      <c r="C104" s="36">
        <f>$D$90</f>
        <v>15.9353</v>
      </c>
      <c r="D104" s="36">
        <f>$K$90</f>
        <v>27.923500000000001</v>
      </c>
      <c r="E104" s="36">
        <f t="shared" si="21"/>
        <v>5454.7272999999996</v>
      </c>
      <c r="F104" s="2"/>
      <c r="G104" s="2">
        <f t="shared" si="22"/>
        <v>195.34540000000001</v>
      </c>
      <c r="H104" s="2">
        <f t="shared" si="23"/>
        <v>2.79235E-2</v>
      </c>
      <c r="I104" s="2">
        <f t="shared" si="24"/>
        <v>15.9353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5">
        <v>3</v>
      </c>
      <c r="B105" s="36">
        <f>O$43</f>
        <v>0</v>
      </c>
      <c r="C105" s="36">
        <f>$E$90</f>
        <v>0</v>
      </c>
      <c r="D105" s="36">
        <f>$L$90</f>
        <v>0</v>
      </c>
      <c r="E105" s="36">
        <f t="shared" si="21"/>
        <v>0</v>
      </c>
      <c r="F105" s="2"/>
      <c r="G105" s="2">
        <f t="shared" si="22"/>
        <v>0</v>
      </c>
      <c r="H105" s="2">
        <f t="shared" si="23"/>
        <v>0</v>
      </c>
      <c r="I105" s="2">
        <f t="shared" si="24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5" t="s">
        <v>7</v>
      </c>
      <c r="B106" s="36">
        <f>SUM(B102:B105)</f>
        <v>112938.3609</v>
      </c>
      <c r="C106" s="36">
        <f>$F$90</f>
        <v>10.963900000000001</v>
      </c>
      <c r="D106" s="36">
        <f>$M$90</f>
        <v>8.9533000000000005</v>
      </c>
      <c r="E106" s="36">
        <f>SUM(E102:E105)</f>
        <v>1011167.5228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5" t="s">
        <v>2</v>
      </c>
      <c r="B107" s="37">
        <f>$I$2</f>
        <v>1011170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8" t="s">
        <v>20</v>
      </c>
      <c r="B108" s="39">
        <f>IF(E106&gt;0,$I$2/E106,"")</f>
        <v>1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zoomScale="80" zoomScaleNormal="80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5" style="1"/>
    <col min="4" max="4" width="9.6640625" style="1" customWidth="1"/>
    <col min="5" max="5" width="12.1640625" style="1" customWidth="1"/>
    <col min="6" max="7" width="11.5" style="1"/>
    <col min="8" max="8" width="8.5" style="1" customWidth="1"/>
    <col min="9" max="9" width="12.83203125" style="1" customWidth="1"/>
    <col min="10" max="10" width="11.5" style="1"/>
    <col min="11" max="12" width="9.6640625" style="1" customWidth="1"/>
    <col min="13" max="13" width="10.5" style="1" customWidth="1"/>
    <col min="14" max="14" width="8.83203125" style="1" customWidth="1"/>
    <col min="15" max="15" width="11.5" style="1"/>
    <col min="16" max="16" width="11" style="1" customWidth="1"/>
    <col min="17" max="16384" width="11.5" style="1"/>
  </cols>
  <sheetData>
    <row r="1" spans="1:18" ht="20">
      <c r="A1" s="51" t="s">
        <v>21</v>
      </c>
      <c r="B1" s="51"/>
      <c r="C1" s="51"/>
      <c r="D1" s="51"/>
      <c r="E1" s="51"/>
      <c r="F1" s="51"/>
      <c r="G1" s="2"/>
      <c r="H1" s="52" t="s">
        <v>1</v>
      </c>
      <c r="I1" s="52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 s="40">
        <v>2148230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53" t="s">
        <v>4</v>
      </c>
      <c r="C4" s="53"/>
      <c r="D4" s="53"/>
      <c r="E4" s="53"/>
      <c r="F4" s="53"/>
      <c r="G4" s="2"/>
      <c r="H4" s="5" t="s">
        <v>3</v>
      </c>
      <c r="I4" s="2"/>
      <c r="J4" s="2"/>
      <c r="K4" s="5" t="s">
        <v>3</v>
      </c>
      <c r="L4" s="52" t="s">
        <v>5</v>
      </c>
      <c r="M4" s="52"/>
      <c r="N4" s="52"/>
      <c r="O4" s="52"/>
      <c r="P4" s="52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1"/>
      <c r="C6" s="12">
        <v>1</v>
      </c>
      <c r="D6" s="11"/>
      <c r="E6" s="11"/>
      <c r="F6" s="13">
        <f t="shared" ref="F6:F42" si="0">SUM(B6:E6)</f>
        <v>1</v>
      </c>
      <c r="G6" s="2"/>
      <c r="H6" s="14">
        <v>3.75</v>
      </c>
      <c r="I6" s="15"/>
      <c r="J6" s="2"/>
      <c r="K6" s="14">
        <v>3.75</v>
      </c>
      <c r="L6" s="16">
        <f t="shared" ref="L6:L42" si="1">IF($F6&gt;0,($I6/1000)*(B6/$F6),0)</f>
        <v>0</v>
      </c>
      <c r="M6" s="16">
        <f t="shared" ref="M6:M42" si="2">IF($F6&gt;0,($I6/1000)*(C6/$F6),0)</f>
        <v>0</v>
      </c>
      <c r="N6" s="16">
        <f t="shared" ref="N6:N42" si="3">IF($F6&gt;0,($I6/1000)*(D6/$F6),0)</f>
        <v>0</v>
      </c>
      <c r="O6" s="16">
        <f t="shared" ref="O6:O42" si="4">IF($F6&gt;0,($I6/1000)*(E6/$F6),0)</f>
        <v>0</v>
      </c>
      <c r="P6" s="17">
        <f t="shared" ref="P6:P42" si="5">SUM(L6:O6)</f>
        <v>0</v>
      </c>
      <c r="Q6" s="4"/>
      <c r="R6" s="4"/>
    </row>
    <row r="7" spans="1:18">
      <c r="A7" s="14">
        <v>4.25</v>
      </c>
      <c r="B7" s="11"/>
      <c r="C7" s="12">
        <v>1</v>
      </c>
      <c r="D7" s="11"/>
      <c r="E7" s="11"/>
      <c r="F7" s="13">
        <f t="shared" si="0"/>
        <v>1</v>
      </c>
      <c r="G7" s="2"/>
      <c r="H7" s="14">
        <v>4.25</v>
      </c>
      <c r="I7" s="15"/>
      <c r="J7" s="2"/>
      <c r="K7" s="14">
        <v>4.25</v>
      </c>
      <c r="L7" s="16">
        <f t="shared" si="1"/>
        <v>0</v>
      </c>
      <c r="M7" s="16">
        <f t="shared" si="2"/>
        <v>0</v>
      </c>
      <c r="N7" s="16">
        <f t="shared" si="3"/>
        <v>0</v>
      </c>
      <c r="O7" s="16">
        <f t="shared" si="4"/>
        <v>0</v>
      </c>
      <c r="P7" s="17">
        <f t="shared" si="5"/>
        <v>0</v>
      </c>
      <c r="Q7" s="4"/>
      <c r="R7" s="4"/>
    </row>
    <row r="8" spans="1:18">
      <c r="A8" s="10">
        <v>4.75</v>
      </c>
      <c r="B8" s="11"/>
      <c r="C8" s="12">
        <v>1</v>
      </c>
      <c r="D8" s="11"/>
      <c r="E8" s="11"/>
      <c r="F8" s="13">
        <f t="shared" si="0"/>
        <v>1</v>
      </c>
      <c r="G8" s="2"/>
      <c r="H8" s="14">
        <v>4.75</v>
      </c>
      <c r="I8" s="15"/>
      <c r="J8" s="2"/>
      <c r="K8" s="14">
        <v>4.75</v>
      </c>
      <c r="L8" s="16">
        <f t="shared" si="1"/>
        <v>0</v>
      </c>
      <c r="M8" s="16">
        <f t="shared" si="2"/>
        <v>0</v>
      </c>
      <c r="N8" s="16">
        <f t="shared" si="3"/>
        <v>0</v>
      </c>
      <c r="O8" s="16">
        <f t="shared" si="4"/>
        <v>0</v>
      </c>
      <c r="P8" s="17">
        <f t="shared" si="5"/>
        <v>0</v>
      </c>
      <c r="Q8" s="4"/>
      <c r="R8" s="4"/>
    </row>
    <row r="9" spans="1:18">
      <c r="A9" s="14">
        <v>5.25</v>
      </c>
      <c r="B9" s="11"/>
      <c r="C9" s="12">
        <v>1</v>
      </c>
      <c r="D9" s="11"/>
      <c r="E9" s="11"/>
      <c r="F9" s="13">
        <f t="shared" si="0"/>
        <v>1</v>
      </c>
      <c r="G9" s="18"/>
      <c r="H9" s="14">
        <v>5.25</v>
      </c>
      <c r="I9" s="15"/>
      <c r="J9" s="2"/>
      <c r="K9" s="14">
        <v>5.25</v>
      </c>
      <c r="L9" s="16">
        <f t="shared" si="1"/>
        <v>0</v>
      </c>
      <c r="M9" s="16">
        <f t="shared" si="2"/>
        <v>0</v>
      </c>
      <c r="N9" s="16">
        <f t="shared" si="3"/>
        <v>0</v>
      </c>
      <c r="O9" s="16">
        <f t="shared" si="4"/>
        <v>0</v>
      </c>
      <c r="P9" s="17">
        <f t="shared" si="5"/>
        <v>0</v>
      </c>
      <c r="Q9" s="4"/>
      <c r="R9" s="4"/>
    </row>
    <row r="10" spans="1:18">
      <c r="A10" s="10">
        <v>5.75</v>
      </c>
      <c r="B10" s="11"/>
      <c r="C10" s="12">
        <v>1</v>
      </c>
      <c r="D10" s="11"/>
      <c r="E10" s="11"/>
      <c r="F10" s="13">
        <f t="shared" si="0"/>
        <v>1</v>
      </c>
      <c r="G10" s="2"/>
      <c r="H10" s="14">
        <v>5.75</v>
      </c>
      <c r="I10" s="19"/>
      <c r="J10" s="2"/>
      <c r="K10" s="14">
        <v>5.75</v>
      </c>
      <c r="L10" s="16">
        <f t="shared" si="1"/>
        <v>0</v>
      </c>
      <c r="M10" s="16">
        <f t="shared" si="2"/>
        <v>0</v>
      </c>
      <c r="N10" s="16">
        <f t="shared" si="3"/>
        <v>0</v>
      </c>
      <c r="O10" s="16">
        <f t="shared" si="4"/>
        <v>0</v>
      </c>
      <c r="P10" s="17">
        <f t="shared" si="5"/>
        <v>0</v>
      </c>
      <c r="Q10" s="4"/>
      <c r="R10" s="4"/>
    </row>
    <row r="11" spans="1:18">
      <c r="A11" s="14">
        <v>6.25</v>
      </c>
      <c r="B11" s="11"/>
      <c r="C11" s="12">
        <v>1</v>
      </c>
      <c r="D11" s="11"/>
      <c r="E11" s="11"/>
      <c r="F11" s="13">
        <f t="shared" si="0"/>
        <v>1</v>
      </c>
      <c r="G11" s="2"/>
      <c r="H11" s="14">
        <v>6.25</v>
      </c>
      <c r="I11" s="19"/>
      <c r="J11" s="2"/>
      <c r="K11" s="14">
        <v>6.25</v>
      </c>
      <c r="L11" s="16">
        <f t="shared" si="1"/>
        <v>0</v>
      </c>
      <c r="M11" s="16">
        <f t="shared" si="2"/>
        <v>0</v>
      </c>
      <c r="N11" s="16">
        <f t="shared" si="3"/>
        <v>0</v>
      </c>
      <c r="O11" s="16">
        <f t="shared" si="4"/>
        <v>0</v>
      </c>
      <c r="P11" s="17">
        <f t="shared" si="5"/>
        <v>0</v>
      </c>
      <c r="Q11" s="4"/>
      <c r="R11" s="4"/>
    </row>
    <row r="12" spans="1:18">
      <c r="A12" s="10">
        <v>6.75</v>
      </c>
      <c r="B12" s="11"/>
      <c r="C12" s="12">
        <v>1</v>
      </c>
      <c r="D12" s="11"/>
      <c r="E12" s="11"/>
      <c r="F12" s="13">
        <f t="shared" si="0"/>
        <v>1</v>
      </c>
      <c r="G12" s="2"/>
      <c r="H12" s="14">
        <v>6.75</v>
      </c>
      <c r="I12" s="19"/>
      <c r="J12" s="2"/>
      <c r="K12" s="14">
        <v>6.75</v>
      </c>
      <c r="L12" s="16">
        <f t="shared" si="1"/>
        <v>0</v>
      </c>
      <c r="M12" s="16">
        <f t="shared" si="2"/>
        <v>0</v>
      </c>
      <c r="N12" s="16">
        <f t="shared" si="3"/>
        <v>0</v>
      </c>
      <c r="O12" s="16">
        <f t="shared" si="4"/>
        <v>0</v>
      </c>
      <c r="P12" s="17">
        <f t="shared" si="5"/>
        <v>0</v>
      </c>
      <c r="Q12" s="4"/>
      <c r="R12" s="4"/>
    </row>
    <row r="13" spans="1:18">
      <c r="A13" s="14">
        <v>7.25</v>
      </c>
      <c r="B13" s="11"/>
      <c r="C13" s="12">
        <v>1</v>
      </c>
      <c r="D13" s="11"/>
      <c r="E13" s="11"/>
      <c r="F13" s="13">
        <f t="shared" si="0"/>
        <v>1</v>
      </c>
      <c r="G13" s="2"/>
      <c r="H13" s="14">
        <v>7.25</v>
      </c>
      <c r="I13" s="19"/>
      <c r="J13" s="2"/>
      <c r="K13" s="14">
        <v>7.25</v>
      </c>
      <c r="L13" s="16">
        <f t="shared" si="1"/>
        <v>0</v>
      </c>
      <c r="M13" s="16">
        <f t="shared" si="2"/>
        <v>0</v>
      </c>
      <c r="N13" s="16">
        <f t="shared" si="3"/>
        <v>0</v>
      </c>
      <c r="O13" s="16">
        <f t="shared" si="4"/>
        <v>0</v>
      </c>
      <c r="P13" s="17">
        <f t="shared" si="5"/>
        <v>0</v>
      </c>
      <c r="Q13" s="4"/>
      <c r="R13" s="4"/>
    </row>
    <row r="14" spans="1:18">
      <c r="A14" s="10">
        <v>7.75</v>
      </c>
      <c r="B14" s="11"/>
      <c r="C14" s="12">
        <v>1</v>
      </c>
      <c r="D14" s="11"/>
      <c r="E14" s="11"/>
      <c r="F14" s="13">
        <f t="shared" si="0"/>
        <v>1</v>
      </c>
      <c r="G14" s="2"/>
      <c r="H14" s="14">
        <v>7.75</v>
      </c>
      <c r="I14" s="19">
        <v>542956.47260588361</v>
      </c>
      <c r="J14" s="15"/>
      <c r="K14" s="14">
        <v>7.75</v>
      </c>
      <c r="L14" s="16">
        <f t="shared" si="1"/>
        <v>0</v>
      </c>
      <c r="M14" s="16">
        <f t="shared" si="2"/>
        <v>542.95647260588396</v>
      </c>
      <c r="N14" s="16">
        <f t="shared" si="3"/>
        <v>0</v>
      </c>
      <c r="O14" s="16">
        <f t="shared" si="4"/>
        <v>0</v>
      </c>
      <c r="P14" s="17">
        <f t="shared" si="5"/>
        <v>542.95647260588396</v>
      </c>
      <c r="Q14" s="4"/>
      <c r="R14" s="4"/>
    </row>
    <row r="15" spans="1:18">
      <c r="A15" s="14">
        <v>8.25</v>
      </c>
      <c r="B15" s="11"/>
      <c r="C15" s="12">
        <v>1</v>
      </c>
      <c r="D15" s="11"/>
      <c r="E15" s="11"/>
      <c r="F15" s="13">
        <f t="shared" si="0"/>
        <v>1</v>
      </c>
      <c r="G15" s="2"/>
      <c r="H15" s="14">
        <v>8.25</v>
      </c>
      <c r="I15" s="19">
        <v>3005382.1577717504</v>
      </c>
      <c r="J15" s="15"/>
      <c r="K15" s="14">
        <v>8.25</v>
      </c>
      <c r="L15" s="16">
        <f t="shared" si="1"/>
        <v>0</v>
      </c>
      <c r="M15" s="16">
        <f t="shared" si="2"/>
        <v>3005.3821577717499</v>
      </c>
      <c r="N15" s="16">
        <f t="shared" si="3"/>
        <v>0</v>
      </c>
      <c r="O15" s="16">
        <f t="shared" si="4"/>
        <v>0</v>
      </c>
      <c r="P15" s="17">
        <f t="shared" si="5"/>
        <v>3005.3821577717499</v>
      </c>
      <c r="Q15" s="4"/>
      <c r="R15" s="4"/>
    </row>
    <row r="16" spans="1:18">
      <c r="A16" s="10">
        <v>8.75</v>
      </c>
      <c r="B16" s="11"/>
      <c r="C16" s="11">
        <v>1</v>
      </c>
      <c r="D16" s="11"/>
      <c r="E16" s="11"/>
      <c r="F16" s="13">
        <f t="shared" si="0"/>
        <v>1</v>
      </c>
      <c r="G16" s="2"/>
      <c r="H16" s="14">
        <v>8.75</v>
      </c>
      <c r="I16" s="19">
        <v>9228626.0195284784</v>
      </c>
      <c r="J16" s="15"/>
      <c r="K16" s="14">
        <v>8.75</v>
      </c>
      <c r="L16" s="16">
        <f t="shared" si="1"/>
        <v>0</v>
      </c>
      <c r="M16" s="16">
        <f t="shared" si="2"/>
        <v>9228.6260195284794</v>
      </c>
      <c r="N16" s="16">
        <f t="shared" si="3"/>
        <v>0</v>
      </c>
      <c r="O16" s="16">
        <f t="shared" si="4"/>
        <v>0</v>
      </c>
      <c r="P16" s="17">
        <f t="shared" si="5"/>
        <v>9228.6260195284794</v>
      </c>
      <c r="Q16" s="4"/>
      <c r="R16" s="4"/>
    </row>
    <row r="17" spans="1:18">
      <c r="A17" s="14">
        <v>9.25</v>
      </c>
      <c r="B17" s="11"/>
      <c r="C17" s="11">
        <v>4</v>
      </c>
      <c r="D17" s="11"/>
      <c r="E17" s="11"/>
      <c r="F17" s="13">
        <f t="shared" si="0"/>
        <v>4</v>
      </c>
      <c r="G17" s="2"/>
      <c r="H17" s="14">
        <v>9.25</v>
      </c>
      <c r="I17" s="20">
        <v>17556606.403463386</v>
      </c>
      <c r="J17" s="15"/>
      <c r="K17" s="14">
        <v>9.25</v>
      </c>
      <c r="L17" s="16">
        <f t="shared" si="1"/>
        <v>0</v>
      </c>
      <c r="M17" s="16">
        <f t="shared" si="2"/>
        <v>17556.6064034634</v>
      </c>
      <c r="N17" s="16">
        <f t="shared" si="3"/>
        <v>0</v>
      </c>
      <c r="O17" s="16">
        <f t="shared" si="4"/>
        <v>0</v>
      </c>
      <c r="P17" s="17">
        <f t="shared" si="5"/>
        <v>17556.6064034634</v>
      </c>
      <c r="Q17" s="4"/>
      <c r="R17" s="4"/>
    </row>
    <row r="18" spans="1:18">
      <c r="A18" s="10">
        <v>9.75</v>
      </c>
      <c r="B18" s="11"/>
      <c r="C18" s="11">
        <v>14</v>
      </c>
      <c r="D18" s="11"/>
      <c r="E18" s="11"/>
      <c r="F18" s="13">
        <f t="shared" si="0"/>
        <v>14</v>
      </c>
      <c r="G18" s="2"/>
      <c r="H18" s="14">
        <v>9.75</v>
      </c>
      <c r="I18" s="20">
        <v>21318059.745670766</v>
      </c>
      <c r="J18" s="15"/>
      <c r="K18" s="14">
        <v>9.75</v>
      </c>
      <c r="L18" s="16">
        <f t="shared" si="1"/>
        <v>0</v>
      </c>
      <c r="M18" s="16">
        <f t="shared" si="2"/>
        <v>21318.059745670798</v>
      </c>
      <c r="N18" s="16">
        <f t="shared" si="3"/>
        <v>0</v>
      </c>
      <c r="O18" s="16">
        <f t="shared" si="4"/>
        <v>0</v>
      </c>
      <c r="P18" s="17">
        <f t="shared" si="5"/>
        <v>21318.059745670798</v>
      </c>
      <c r="Q18" s="4"/>
      <c r="R18" s="4"/>
    </row>
    <row r="19" spans="1:18">
      <c r="A19" s="14">
        <v>10.25</v>
      </c>
      <c r="B19" s="11"/>
      <c r="C19" s="11">
        <v>36</v>
      </c>
      <c r="D19" s="11"/>
      <c r="E19" s="11"/>
      <c r="F19" s="13">
        <f t="shared" si="0"/>
        <v>36</v>
      </c>
      <c r="G19" s="2"/>
      <c r="H19" s="14">
        <v>10.25</v>
      </c>
      <c r="I19" s="20">
        <v>25892075.594909243</v>
      </c>
      <c r="J19" s="15"/>
      <c r="K19" s="14">
        <v>10.25</v>
      </c>
      <c r="L19" s="16">
        <f t="shared" si="1"/>
        <v>0</v>
      </c>
      <c r="M19" s="16">
        <f t="shared" si="2"/>
        <v>25892.075594909202</v>
      </c>
      <c r="N19" s="16">
        <f t="shared" si="3"/>
        <v>0</v>
      </c>
      <c r="O19" s="16">
        <f t="shared" si="4"/>
        <v>0</v>
      </c>
      <c r="P19" s="17">
        <f t="shared" si="5"/>
        <v>25892.075594909202</v>
      </c>
      <c r="Q19" s="4"/>
      <c r="R19" s="4"/>
    </row>
    <row r="20" spans="1:18">
      <c r="A20" s="10">
        <v>10.75</v>
      </c>
      <c r="B20" s="11"/>
      <c r="C20" s="11">
        <v>70</v>
      </c>
      <c r="D20" s="11"/>
      <c r="E20" s="11"/>
      <c r="F20" s="13">
        <f t="shared" si="0"/>
        <v>70</v>
      </c>
      <c r="G20" s="2"/>
      <c r="H20" s="14">
        <v>10.75</v>
      </c>
      <c r="I20" s="20">
        <v>46848412.363697059</v>
      </c>
      <c r="J20" s="15"/>
      <c r="K20" s="14">
        <v>10.75</v>
      </c>
      <c r="L20" s="16">
        <f t="shared" si="1"/>
        <v>0</v>
      </c>
      <c r="M20" s="16">
        <f t="shared" si="2"/>
        <v>46848.412363697098</v>
      </c>
      <c r="N20" s="16">
        <f t="shared" si="3"/>
        <v>0</v>
      </c>
      <c r="O20" s="16">
        <f t="shared" si="4"/>
        <v>0</v>
      </c>
      <c r="P20" s="17">
        <f t="shared" si="5"/>
        <v>46848.412363697098</v>
      </c>
      <c r="Q20" s="4"/>
      <c r="R20" s="4"/>
    </row>
    <row r="21" spans="1:18">
      <c r="A21" s="14">
        <v>11.25</v>
      </c>
      <c r="B21" s="11"/>
      <c r="C21" s="11">
        <v>93</v>
      </c>
      <c r="D21" s="11">
        <v>1</v>
      </c>
      <c r="E21" s="11"/>
      <c r="F21" s="13">
        <f t="shared" si="0"/>
        <v>94</v>
      </c>
      <c r="G21" s="2"/>
      <c r="H21" s="14">
        <v>11.25</v>
      </c>
      <c r="I21" s="20">
        <v>39720281.599165447</v>
      </c>
      <c r="J21" s="15"/>
      <c r="K21" s="14">
        <v>11.25</v>
      </c>
      <c r="L21" s="16">
        <f t="shared" si="1"/>
        <v>0</v>
      </c>
      <c r="M21" s="16">
        <f t="shared" si="2"/>
        <v>39297.725411940301</v>
      </c>
      <c r="N21" s="16">
        <f t="shared" si="3"/>
        <v>422.55618722516402</v>
      </c>
      <c r="O21" s="16">
        <f t="shared" si="4"/>
        <v>0</v>
      </c>
      <c r="P21" s="17">
        <f t="shared" si="5"/>
        <v>39720.281599165501</v>
      </c>
      <c r="Q21" s="4"/>
      <c r="R21" s="4"/>
    </row>
    <row r="22" spans="1:18">
      <c r="A22" s="10">
        <v>11.75</v>
      </c>
      <c r="B22" s="11"/>
      <c r="C22" s="11">
        <v>60</v>
      </c>
      <c r="D22" s="11"/>
      <c r="E22" s="11"/>
      <c r="F22" s="13">
        <f t="shared" si="0"/>
        <v>60</v>
      </c>
      <c r="G22" s="15"/>
      <c r="H22" s="14">
        <v>11.75</v>
      </c>
      <c r="I22" s="20">
        <v>35712558.156060919</v>
      </c>
      <c r="J22" s="15"/>
      <c r="K22" s="14">
        <v>11.75</v>
      </c>
      <c r="L22" s="16">
        <f t="shared" si="1"/>
        <v>0</v>
      </c>
      <c r="M22" s="16">
        <f t="shared" si="2"/>
        <v>35712.558156060899</v>
      </c>
      <c r="N22" s="16">
        <f t="shared" si="3"/>
        <v>0</v>
      </c>
      <c r="O22" s="16">
        <f t="shared" si="4"/>
        <v>0</v>
      </c>
      <c r="P22" s="17">
        <f t="shared" si="5"/>
        <v>35712.558156060899</v>
      </c>
      <c r="Q22" s="4"/>
      <c r="R22" s="4"/>
    </row>
    <row r="23" spans="1:18">
      <c r="A23" s="14">
        <v>12.25</v>
      </c>
      <c r="B23" s="11"/>
      <c r="C23" s="11">
        <v>50</v>
      </c>
      <c r="D23" s="11">
        <v>1</v>
      </c>
      <c r="E23" s="11"/>
      <c r="F23" s="13">
        <f t="shared" si="0"/>
        <v>51</v>
      </c>
      <c r="G23" s="15"/>
      <c r="H23" s="14">
        <v>12.25</v>
      </c>
      <c r="I23" s="20">
        <v>11641358.959232213</v>
      </c>
      <c r="J23" s="15"/>
      <c r="K23" s="14">
        <v>12.25</v>
      </c>
      <c r="L23" s="16">
        <f t="shared" si="1"/>
        <v>0</v>
      </c>
      <c r="M23" s="16">
        <f t="shared" si="2"/>
        <v>11413.0970188551</v>
      </c>
      <c r="N23" s="16">
        <f t="shared" si="3"/>
        <v>228.26194037710201</v>
      </c>
      <c r="O23" s="16">
        <f t="shared" si="4"/>
        <v>0</v>
      </c>
      <c r="P23" s="17">
        <f t="shared" si="5"/>
        <v>11641.358959232201</v>
      </c>
      <c r="Q23" s="4"/>
      <c r="R23" s="4"/>
    </row>
    <row r="24" spans="1:18">
      <c r="A24" s="10">
        <v>12.75</v>
      </c>
      <c r="B24" s="11"/>
      <c r="C24" s="11">
        <v>42</v>
      </c>
      <c r="D24" s="11"/>
      <c r="E24" s="11"/>
      <c r="F24" s="13">
        <f t="shared" si="0"/>
        <v>42</v>
      </c>
      <c r="G24" s="15"/>
      <c r="H24" s="14">
        <v>12.75</v>
      </c>
      <c r="I24" s="20">
        <v>6351259.1867306493</v>
      </c>
      <c r="J24" s="15"/>
      <c r="K24" s="14">
        <v>12.75</v>
      </c>
      <c r="L24" s="16">
        <f t="shared" si="1"/>
        <v>0</v>
      </c>
      <c r="M24" s="16">
        <f t="shared" si="2"/>
        <v>6351.2591867306501</v>
      </c>
      <c r="N24" s="16">
        <f t="shared" si="3"/>
        <v>0</v>
      </c>
      <c r="O24" s="16">
        <f t="shared" si="4"/>
        <v>0</v>
      </c>
      <c r="P24" s="17">
        <f t="shared" si="5"/>
        <v>6351.2591867306501</v>
      </c>
      <c r="Q24" s="4"/>
      <c r="R24" s="4"/>
    </row>
    <row r="25" spans="1:18">
      <c r="A25" s="14">
        <v>13.25</v>
      </c>
      <c r="B25" s="11"/>
      <c r="C25" s="11">
        <v>14</v>
      </c>
      <c r="D25" s="11">
        <v>2</v>
      </c>
      <c r="E25" s="11"/>
      <c r="F25" s="13">
        <f t="shared" si="0"/>
        <v>16</v>
      </c>
      <c r="G25" s="15"/>
      <c r="H25" s="14">
        <v>13.25</v>
      </c>
      <c r="I25" s="20">
        <v>3449986.564156061</v>
      </c>
      <c r="J25" s="15"/>
      <c r="K25" s="14">
        <v>13.25</v>
      </c>
      <c r="L25" s="16">
        <f t="shared" si="1"/>
        <v>0</v>
      </c>
      <c r="M25" s="16">
        <f t="shared" si="2"/>
        <v>3018.7382436365501</v>
      </c>
      <c r="N25" s="16">
        <f t="shared" si="3"/>
        <v>431.24832051950801</v>
      </c>
      <c r="O25" s="16">
        <f t="shared" si="4"/>
        <v>0</v>
      </c>
      <c r="P25" s="17">
        <f t="shared" si="5"/>
        <v>3449.98656415606</v>
      </c>
      <c r="Q25" s="4"/>
      <c r="R25" s="4"/>
    </row>
    <row r="26" spans="1:18">
      <c r="A26" s="10">
        <v>13.75</v>
      </c>
      <c r="B26" s="11"/>
      <c r="C26" s="11">
        <v>6</v>
      </c>
      <c r="D26" s="11"/>
      <c r="E26" s="11"/>
      <c r="F26" s="13">
        <f t="shared" si="0"/>
        <v>6</v>
      </c>
      <c r="G26" s="15"/>
      <c r="H26" s="14">
        <v>13.75</v>
      </c>
      <c r="I26" s="20">
        <v>3790956.528979762</v>
      </c>
      <c r="J26" s="15"/>
      <c r="K26" s="14">
        <v>13.75</v>
      </c>
      <c r="L26" s="16">
        <f t="shared" si="1"/>
        <v>0</v>
      </c>
      <c r="M26" s="16">
        <f t="shared" si="2"/>
        <v>3790.9565289797602</v>
      </c>
      <c r="N26" s="16">
        <f t="shared" si="3"/>
        <v>0</v>
      </c>
      <c r="O26" s="16">
        <f t="shared" si="4"/>
        <v>0</v>
      </c>
      <c r="P26" s="17">
        <f t="shared" si="5"/>
        <v>3790.9565289797602</v>
      </c>
      <c r="Q26" s="4"/>
      <c r="R26" s="4"/>
    </row>
    <row r="27" spans="1:18">
      <c r="A27" s="14">
        <v>14.25</v>
      </c>
      <c r="B27" s="11"/>
      <c r="C27" s="41">
        <v>5</v>
      </c>
      <c r="D27" s="11">
        <v>1</v>
      </c>
      <c r="E27" s="11"/>
      <c r="F27" s="13">
        <f t="shared" si="0"/>
        <v>6</v>
      </c>
      <c r="G27" s="15"/>
      <c r="H27" s="14">
        <v>14.25</v>
      </c>
      <c r="I27" s="20">
        <v>1896721.0633423743</v>
      </c>
      <c r="J27" s="15"/>
      <c r="K27" s="14">
        <v>14.25</v>
      </c>
      <c r="L27" s="16">
        <f t="shared" si="1"/>
        <v>0</v>
      </c>
      <c r="M27" s="16">
        <f t="shared" si="2"/>
        <v>1580.6008861186499</v>
      </c>
      <c r="N27" s="16">
        <f t="shared" si="3"/>
        <v>316.120177223729</v>
      </c>
      <c r="O27" s="16">
        <f t="shared" si="4"/>
        <v>0</v>
      </c>
      <c r="P27" s="17">
        <f t="shared" si="5"/>
        <v>1896.7210633423799</v>
      </c>
      <c r="Q27" s="4"/>
      <c r="R27" s="4"/>
    </row>
    <row r="28" spans="1:18">
      <c r="A28" s="10">
        <v>14.75</v>
      </c>
      <c r="B28" s="11"/>
      <c r="C28" s="12">
        <v>4</v>
      </c>
      <c r="D28" s="12">
        <v>1</v>
      </c>
      <c r="E28" s="11"/>
      <c r="F28" s="13">
        <f t="shared" si="0"/>
        <v>5</v>
      </c>
      <c r="G28" s="2"/>
      <c r="H28" s="14">
        <v>14.75</v>
      </c>
      <c r="I28" s="20">
        <v>1994435.4027957437</v>
      </c>
      <c r="J28" s="15"/>
      <c r="K28" s="14">
        <v>14.75</v>
      </c>
      <c r="L28" s="16">
        <f t="shared" si="1"/>
        <v>0</v>
      </c>
      <c r="M28" s="16">
        <f t="shared" si="2"/>
        <v>1595.5483222365899</v>
      </c>
      <c r="N28" s="16">
        <f t="shared" si="3"/>
        <v>398.88708055914901</v>
      </c>
      <c r="O28" s="16">
        <f t="shared" si="4"/>
        <v>0</v>
      </c>
      <c r="P28" s="17">
        <f t="shared" si="5"/>
        <v>1994.4354027957399</v>
      </c>
      <c r="Q28" s="4"/>
      <c r="R28" s="4"/>
    </row>
    <row r="29" spans="1:18">
      <c r="A29" s="14">
        <v>15.25</v>
      </c>
      <c r="B29" s="11"/>
      <c r="C29" s="12">
        <v>3</v>
      </c>
      <c r="D29" s="12">
        <v>1</v>
      </c>
      <c r="E29" s="11"/>
      <c r="F29" s="13">
        <f t="shared" si="0"/>
        <v>4</v>
      </c>
      <c r="G29" s="2"/>
      <c r="H29" s="14">
        <v>15.25</v>
      </c>
      <c r="I29" s="20">
        <v>1827294.644189443</v>
      </c>
      <c r="J29" s="15"/>
      <c r="K29" s="14">
        <v>15.25</v>
      </c>
      <c r="L29" s="16">
        <f t="shared" si="1"/>
        <v>0</v>
      </c>
      <c r="M29" s="16">
        <f t="shared" si="2"/>
        <v>1370.4709831420801</v>
      </c>
      <c r="N29" s="16">
        <f t="shared" si="3"/>
        <v>456.82366104736099</v>
      </c>
      <c r="O29" s="16">
        <f t="shared" si="4"/>
        <v>0</v>
      </c>
      <c r="P29" s="17">
        <f t="shared" si="5"/>
        <v>1827.2946441894401</v>
      </c>
      <c r="Q29" s="4"/>
      <c r="R29" s="4"/>
    </row>
    <row r="30" spans="1:18">
      <c r="A30" s="10">
        <v>15.75</v>
      </c>
      <c r="B30" s="11"/>
      <c r="C30" s="12">
        <v>2</v>
      </c>
      <c r="D30" s="12">
        <v>1</v>
      </c>
      <c r="E30" s="11"/>
      <c r="F30" s="13">
        <f t="shared" si="0"/>
        <v>3</v>
      </c>
      <c r="G30" s="2"/>
      <c r="H30" s="14">
        <v>15.75</v>
      </c>
      <c r="I30" s="19">
        <v>493125.42495305656</v>
      </c>
      <c r="J30" s="15"/>
      <c r="K30" s="14">
        <v>15.75</v>
      </c>
      <c r="L30" s="16">
        <f t="shared" si="1"/>
        <v>0</v>
      </c>
      <c r="M30" s="16">
        <f t="shared" si="2"/>
        <v>328.75028330203799</v>
      </c>
      <c r="N30" s="16">
        <f t="shared" si="3"/>
        <v>164.37514165101899</v>
      </c>
      <c r="O30" s="16">
        <f t="shared" si="4"/>
        <v>0</v>
      </c>
      <c r="P30" s="17">
        <f t="shared" si="5"/>
        <v>493.12542495305701</v>
      </c>
      <c r="Q30" s="4"/>
      <c r="R30" s="4"/>
    </row>
    <row r="31" spans="1:18">
      <c r="A31" s="14">
        <v>16.25</v>
      </c>
      <c r="B31" s="11"/>
      <c r="C31" s="12"/>
      <c r="D31" s="12">
        <v>1</v>
      </c>
      <c r="E31" s="11"/>
      <c r="F31" s="13">
        <f t="shared" si="0"/>
        <v>1</v>
      </c>
      <c r="G31" s="2"/>
      <c r="H31" s="14">
        <v>16.25</v>
      </c>
      <c r="I31" s="20">
        <v>524810.71295639477</v>
      </c>
      <c r="J31" s="15"/>
      <c r="K31" s="14">
        <v>16.25</v>
      </c>
      <c r="L31" s="16">
        <f t="shared" si="1"/>
        <v>0</v>
      </c>
      <c r="M31" s="16">
        <f t="shared" si="2"/>
        <v>0</v>
      </c>
      <c r="N31" s="16">
        <f t="shared" si="3"/>
        <v>524.81071295639504</v>
      </c>
      <c r="O31" s="16">
        <f t="shared" si="4"/>
        <v>0</v>
      </c>
      <c r="P31" s="17">
        <f t="shared" si="5"/>
        <v>524.81071295639504</v>
      </c>
      <c r="Q31" s="4"/>
      <c r="R31" s="4"/>
    </row>
    <row r="32" spans="1:18">
      <c r="A32" s="10">
        <v>16.75</v>
      </c>
      <c r="B32" s="11"/>
      <c r="C32" s="12"/>
      <c r="D32" s="12">
        <v>1</v>
      </c>
      <c r="E32" s="11"/>
      <c r="F32" s="13">
        <f t="shared" si="0"/>
        <v>1</v>
      </c>
      <c r="G32" s="2"/>
      <c r="H32" s="14">
        <v>16.75</v>
      </c>
      <c r="I32" s="19">
        <v>13515.197412893804</v>
      </c>
      <c r="J32" s="21"/>
      <c r="K32" s="14">
        <v>16.75</v>
      </c>
      <c r="L32" s="16">
        <f t="shared" si="1"/>
        <v>0</v>
      </c>
      <c r="M32" s="16">
        <f t="shared" si="2"/>
        <v>0</v>
      </c>
      <c r="N32" s="16">
        <f t="shared" si="3"/>
        <v>13.5151974128938</v>
      </c>
      <c r="O32" s="16">
        <f t="shared" si="4"/>
        <v>0</v>
      </c>
      <c r="P32" s="17">
        <f t="shared" si="5"/>
        <v>13.5151974128938</v>
      </c>
      <c r="Q32" s="4"/>
      <c r="R32" s="4"/>
    </row>
    <row r="33" spans="1:18">
      <c r="A33" s="14">
        <v>17.25</v>
      </c>
      <c r="B33" s="11"/>
      <c r="C33" s="12"/>
      <c r="D33" s="42">
        <v>1</v>
      </c>
      <c r="E33" s="11"/>
      <c r="F33" s="13">
        <f t="shared" si="0"/>
        <v>1</v>
      </c>
      <c r="G33" s="2"/>
      <c r="H33" s="14">
        <v>17.25</v>
      </c>
      <c r="I33" s="19">
        <v>59709.409680784476</v>
      </c>
      <c r="J33" s="21"/>
      <c r="K33" s="14">
        <v>17.25</v>
      </c>
      <c r="L33" s="16">
        <f t="shared" si="1"/>
        <v>0</v>
      </c>
      <c r="M33" s="16">
        <f t="shared" si="2"/>
        <v>0</v>
      </c>
      <c r="N33" s="16">
        <f t="shared" si="3"/>
        <v>59.709409680784503</v>
      </c>
      <c r="O33" s="16">
        <f t="shared" si="4"/>
        <v>0</v>
      </c>
      <c r="P33" s="17">
        <f t="shared" si="5"/>
        <v>59.709409680784503</v>
      </c>
      <c r="Q33" s="4"/>
      <c r="R33" s="4"/>
    </row>
    <row r="34" spans="1:18">
      <c r="A34" s="10">
        <v>17.75</v>
      </c>
      <c r="B34" s="11"/>
      <c r="C34" s="12"/>
      <c r="D34" s="12">
        <v>1</v>
      </c>
      <c r="E34" s="11"/>
      <c r="F34" s="13">
        <f t="shared" si="0"/>
        <v>1</v>
      </c>
      <c r="G34" s="2"/>
      <c r="H34" s="14">
        <v>17.75</v>
      </c>
      <c r="I34" s="19">
        <v>28622.150594617149</v>
      </c>
      <c r="J34" s="21"/>
      <c r="K34" s="14">
        <v>17.75</v>
      </c>
      <c r="L34" s="16">
        <f t="shared" si="1"/>
        <v>0</v>
      </c>
      <c r="M34" s="16">
        <f t="shared" si="2"/>
        <v>0</v>
      </c>
      <c r="N34" s="16">
        <f t="shared" si="3"/>
        <v>28.6221505946171</v>
      </c>
      <c r="O34" s="16">
        <f t="shared" si="4"/>
        <v>0</v>
      </c>
      <c r="P34" s="17">
        <f t="shared" si="5"/>
        <v>28.6221505946171</v>
      </c>
      <c r="Q34" s="4"/>
      <c r="R34" s="4"/>
    </row>
    <row r="35" spans="1:18">
      <c r="A35" s="14">
        <v>18.25</v>
      </c>
      <c r="B35" s="11"/>
      <c r="C35" s="12"/>
      <c r="D35" s="12">
        <v>1</v>
      </c>
      <c r="E35" s="11"/>
      <c r="F35" s="13">
        <f t="shared" si="0"/>
        <v>1</v>
      </c>
      <c r="G35" s="2"/>
      <c r="H35" s="14">
        <v>18.25</v>
      </c>
      <c r="I35" s="19"/>
      <c r="J35" s="2"/>
      <c r="K35" s="14">
        <v>18.25</v>
      </c>
      <c r="L35" s="16">
        <f t="shared" si="1"/>
        <v>0</v>
      </c>
      <c r="M35" s="16">
        <f t="shared" si="2"/>
        <v>0</v>
      </c>
      <c r="N35" s="16">
        <f t="shared" si="3"/>
        <v>0</v>
      </c>
      <c r="O35" s="16">
        <f t="shared" si="4"/>
        <v>0</v>
      </c>
      <c r="P35" s="17">
        <f t="shared" si="5"/>
        <v>0</v>
      </c>
      <c r="Q35" s="4"/>
      <c r="R35" s="4"/>
    </row>
    <row r="36" spans="1:18">
      <c r="A36" s="10">
        <v>18.75</v>
      </c>
      <c r="B36" s="11"/>
      <c r="C36" s="11"/>
      <c r="D36" s="11"/>
      <c r="E36" s="11"/>
      <c r="F36" s="13">
        <f t="shared" si="0"/>
        <v>0</v>
      </c>
      <c r="G36" s="2"/>
      <c r="H36" s="14">
        <v>18.75</v>
      </c>
      <c r="I36" s="19"/>
      <c r="J36" s="2"/>
      <c r="K36" s="14">
        <v>18.75</v>
      </c>
      <c r="L36" s="16">
        <f t="shared" si="1"/>
        <v>0</v>
      </c>
      <c r="M36" s="16">
        <f t="shared" si="2"/>
        <v>0</v>
      </c>
      <c r="N36" s="16">
        <f t="shared" si="3"/>
        <v>0</v>
      </c>
      <c r="O36" s="16">
        <f t="shared" si="4"/>
        <v>0</v>
      </c>
      <c r="P36" s="17">
        <f t="shared" si="5"/>
        <v>0</v>
      </c>
      <c r="Q36" s="4"/>
      <c r="R36" s="4"/>
    </row>
    <row r="37" spans="1:18">
      <c r="A37" s="14">
        <v>19.25</v>
      </c>
      <c r="B37" s="11"/>
      <c r="C37" s="11"/>
      <c r="D37" s="11"/>
      <c r="E37" s="11"/>
      <c r="F37" s="13">
        <f t="shared" si="0"/>
        <v>0</v>
      </c>
      <c r="G37" s="2"/>
      <c r="H37" s="14">
        <v>19.25</v>
      </c>
      <c r="I37" s="19"/>
      <c r="J37" s="2"/>
      <c r="K37" s="14">
        <v>19.25</v>
      </c>
      <c r="L37" s="16">
        <f t="shared" si="1"/>
        <v>0</v>
      </c>
      <c r="M37" s="16">
        <f t="shared" si="2"/>
        <v>0</v>
      </c>
      <c r="N37" s="16">
        <f t="shared" si="3"/>
        <v>0</v>
      </c>
      <c r="O37" s="16">
        <f t="shared" si="4"/>
        <v>0</v>
      </c>
      <c r="P37" s="17">
        <f t="shared" si="5"/>
        <v>0</v>
      </c>
      <c r="Q37" s="4"/>
      <c r="R37" s="4"/>
    </row>
    <row r="38" spans="1:18">
      <c r="A38" s="10">
        <v>19.75</v>
      </c>
      <c r="B38" s="11"/>
      <c r="C38" s="11"/>
      <c r="D38" s="11"/>
      <c r="E38" s="11"/>
      <c r="F38" s="13">
        <f t="shared" si="0"/>
        <v>0</v>
      </c>
      <c r="G38" s="2"/>
      <c r="H38" s="14">
        <v>19.75</v>
      </c>
      <c r="I38" s="19"/>
      <c r="J38" s="2"/>
      <c r="K38" s="14">
        <v>19.75</v>
      </c>
      <c r="L38" s="16">
        <f t="shared" si="1"/>
        <v>0</v>
      </c>
      <c r="M38" s="16">
        <f t="shared" si="2"/>
        <v>0</v>
      </c>
      <c r="N38" s="16">
        <f t="shared" si="3"/>
        <v>0</v>
      </c>
      <c r="O38" s="16">
        <f t="shared" si="4"/>
        <v>0</v>
      </c>
      <c r="P38" s="17">
        <f t="shared" si="5"/>
        <v>0</v>
      </c>
      <c r="Q38" s="4"/>
      <c r="R38" s="4"/>
    </row>
    <row r="39" spans="1:18">
      <c r="A39" s="14">
        <v>20.25</v>
      </c>
      <c r="B39" s="11"/>
      <c r="C39" s="11"/>
      <c r="D39" s="11"/>
      <c r="E39" s="11"/>
      <c r="F39" s="13">
        <f t="shared" si="0"/>
        <v>0</v>
      </c>
      <c r="G39" s="2"/>
      <c r="H39" s="14">
        <v>20.25</v>
      </c>
      <c r="I39" s="19"/>
      <c r="J39" s="2"/>
      <c r="K39" s="14">
        <v>20.25</v>
      </c>
      <c r="L39" s="16">
        <f t="shared" si="1"/>
        <v>0</v>
      </c>
      <c r="M39" s="16">
        <f t="shared" si="2"/>
        <v>0</v>
      </c>
      <c r="N39" s="16">
        <f t="shared" si="3"/>
        <v>0</v>
      </c>
      <c r="O39" s="16">
        <f t="shared" si="4"/>
        <v>0</v>
      </c>
      <c r="P39" s="17">
        <f t="shared" si="5"/>
        <v>0</v>
      </c>
      <c r="Q39" s="4"/>
      <c r="R39" s="4"/>
    </row>
    <row r="40" spans="1:18">
      <c r="A40" s="10">
        <v>20.75</v>
      </c>
      <c r="B40" s="11"/>
      <c r="C40" s="11"/>
      <c r="D40" s="11"/>
      <c r="E40" s="11"/>
      <c r="F40" s="13">
        <f t="shared" si="0"/>
        <v>0</v>
      </c>
      <c r="G40" s="2"/>
      <c r="H40" s="14">
        <v>20.75</v>
      </c>
      <c r="I40" s="15">
        <f>SUM(I6:I37)</f>
        <v>231896754</v>
      </c>
      <c r="J40" s="2"/>
      <c r="K40" s="14">
        <v>20.75</v>
      </c>
      <c r="L40" s="16">
        <f t="shared" si="1"/>
        <v>0</v>
      </c>
      <c r="M40" s="16">
        <f t="shared" si="2"/>
        <v>0</v>
      </c>
      <c r="N40" s="16">
        <f t="shared" si="3"/>
        <v>0</v>
      </c>
      <c r="O40" s="16">
        <f t="shared" si="4"/>
        <v>0</v>
      </c>
      <c r="P40" s="17">
        <f t="shared" si="5"/>
        <v>0</v>
      </c>
      <c r="Q40" s="4"/>
      <c r="R40" s="4"/>
    </row>
    <row r="41" spans="1:18">
      <c r="A41" s="14">
        <v>21.25</v>
      </c>
      <c r="B41" s="11"/>
      <c r="C41" s="11"/>
      <c r="D41" s="11"/>
      <c r="E41" s="11"/>
      <c r="F41" s="13">
        <f t="shared" si="0"/>
        <v>0</v>
      </c>
      <c r="G41" s="2"/>
      <c r="H41" s="14">
        <v>21.25</v>
      </c>
      <c r="I41" s="15"/>
      <c r="J41" s="2"/>
      <c r="K41" s="14">
        <v>21.25</v>
      </c>
      <c r="L41" s="16">
        <f t="shared" si="1"/>
        <v>0</v>
      </c>
      <c r="M41" s="16">
        <f t="shared" si="2"/>
        <v>0</v>
      </c>
      <c r="N41" s="16">
        <f t="shared" si="3"/>
        <v>0</v>
      </c>
      <c r="O41" s="16">
        <f t="shared" si="4"/>
        <v>0</v>
      </c>
      <c r="P41" s="17">
        <f t="shared" si="5"/>
        <v>0</v>
      </c>
      <c r="Q41" s="4"/>
      <c r="R41" s="4"/>
    </row>
    <row r="42" spans="1:18">
      <c r="A42" s="10">
        <v>21.75</v>
      </c>
      <c r="B42" s="11"/>
      <c r="C42" s="11"/>
      <c r="D42" s="11"/>
      <c r="E42" s="11"/>
      <c r="F42" s="13">
        <f t="shared" si="0"/>
        <v>0</v>
      </c>
      <c r="G42" s="2"/>
      <c r="H42" s="14">
        <v>21.75</v>
      </c>
      <c r="I42" s="15"/>
      <c r="J42" s="2"/>
      <c r="K42" s="14">
        <v>21.75</v>
      </c>
      <c r="L42" s="16">
        <f t="shared" si="1"/>
        <v>0</v>
      </c>
      <c r="M42" s="16">
        <f t="shared" si="2"/>
        <v>0</v>
      </c>
      <c r="N42" s="16">
        <f t="shared" si="3"/>
        <v>0</v>
      </c>
      <c r="O42" s="16">
        <f t="shared" si="4"/>
        <v>0</v>
      </c>
      <c r="P42" s="17">
        <f t="shared" si="5"/>
        <v>0</v>
      </c>
      <c r="Q42" s="4"/>
      <c r="R42" s="4"/>
    </row>
    <row r="43" spans="1:18">
      <c r="A43" s="23" t="s">
        <v>7</v>
      </c>
      <c r="B43" s="24">
        <f>SUM(B6:B42)</f>
        <v>0</v>
      </c>
      <c r="C43" s="24">
        <f>SUM(C6:C42)</f>
        <v>414</v>
      </c>
      <c r="D43" s="24">
        <f>SUM(D6:D42)</f>
        <v>13</v>
      </c>
      <c r="E43" s="24">
        <f>SUM(E6:E42)</f>
        <v>0</v>
      </c>
      <c r="F43" s="24">
        <f>SUM(F6:F42)</f>
        <v>427</v>
      </c>
      <c r="G43" s="25"/>
      <c r="H43" s="23" t="s">
        <v>7</v>
      </c>
      <c r="I43" s="15">
        <f>SUM(I6:I42)</f>
        <v>463793508</v>
      </c>
      <c r="J43" s="2"/>
      <c r="K43" s="23" t="s">
        <v>7</v>
      </c>
      <c r="L43" s="24">
        <f>SUM(L6:L42)</f>
        <v>0</v>
      </c>
      <c r="M43" s="24">
        <f>SUM(M6:M42)</f>
        <v>228851.82377864901</v>
      </c>
      <c r="N43" s="24">
        <f>SUM(N6:N42)</f>
        <v>3044.92997924772</v>
      </c>
      <c r="O43" s="24">
        <f>SUM(O6:O42)</f>
        <v>0</v>
      </c>
      <c r="P43" s="24">
        <f>SUM(P6:P42)</f>
        <v>231896.75375789701</v>
      </c>
      <c r="Q43" s="26"/>
      <c r="R43" s="4"/>
    </row>
    <row r="44" spans="1:18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7"/>
      <c r="B46" s="2"/>
      <c r="C46" s="2"/>
      <c r="D46" s="2"/>
      <c r="E46" s="2"/>
      <c r="F46" s="27"/>
      <c r="G46" s="2"/>
      <c r="H46" s="2"/>
      <c r="I46" s="2"/>
      <c r="J46" s="27"/>
      <c r="K46" s="2"/>
      <c r="L46" s="2"/>
      <c r="M46" s="2"/>
      <c r="N46" s="27"/>
      <c r="O46" s="2"/>
      <c r="P46" s="4"/>
      <c r="Q46" s="4"/>
      <c r="R46" s="4"/>
    </row>
    <row r="47" spans="1:18">
      <c r="A47" s="2"/>
      <c r="B47" s="52" t="s">
        <v>9</v>
      </c>
      <c r="C47" s="52"/>
      <c r="D47" s="52"/>
      <c r="E47" s="2"/>
      <c r="F47" s="2"/>
      <c r="G47" s="28"/>
      <c r="H47" s="2"/>
      <c r="I47" s="52" t="s">
        <v>10</v>
      </c>
      <c r="J47" s="52"/>
      <c r="K47" s="52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9" t="s">
        <v>11</v>
      </c>
      <c r="I49" s="30">
        <v>7.5172065494306401E-3</v>
      </c>
      <c r="J49" s="29" t="s">
        <v>12</v>
      </c>
      <c r="K49" s="30">
        <v>2.95618967976971</v>
      </c>
      <c r="L49" s="2"/>
      <c r="M49" s="2"/>
      <c r="N49" s="16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31" t="s">
        <v>7</v>
      </c>
      <c r="N51" s="4"/>
      <c r="O51" s="4"/>
      <c r="P51" s="4"/>
    </row>
    <row r="52" spans="1:18">
      <c r="A52" s="14">
        <v>3.75</v>
      </c>
      <c r="B52" s="16">
        <f t="shared" ref="B52:B88" si="6">L6*($A52)</f>
        <v>0</v>
      </c>
      <c r="C52" s="16">
        <f t="shared" ref="C52:C88" si="7">M6*($A52)</f>
        <v>0</v>
      </c>
      <c r="D52" s="16">
        <f t="shared" ref="D52:D88" si="8">N6*($A52)</f>
        <v>0</v>
      </c>
      <c r="E52" s="16">
        <f t="shared" ref="E52:E88" si="9">O6*($A52)</f>
        <v>0</v>
      </c>
      <c r="F52" s="13">
        <f t="shared" ref="F52:F88" si="10">SUM(B52:E52)</f>
        <v>0</v>
      </c>
      <c r="G52" s="2"/>
      <c r="H52" s="14">
        <f t="shared" ref="H52:H88" si="11">$I$49*((A52)^$K$49)</f>
        <v>0.37411213279703698</v>
      </c>
      <c r="I52" s="16">
        <f t="shared" ref="I52:I88" si="12">L6*$H52</f>
        <v>0</v>
      </c>
      <c r="J52" s="16">
        <f t="shared" ref="J52:J88" si="13">M6*$H52</f>
        <v>0</v>
      </c>
      <c r="K52" s="16">
        <f t="shared" ref="K52:K88" si="14">N6*$H52</f>
        <v>0</v>
      </c>
      <c r="L52" s="16">
        <f t="shared" ref="L52:L88" si="15">O6*$H52</f>
        <v>0</v>
      </c>
      <c r="M52" s="32">
        <f t="shared" ref="M52:M88" si="16">SUM(I52:L52)</f>
        <v>0</v>
      </c>
      <c r="N52" s="4"/>
      <c r="O52" s="4"/>
      <c r="P52" s="4"/>
    </row>
    <row r="53" spans="1:18">
      <c r="A53" s="14">
        <v>4.25</v>
      </c>
      <c r="B53" s="16">
        <f t="shared" si="6"/>
        <v>0</v>
      </c>
      <c r="C53" s="16">
        <f t="shared" si="7"/>
        <v>0</v>
      </c>
      <c r="D53" s="16">
        <f t="shared" si="8"/>
        <v>0</v>
      </c>
      <c r="E53" s="16">
        <f t="shared" si="9"/>
        <v>0</v>
      </c>
      <c r="F53" s="13">
        <f t="shared" si="10"/>
        <v>0</v>
      </c>
      <c r="G53" s="2"/>
      <c r="H53" s="14">
        <f t="shared" si="11"/>
        <v>0.54161832950588695</v>
      </c>
      <c r="I53" s="16">
        <f t="shared" si="12"/>
        <v>0</v>
      </c>
      <c r="J53" s="16">
        <f t="shared" si="13"/>
        <v>0</v>
      </c>
      <c r="K53" s="16">
        <f t="shared" si="14"/>
        <v>0</v>
      </c>
      <c r="L53" s="16">
        <f t="shared" si="15"/>
        <v>0</v>
      </c>
      <c r="M53" s="32">
        <f t="shared" si="16"/>
        <v>0</v>
      </c>
      <c r="N53" s="4"/>
      <c r="O53" s="4"/>
      <c r="P53" s="4"/>
    </row>
    <row r="54" spans="1:18">
      <c r="A54" s="14">
        <v>4.75</v>
      </c>
      <c r="B54" s="16">
        <f t="shared" si="6"/>
        <v>0</v>
      </c>
      <c r="C54" s="16">
        <f t="shared" si="7"/>
        <v>0</v>
      </c>
      <c r="D54" s="16">
        <f t="shared" si="8"/>
        <v>0</v>
      </c>
      <c r="E54" s="16">
        <f t="shared" si="9"/>
        <v>0</v>
      </c>
      <c r="F54" s="13">
        <f t="shared" si="10"/>
        <v>0</v>
      </c>
      <c r="G54" s="2"/>
      <c r="H54" s="14">
        <f t="shared" si="11"/>
        <v>0.75247339379672296</v>
      </c>
      <c r="I54" s="16">
        <f t="shared" si="12"/>
        <v>0</v>
      </c>
      <c r="J54" s="16">
        <f t="shared" si="13"/>
        <v>0</v>
      </c>
      <c r="K54" s="16">
        <f t="shared" si="14"/>
        <v>0</v>
      </c>
      <c r="L54" s="16">
        <f t="shared" si="15"/>
        <v>0</v>
      </c>
      <c r="M54" s="32">
        <f t="shared" si="16"/>
        <v>0</v>
      </c>
      <c r="N54" s="4"/>
      <c r="O54" s="4"/>
      <c r="P54" s="4"/>
    </row>
    <row r="55" spans="1:18">
      <c r="A55" s="14">
        <v>5.25</v>
      </c>
      <c r="B55" s="16">
        <f t="shared" si="6"/>
        <v>0</v>
      </c>
      <c r="C55" s="16">
        <f t="shared" si="7"/>
        <v>0</v>
      </c>
      <c r="D55" s="16">
        <f t="shared" si="8"/>
        <v>0</v>
      </c>
      <c r="E55" s="16">
        <f t="shared" si="9"/>
        <v>0</v>
      </c>
      <c r="F55" s="13">
        <f t="shared" si="10"/>
        <v>0</v>
      </c>
      <c r="G55" s="2"/>
      <c r="H55" s="14">
        <f t="shared" si="11"/>
        <v>1.0115421496899</v>
      </c>
      <c r="I55" s="16">
        <f t="shared" si="12"/>
        <v>0</v>
      </c>
      <c r="J55" s="16">
        <f t="shared" si="13"/>
        <v>0</v>
      </c>
      <c r="K55" s="16">
        <f t="shared" si="14"/>
        <v>0</v>
      </c>
      <c r="L55" s="16">
        <f t="shared" si="15"/>
        <v>0</v>
      </c>
      <c r="M55" s="32">
        <f t="shared" si="16"/>
        <v>0</v>
      </c>
      <c r="N55" s="4"/>
      <c r="O55" s="4"/>
      <c r="P55" s="4"/>
    </row>
    <row r="56" spans="1:18">
      <c r="A56" s="14">
        <v>5.75</v>
      </c>
      <c r="B56" s="16">
        <f t="shared" si="6"/>
        <v>0</v>
      </c>
      <c r="C56" s="16">
        <f t="shared" si="7"/>
        <v>0</v>
      </c>
      <c r="D56" s="16">
        <f t="shared" si="8"/>
        <v>0</v>
      </c>
      <c r="E56" s="16">
        <f t="shared" si="9"/>
        <v>0</v>
      </c>
      <c r="F56" s="13">
        <f t="shared" si="10"/>
        <v>0</v>
      </c>
      <c r="G56" s="2"/>
      <c r="H56" s="14">
        <f t="shared" si="11"/>
        <v>1.32366695209943</v>
      </c>
      <c r="I56" s="16">
        <f t="shared" si="12"/>
        <v>0</v>
      </c>
      <c r="J56" s="16">
        <f t="shared" si="13"/>
        <v>0</v>
      </c>
      <c r="K56" s="16">
        <f t="shared" si="14"/>
        <v>0</v>
      </c>
      <c r="L56" s="16">
        <f t="shared" si="15"/>
        <v>0</v>
      </c>
      <c r="M56" s="32">
        <f t="shared" si="16"/>
        <v>0</v>
      </c>
      <c r="N56" s="4"/>
      <c r="O56" s="4"/>
      <c r="P56" s="4"/>
    </row>
    <row r="57" spans="1:18">
      <c r="A57" s="14">
        <v>6.25</v>
      </c>
      <c r="B57" s="16">
        <f t="shared" si="6"/>
        <v>0</v>
      </c>
      <c r="C57" s="16">
        <f t="shared" si="7"/>
        <v>0</v>
      </c>
      <c r="D57" s="16">
        <f t="shared" si="8"/>
        <v>0</v>
      </c>
      <c r="E57" s="16">
        <f t="shared" si="9"/>
        <v>0</v>
      </c>
      <c r="F57" s="13">
        <f t="shared" si="10"/>
        <v>0</v>
      </c>
      <c r="G57" s="2"/>
      <c r="H57" s="14">
        <f t="shared" si="11"/>
        <v>1.69366993037168</v>
      </c>
      <c r="I57" s="16">
        <f t="shared" si="12"/>
        <v>0</v>
      </c>
      <c r="J57" s="16">
        <f t="shared" si="13"/>
        <v>0</v>
      </c>
      <c r="K57" s="16">
        <f t="shared" si="14"/>
        <v>0</v>
      </c>
      <c r="L57" s="16">
        <f t="shared" si="15"/>
        <v>0</v>
      </c>
      <c r="M57" s="32">
        <f t="shared" si="16"/>
        <v>0</v>
      </c>
      <c r="N57" s="4"/>
      <c r="O57" s="4"/>
      <c r="P57" s="4"/>
    </row>
    <row r="58" spans="1:18">
      <c r="A58" s="14">
        <v>6.75</v>
      </c>
      <c r="B58" s="16">
        <f t="shared" si="6"/>
        <v>0</v>
      </c>
      <c r="C58" s="16">
        <f t="shared" si="7"/>
        <v>0</v>
      </c>
      <c r="D58" s="16">
        <f t="shared" si="8"/>
        <v>0</v>
      </c>
      <c r="E58" s="16">
        <f t="shared" si="9"/>
        <v>0</v>
      </c>
      <c r="F58" s="13">
        <f t="shared" si="10"/>
        <v>0</v>
      </c>
      <c r="G58" s="2"/>
      <c r="H58" s="14">
        <f t="shared" si="11"/>
        <v>2.1263548304729598</v>
      </c>
      <c r="I58" s="16">
        <f t="shared" si="12"/>
        <v>0</v>
      </c>
      <c r="J58" s="16">
        <f t="shared" si="13"/>
        <v>0</v>
      </c>
      <c r="K58" s="16">
        <f t="shared" si="14"/>
        <v>0</v>
      </c>
      <c r="L58" s="16">
        <f t="shared" si="15"/>
        <v>0</v>
      </c>
      <c r="M58" s="32">
        <f t="shared" si="16"/>
        <v>0</v>
      </c>
      <c r="N58" s="4"/>
      <c r="O58" s="4"/>
      <c r="P58" s="4"/>
    </row>
    <row r="59" spans="1:18">
      <c r="A59" s="14">
        <v>7.25</v>
      </c>
      <c r="B59" s="16">
        <f t="shared" si="6"/>
        <v>0</v>
      </c>
      <c r="C59" s="16">
        <f t="shared" si="7"/>
        <v>0</v>
      </c>
      <c r="D59" s="16">
        <f t="shared" si="8"/>
        <v>0</v>
      </c>
      <c r="E59" s="16">
        <f t="shared" si="9"/>
        <v>0</v>
      </c>
      <c r="F59" s="13">
        <f t="shared" si="10"/>
        <v>0</v>
      </c>
      <c r="G59" s="2"/>
      <c r="H59" s="14">
        <f t="shared" si="11"/>
        <v>2.6265085543596798</v>
      </c>
      <c r="I59" s="16">
        <f t="shared" si="12"/>
        <v>0</v>
      </c>
      <c r="J59" s="16">
        <f t="shared" si="13"/>
        <v>0</v>
      </c>
      <c r="K59" s="16">
        <f t="shared" si="14"/>
        <v>0</v>
      </c>
      <c r="L59" s="16">
        <f t="shared" si="15"/>
        <v>0</v>
      </c>
      <c r="M59" s="32">
        <f t="shared" si="16"/>
        <v>0</v>
      </c>
      <c r="N59" s="4"/>
      <c r="O59" s="4"/>
      <c r="P59" s="4"/>
    </row>
    <row r="60" spans="1:18">
      <c r="A60" s="14">
        <v>7.75</v>
      </c>
      <c r="B60" s="16">
        <f t="shared" si="6"/>
        <v>0</v>
      </c>
      <c r="C60" s="16">
        <f t="shared" si="7"/>
        <v>4207.9126626956004</v>
      </c>
      <c r="D60" s="16">
        <f t="shared" si="8"/>
        <v>0</v>
      </c>
      <c r="E60" s="16">
        <f t="shared" si="9"/>
        <v>0</v>
      </c>
      <c r="F60" s="13">
        <f t="shared" si="10"/>
        <v>4207.9126626956004</v>
      </c>
      <c r="G60" s="2"/>
      <c r="H60" s="14">
        <f t="shared" si="11"/>
        <v>3.19890246527059</v>
      </c>
      <c r="I60" s="16">
        <f t="shared" si="12"/>
        <v>0</v>
      </c>
      <c r="J60" s="16">
        <f t="shared" si="13"/>
        <v>1736.8647987535901</v>
      </c>
      <c r="K60" s="16">
        <f t="shared" si="14"/>
        <v>0</v>
      </c>
      <c r="L60" s="16">
        <f t="shared" si="15"/>
        <v>0</v>
      </c>
      <c r="M60" s="32">
        <f t="shared" si="16"/>
        <v>1736.8647987535901</v>
      </c>
      <c r="N60" s="4"/>
      <c r="O60" s="4"/>
      <c r="P60" s="4"/>
    </row>
    <row r="61" spans="1:18">
      <c r="A61" s="14">
        <v>8.25</v>
      </c>
      <c r="B61" s="16">
        <f t="shared" si="6"/>
        <v>0</v>
      </c>
      <c r="C61" s="16">
        <f t="shared" si="7"/>
        <v>24794.4028016169</v>
      </c>
      <c r="D61" s="16">
        <f t="shared" si="8"/>
        <v>0</v>
      </c>
      <c r="E61" s="16">
        <f t="shared" si="9"/>
        <v>0</v>
      </c>
      <c r="F61" s="13">
        <f t="shared" si="10"/>
        <v>24794.4028016169</v>
      </c>
      <c r="G61" s="2"/>
      <c r="H61" s="14">
        <f t="shared" si="11"/>
        <v>3.8482935083583198</v>
      </c>
      <c r="I61" s="16">
        <f t="shared" si="12"/>
        <v>0</v>
      </c>
      <c r="J61" s="16">
        <f t="shared" si="13"/>
        <v>11565.5926478889</v>
      </c>
      <c r="K61" s="16">
        <f t="shared" si="14"/>
        <v>0</v>
      </c>
      <c r="L61" s="16">
        <f t="shared" si="15"/>
        <v>0</v>
      </c>
      <c r="M61" s="32">
        <f t="shared" si="16"/>
        <v>11565.5926478889</v>
      </c>
      <c r="N61" s="4"/>
      <c r="O61" s="4"/>
      <c r="P61" s="4"/>
    </row>
    <row r="62" spans="1:18">
      <c r="A62" s="14">
        <v>8.75</v>
      </c>
      <c r="B62" s="16">
        <f t="shared" si="6"/>
        <v>0</v>
      </c>
      <c r="C62" s="16">
        <f t="shared" si="7"/>
        <v>80750.477670874199</v>
      </c>
      <c r="D62" s="16">
        <f t="shared" si="8"/>
        <v>0</v>
      </c>
      <c r="E62" s="16">
        <f t="shared" si="9"/>
        <v>0</v>
      </c>
      <c r="F62" s="13">
        <f t="shared" si="10"/>
        <v>80750.477670874199</v>
      </c>
      <c r="G62" s="2"/>
      <c r="H62" s="14">
        <f t="shared" si="11"/>
        <v>4.5794251830981603</v>
      </c>
      <c r="I62" s="16">
        <f t="shared" si="12"/>
        <v>0</v>
      </c>
      <c r="J62" s="16">
        <f t="shared" si="13"/>
        <v>42261.802399223699</v>
      </c>
      <c r="K62" s="16">
        <f t="shared" si="14"/>
        <v>0</v>
      </c>
      <c r="L62" s="16">
        <f t="shared" si="15"/>
        <v>0</v>
      </c>
      <c r="M62" s="32">
        <f t="shared" si="16"/>
        <v>42261.802399223699</v>
      </c>
      <c r="N62" s="4"/>
      <c r="O62" s="4"/>
      <c r="P62" s="4"/>
    </row>
    <row r="63" spans="1:18">
      <c r="A63" s="14">
        <v>9.25</v>
      </c>
      <c r="B63" s="16">
        <f t="shared" si="6"/>
        <v>0</v>
      </c>
      <c r="C63" s="16">
        <f t="shared" si="7"/>
        <v>162398.60923203599</v>
      </c>
      <c r="D63" s="16">
        <f t="shared" si="8"/>
        <v>0</v>
      </c>
      <c r="E63" s="16">
        <f t="shared" si="9"/>
        <v>0</v>
      </c>
      <c r="F63" s="13">
        <f t="shared" si="10"/>
        <v>162398.60923203599</v>
      </c>
      <c r="G63" s="2"/>
      <c r="H63" s="14">
        <f t="shared" si="11"/>
        <v>5.3970283949302704</v>
      </c>
      <c r="I63" s="16">
        <f t="shared" si="12"/>
        <v>0</v>
      </c>
      <c r="J63" s="16">
        <f t="shared" si="13"/>
        <v>94753.503278106597</v>
      </c>
      <c r="K63" s="16">
        <f t="shared" si="14"/>
        <v>0</v>
      </c>
      <c r="L63" s="16">
        <f t="shared" si="15"/>
        <v>0</v>
      </c>
      <c r="M63" s="32">
        <f t="shared" si="16"/>
        <v>94753.503278106597</v>
      </c>
      <c r="N63" s="4"/>
      <c r="O63" s="4"/>
      <c r="P63" s="4"/>
    </row>
    <row r="64" spans="1:18">
      <c r="A64" s="14">
        <v>9.75</v>
      </c>
      <c r="B64" s="16">
        <f t="shared" si="6"/>
        <v>0</v>
      </c>
      <c r="C64" s="16">
        <f t="shared" si="7"/>
        <v>207851.08252028999</v>
      </c>
      <c r="D64" s="16">
        <f t="shared" si="8"/>
        <v>0</v>
      </c>
      <c r="E64" s="16">
        <f t="shared" si="9"/>
        <v>0</v>
      </c>
      <c r="F64" s="13">
        <f t="shared" si="10"/>
        <v>207851.08252028999</v>
      </c>
      <c r="G64" s="2"/>
      <c r="H64" s="14">
        <f t="shared" si="11"/>
        <v>6.3058222072155496</v>
      </c>
      <c r="I64" s="16">
        <f t="shared" si="12"/>
        <v>0</v>
      </c>
      <c r="J64" s="16">
        <f t="shared" si="13"/>
        <v>134427.89455899899</v>
      </c>
      <c r="K64" s="16">
        <f t="shared" si="14"/>
        <v>0</v>
      </c>
      <c r="L64" s="16">
        <f t="shared" si="15"/>
        <v>0</v>
      </c>
      <c r="M64" s="32">
        <f t="shared" si="16"/>
        <v>134427.89455899899</v>
      </c>
      <c r="N64" s="4"/>
      <c r="O64" s="4"/>
      <c r="P64" s="4"/>
    </row>
    <row r="65" spans="1:16">
      <c r="A65" s="14">
        <v>10.25</v>
      </c>
      <c r="B65" s="16">
        <f t="shared" si="6"/>
        <v>0</v>
      </c>
      <c r="C65" s="16">
        <f t="shared" si="7"/>
        <v>265393.774847819</v>
      </c>
      <c r="D65" s="16">
        <f t="shared" si="8"/>
        <v>0</v>
      </c>
      <c r="E65" s="16">
        <f t="shared" si="9"/>
        <v>0</v>
      </c>
      <c r="F65" s="13">
        <f t="shared" si="10"/>
        <v>265393.774847819</v>
      </c>
      <c r="G65" s="2"/>
      <c r="H65" s="14">
        <f t="shared" si="11"/>
        <v>7.3105145099573097</v>
      </c>
      <c r="I65" s="16">
        <f t="shared" si="12"/>
        <v>0</v>
      </c>
      <c r="J65" s="16">
        <f t="shared" si="13"/>
        <v>189284.394329495</v>
      </c>
      <c r="K65" s="16">
        <f t="shared" si="14"/>
        <v>0</v>
      </c>
      <c r="L65" s="16">
        <f t="shared" si="15"/>
        <v>0</v>
      </c>
      <c r="M65" s="32">
        <f t="shared" si="16"/>
        <v>189284.394329495</v>
      </c>
      <c r="N65" s="4"/>
      <c r="O65" s="4"/>
      <c r="P65" s="4"/>
    </row>
    <row r="66" spans="1:16">
      <c r="A66" s="14">
        <v>10.75</v>
      </c>
      <c r="B66" s="16">
        <f t="shared" si="6"/>
        <v>0</v>
      </c>
      <c r="C66" s="16">
        <f t="shared" si="7"/>
        <v>503620.43290974398</v>
      </c>
      <c r="D66" s="16">
        <f t="shared" si="8"/>
        <v>0</v>
      </c>
      <c r="E66" s="16">
        <f t="shared" si="9"/>
        <v>0</v>
      </c>
      <c r="F66" s="13">
        <f t="shared" si="10"/>
        <v>503620.43290974398</v>
      </c>
      <c r="G66" s="2"/>
      <c r="H66" s="14">
        <f t="shared" si="11"/>
        <v>8.4158026183163805</v>
      </c>
      <c r="I66" s="16">
        <f t="shared" si="12"/>
        <v>0</v>
      </c>
      <c r="J66" s="16">
        <f t="shared" si="13"/>
        <v>394266.99143436801</v>
      </c>
      <c r="K66" s="16">
        <f t="shared" si="14"/>
        <v>0</v>
      </c>
      <c r="L66" s="16">
        <f t="shared" si="15"/>
        <v>0</v>
      </c>
      <c r="M66" s="32">
        <f t="shared" si="16"/>
        <v>394266.99143436801</v>
      </c>
      <c r="N66" s="4"/>
      <c r="O66" s="4"/>
      <c r="P66" s="4"/>
    </row>
    <row r="67" spans="1:16">
      <c r="A67" s="14">
        <v>11.25</v>
      </c>
      <c r="B67" s="16">
        <f t="shared" si="6"/>
        <v>0</v>
      </c>
      <c r="C67" s="16">
        <f t="shared" si="7"/>
        <v>442099.41088432801</v>
      </c>
      <c r="D67" s="16">
        <f t="shared" si="8"/>
        <v>4753.7571062831003</v>
      </c>
      <c r="E67" s="16">
        <f t="shared" si="9"/>
        <v>0</v>
      </c>
      <c r="F67" s="13">
        <f t="shared" si="10"/>
        <v>446853.16799061099</v>
      </c>
      <c r="G67" s="2"/>
      <c r="H67" s="14">
        <f t="shared" si="11"/>
        <v>9.62637381136852</v>
      </c>
      <c r="I67" s="16">
        <f t="shared" si="12"/>
        <v>0</v>
      </c>
      <c r="J67" s="16">
        <f t="shared" si="13"/>
        <v>378294.59475185297</v>
      </c>
      <c r="K67" s="16">
        <f t="shared" si="14"/>
        <v>4067.6838145360498</v>
      </c>
      <c r="L67" s="16">
        <f t="shared" si="15"/>
        <v>0</v>
      </c>
      <c r="M67" s="32">
        <f t="shared" si="16"/>
        <v>382362.278566389</v>
      </c>
      <c r="N67" s="4"/>
      <c r="O67" s="4"/>
      <c r="P67" s="4"/>
    </row>
    <row r="68" spans="1:16">
      <c r="A68" s="14">
        <v>11.75</v>
      </c>
      <c r="B68" s="16">
        <f t="shared" si="6"/>
        <v>0</v>
      </c>
      <c r="C68" s="16">
        <f t="shared" si="7"/>
        <v>419622.55833371601</v>
      </c>
      <c r="D68" s="16">
        <f t="shared" si="8"/>
        <v>0</v>
      </c>
      <c r="E68" s="16">
        <f t="shared" si="9"/>
        <v>0</v>
      </c>
      <c r="F68" s="13">
        <f t="shared" si="10"/>
        <v>419622.55833371601</v>
      </c>
      <c r="G68" s="2"/>
      <c r="H68" s="14">
        <f t="shared" si="11"/>
        <v>10.946905819582099</v>
      </c>
      <c r="I68" s="16">
        <f t="shared" si="12"/>
        <v>0</v>
      </c>
      <c r="J68" s="16">
        <f t="shared" si="13"/>
        <v>390942.01071074698</v>
      </c>
      <c r="K68" s="16">
        <f t="shared" si="14"/>
        <v>0</v>
      </c>
      <c r="L68" s="16">
        <f t="shared" si="15"/>
        <v>0</v>
      </c>
      <c r="M68" s="32">
        <f t="shared" si="16"/>
        <v>390942.01071074698</v>
      </c>
      <c r="N68" s="4"/>
      <c r="O68" s="4"/>
      <c r="P68" s="4"/>
    </row>
    <row r="69" spans="1:16">
      <c r="A69" s="14">
        <v>12.25</v>
      </c>
      <c r="B69" s="16">
        <f t="shared" si="6"/>
        <v>0</v>
      </c>
      <c r="C69" s="16">
        <f t="shared" si="7"/>
        <v>139810.43848097499</v>
      </c>
      <c r="D69" s="16">
        <f t="shared" si="8"/>
        <v>2796.2087696194999</v>
      </c>
      <c r="E69" s="16">
        <f t="shared" si="9"/>
        <v>0</v>
      </c>
      <c r="F69" s="13">
        <f t="shared" si="10"/>
        <v>142606.64725059399</v>
      </c>
      <c r="G69" s="2"/>
      <c r="H69" s="14">
        <f t="shared" si="11"/>
        <v>12.3820672679661</v>
      </c>
      <c r="I69" s="16">
        <f t="shared" si="12"/>
        <v>0</v>
      </c>
      <c r="J69" s="16">
        <f t="shared" si="13"/>
        <v>141317.73502328701</v>
      </c>
      <c r="K69" s="16">
        <f t="shared" si="14"/>
        <v>2826.3547004657398</v>
      </c>
      <c r="L69" s="16">
        <f t="shared" si="15"/>
        <v>0</v>
      </c>
      <c r="M69" s="32">
        <f t="shared" si="16"/>
        <v>144144.08972375299</v>
      </c>
      <c r="N69" s="4"/>
      <c r="O69" s="4"/>
      <c r="P69" s="4"/>
    </row>
    <row r="70" spans="1:16">
      <c r="A70" s="14">
        <v>12.75</v>
      </c>
      <c r="B70" s="16">
        <f t="shared" si="6"/>
        <v>0</v>
      </c>
      <c r="C70" s="16">
        <f t="shared" si="7"/>
        <v>80978.554630815794</v>
      </c>
      <c r="D70" s="16">
        <f t="shared" si="8"/>
        <v>0</v>
      </c>
      <c r="E70" s="16">
        <f t="shared" si="9"/>
        <v>0</v>
      </c>
      <c r="F70" s="13">
        <f t="shared" si="10"/>
        <v>80978.554630815794</v>
      </c>
      <c r="G70" s="2"/>
      <c r="H70" s="14">
        <f t="shared" si="11"/>
        <v>13.9365180806398</v>
      </c>
      <c r="I70" s="16">
        <f t="shared" si="12"/>
        <v>0</v>
      </c>
      <c r="J70" s="16">
        <f t="shared" si="13"/>
        <v>88514.438490701301</v>
      </c>
      <c r="K70" s="16">
        <f t="shared" si="14"/>
        <v>0</v>
      </c>
      <c r="L70" s="16">
        <f t="shared" si="15"/>
        <v>0</v>
      </c>
      <c r="M70" s="32">
        <f t="shared" si="16"/>
        <v>88514.438490701301</v>
      </c>
      <c r="N70" s="4"/>
      <c r="O70" s="4"/>
      <c r="P70" s="4"/>
    </row>
    <row r="71" spans="1:16">
      <c r="A71" s="14">
        <v>13.25</v>
      </c>
      <c r="B71" s="16">
        <f t="shared" si="6"/>
        <v>0</v>
      </c>
      <c r="C71" s="16">
        <f t="shared" si="7"/>
        <v>39998.281728184302</v>
      </c>
      <c r="D71" s="16">
        <f t="shared" si="8"/>
        <v>5714.04024688348</v>
      </c>
      <c r="E71" s="16">
        <f t="shared" si="9"/>
        <v>0</v>
      </c>
      <c r="F71" s="13">
        <f t="shared" si="10"/>
        <v>45712.321975067804</v>
      </c>
      <c r="G71" s="2"/>
      <c r="H71" s="14">
        <f t="shared" si="11"/>
        <v>15.6149098516241</v>
      </c>
      <c r="I71" s="16">
        <f t="shared" si="12"/>
        <v>0</v>
      </c>
      <c r="J71" s="16">
        <f t="shared" si="13"/>
        <v>47137.325540034799</v>
      </c>
      <c r="K71" s="16">
        <f t="shared" si="14"/>
        <v>6733.90364857641</v>
      </c>
      <c r="L71" s="16">
        <f t="shared" si="15"/>
        <v>0</v>
      </c>
      <c r="M71" s="32">
        <f t="shared" si="16"/>
        <v>53871.2291886112</v>
      </c>
      <c r="N71" s="4"/>
      <c r="O71" s="4"/>
      <c r="P71" s="4"/>
    </row>
    <row r="72" spans="1:16">
      <c r="A72" s="14">
        <v>13.75</v>
      </c>
      <c r="B72" s="16">
        <f t="shared" si="6"/>
        <v>0</v>
      </c>
      <c r="C72" s="16">
        <f t="shared" si="7"/>
        <v>52125.6522734717</v>
      </c>
      <c r="D72" s="16">
        <f t="shared" si="8"/>
        <v>0</v>
      </c>
      <c r="E72" s="16">
        <f t="shared" si="9"/>
        <v>0</v>
      </c>
      <c r="F72" s="13">
        <f t="shared" si="10"/>
        <v>52125.6522734717</v>
      </c>
      <c r="G72" s="2"/>
      <c r="H72" s="14">
        <f t="shared" si="11"/>
        <v>17.421886185891299</v>
      </c>
      <c r="I72" s="16">
        <f t="shared" si="12"/>
        <v>0</v>
      </c>
      <c r="J72" s="16">
        <f t="shared" si="13"/>
        <v>66045.613183546899</v>
      </c>
      <c r="K72" s="16">
        <f t="shared" si="14"/>
        <v>0</v>
      </c>
      <c r="L72" s="16">
        <f t="shared" si="15"/>
        <v>0</v>
      </c>
      <c r="M72" s="32">
        <f t="shared" si="16"/>
        <v>66045.613183546899</v>
      </c>
      <c r="N72" s="4"/>
      <c r="O72" s="4"/>
      <c r="P72" s="4"/>
    </row>
    <row r="73" spans="1:16">
      <c r="A73" s="14">
        <v>14.25</v>
      </c>
      <c r="B73" s="16">
        <f t="shared" si="6"/>
        <v>0</v>
      </c>
      <c r="C73" s="16">
        <f t="shared" si="7"/>
        <v>22523.5626271908</v>
      </c>
      <c r="D73" s="16">
        <f t="shared" si="8"/>
        <v>4504.7125254381399</v>
      </c>
      <c r="E73" s="16">
        <f t="shared" si="9"/>
        <v>0</v>
      </c>
      <c r="F73" s="13">
        <f t="shared" si="10"/>
        <v>27028.275152628899</v>
      </c>
      <c r="G73" s="2"/>
      <c r="H73" s="14">
        <f t="shared" si="11"/>
        <v>19.362083014094999</v>
      </c>
      <c r="I73" s="16">
        <f t="shared" si="12"/>
        <v>0</v>
      </c>
      <c r="J73" s="16">
        <f t="shared" si="13"/>
        <v>30603.725569181399</v>
      </c>
      <c r="K73" s="16">
        <f t="shared" si="14"/>
        <v>6120.7451138362603</v>
      </c>
      <c r="L73" s="16">
        <f t="shared" si="15"/>
        <v>0</v>
      </c>
      <c r="M73" s="32">
        <f t="shared" si="16"/>
        <v>36724.470683017702</v>
      </c>
      <c r="N73" s="4"/>
      <c r="O73" s="4"/>
      <c r="P73" s="4"/>
    </row>
    <row r="74" spans="1:16">
      <c r="A74" s="14">
        <v>14.75</v>
      </c>
      <c r="B74" s="16">
        <f t="shared" si="6"/>
        <v>0</v>
      </c>
      <c r="C74" s="16">
        <f t="shared" si="7"/>
        <v>23534.337752989701</v>
      </c>
      <c r="D74" s="16">
        <f t="shared" si="8"/>
        <v>5883.5844382474497</v>
      </c>
      <c r="E74" s="16">
        <f t="shared" si="9"/>
        <v>0</v>
      </c>
      <c r="F74" s="13">
        <f t="shared" si="10"/>
        <v>29417.922191237201</v>
      </c>
      <c r="G74" s="2"/>
      <c r="H74" s="14">
        <f t="shared" si="11"/>
        <v>21.440128883894499</v>
      </c>
      <c r="I74" s="16">
        <f t="shared" si="12"/>
        <v>0</v>
      </c>
      <c r="J74" s="16">
        <f t="shared" si="13"/>
        <v>34208.761669234103</v>
      </c>
      <c r="K74" s="16">
        <f t="shared" si="14"/>
        <v>8552.1904173085604</v>
      </c>
      <c r="L74" s="16">
        <f t="shared" si="15"/>
        <v>0</v>
      </c>
      <c r="M74" s="32">
        <f t="shared" si="16"/>
        <v>42760.952086542697</v>
      </c>
      <c r="N74" s="4"/>
      <c r="O74" s="4"/>
      <c r="P74" s="4"/>
    </row>
    <row r="75" spans="1:16">
      <c r="A75" s="14">
        <v>15.25</v>
      </c>
      <c r="B75" s="16">
        <f t="shared" si="6"/>
        <v>0</v>
      </c>
      <c r="C75" s="16">
        <f t="shared" si="7"/>
        <v>20899.682492916701</v>
      </c>
      <c r="D75" s="16">
        <f t="shared" si="8"/>
        <v>6966.5608309722502</v>
      </c>
      <c r="E75" s="16">
        <f t="shared" si="9"/>
        <v>0</v>
      </c>
      <c r="F75" s="13">
        <f t="shared" si="10"/>
        <v>27866.243323888899</v>
      </c>
      <c r="G75" s="2"/>
      <c r="H75" s="14">
        <f t="shared" si="11"/>
        <v>23.660645230377298</v>
      </c>
      <c r="I75" s="16">
        <f t="shared" si="12"/>
        <v>0</v>
      </c>
      <c r="J75" s="16">
        <f t="shared" si="13"/>
        <v>32426.227730651099</v>
      </c>
      <c r="K75" s="16">
        <f t="shared" si="14"/>
        <v>10808.7425768837</v>
      </c>
      <c r="L75" s="16">
        <f t="shared" si="15"/>
        <v>0</v>
      </c>
      <c r="M75" s="32">
        <f t="shared" si="16"/>
        <v>43234.970307534801</v>
      </c>
      <c r="N75" s="4"/>
      <c r="O75" s="4"/>
      <c r="P75" s="4"/>
    </row>
    <row r="76" spans="1:16">
      <c r="A76" s="14">
        <v>15.75</v>
      </c>
      <c r="B76" s="16">
        <f t="shared" si="6"/>
        <v>0</v>
      </c>
      <c r="C76" s="16">
        <f t="shared" si="7"/>
        <v>5177.8169620071003</v>
      </c>
      <c r="D76" s="16">
        <f t="shared" si="8"/>
        <v>2588.9084810035502</v>
      </c>
      <c r="E76" s="16">
        <f t="shared" si="9"/>
        <v>0</v>
      </c>
      <c r="F76" s="13">
        <f t="shared" si="10"/>
        <v>7766.7254430106505</v>
      </c>
      <c r="G76" s="2"/>
      <c r="H76" s="14">
        <f t="shared" si="11"/>
        <v>26.0282466277379</v>
      </c>
      <c r="I76" s="16">
        <f t="shared" si="12"/>
        <v>0</v>
      </c>
      <c r="J76" s="16">
        <f t="shared" si="13"/>
        <v>8556.7934527241505</v>
      </c>
      <c r="K76" s="16">
        <f t="shared" si="14"/>
        <v>4278.3967263620698</v>
      </c>
      <c r="L76" s="16">
        <f t="shared" si="15"/>
        <v>0</v>
      </c>
      <c r="M76" s="32">
        <f t="shared" si="16"/>
        <v>12835.190179086199</v>
      </c>
      <c r="N76" s="4"/>
      <c r="O76" s="4"/>
      <c r="P76" s="4"/>
    </row>
    <row r="77" spans="1:16">
      <c r="A77" s="14">
        <v>16.25</v>
      </c>
      <c r="B77" s="16">
        <f t="shared" si="6"/>
        <v>0</v>
      </c>
      <c r="C77" s="16">
        <f t="shared" si="7"/>
        <v>0</v>
      </c>
      <c r="D77" s="16">
        <f t="shared" si="8"/>
        <v>8528.1740855414191</v>
      </c>
      <c r="E77" s="16">
        <f t="shared" si="9"/>
        <v>0</v>
      </c>
      <c r="F77" s="13">
        <f t="shared" si="10"/>
        <v>8528.1740855414191</v>
      </c>
      <c r="G77" s="2"/>
      <c r="H77" s="14">
        <f t="shared" si="11"/>
        <v>28.547541024083898</v>
      </c>
      <c r="I77" s="16">
        <f t="shared" si="12"/>
        <v>0</v>
      </c>
      <c r="J77" s="16">
        <f t="shared" si="13"/>
        <v>0</v>
      </c>
      <c r="K77" s="16">
        <f t="shared" si="14"/>
        <v>14982.0553580014</v>
      </c>
      <c r="L77" s="16">
        <f t="shared" si="15"/>
        <v>0</v>
      </c>
      <c r="M77" s="32">
        <f t="shared" si="16"/>
        <v>14982.0553580014</v>
      </c>
      <c r="N77" s="4"/>
      <c r="O77" s="4"/>
      <c r="P77" s="4"/>
    </row>
    <row r="78" spans="1:16">
      <c r="A78" s="14">
        <v>16.75</v>
      </c>
      <c r="B78" s="16">
        <f t="shared" si="6"/>
        <v>0</v>
      </c>
      <c r="C78" s="16">
        <f t="shared" si="7"/>
        <v>0</v>
      </c>
      <c r="D78" s="16">
        <f t="shared" si="8"/>
        <v>226.37955666597099</v>
      </c>
      <c r="E78" s="16">
        <f t="shared" si="9"/>
        <v>0</v>
      </c>
      <c r="F78" s="13">
        <f t="shared" si="10"/>
        <v>226.37955666597099</v>
      </c>
      <c r="G78" s="2"/>
      <c r="H78" s="14">
        <f t="shared" si="11"/>
        <v>31.2231299610036</v>
      </c>
      <c r="I78" s="16">
        <f t="shared" si="12"/>
        <v>0</v>
      </c>
      <c r="J78" s="16">
        <f t="shared" si="13"/>
        <v>0</v>
      </c>
      <c r="K78" s="16">
        <f t="shared" si="14"/>
        <v>421.98676527140299</v>
      </c>
      <c r="L78" s="16">
        <f t="shared" si="15"/>
        <v>0</v>
      </c>
      <c r="M78" s="32">
        <f t="shared" si="16"/>
        <v>421.98676527140299</v>
      </c>
      <c r="N78" s="4"/>
      <c r="O78" s="4"/>
      <c r="P78" s="4"/>
    </row>
    <row r="79" spans="1:16">
      <c r="A79" s="14">
        <v>17.25</v>
      </c>
      <c r="B79" s="16">
        <f t="shared" si="6"/>
        <v>0</v>
      </c>
      <c r="C79" s="16">
        <f t="shared" si="7"/>
        <v>0</v>
      </c>
      <c r="D79" s="16">
        <f t="shared" si="8"/>
        <v>1029.9873169935299</v>
      </c>
      <c r="E79" s="16">
        <f t="shared" si="9"/>
        <v>0</v>
      </c>
      <c r="F79" s="13">
        <f t="shared" si="10"/>
        <v>1029.9873169935299</v>
      </c>
      <c r="G79" s="2"/>
      <c r="H79" s="14">
        <f t="shared" si="11"/>
        <v>34.059608779319603</v>
      </c>
      <c r="I79" s="16">
        <f t="shared" si="12"/>
        <v>0</v>
      </c>
      <c r="J79" s="16">
        <f t="shared" si="13"/>
        <v>0</v>
      </c>
      <c r="K79" s="16">
        <f t="shared" si="14"/>
        <v>2033.67913417164</v>
      </c>
      <c r="L79" s="16">
        <f t="shared" si="15"/>
        <v>0</v>
      </c>
      <c r="M79" s="32">
        <f t="shared" si="16"/>
        <v>2033.67913417164</v>
      </c>
      <c r="N79" s="4"/>
      <c r="O79" s="4"/>
      <c r="P79" s="4"/>
    </row>
    <row r="80" spans="1:16">
      <c r="A80" s="14">
        <v>17.75</v>
      </c>
      <c r="B80" s="16">
        <f t="shared" si="6"/>
        <v>0</v>
      </c>
      <c r="C80" s="16">
        <f t="shared" si="7"/>
        <v>0</v>
      </c>
      <c r="D80" s="16">
        <f t="shared" si="8"/>
        <v>508.04317305445397</v>
      </c>
      <c r="E80" s="16">
        <f t="shared" si="9"/>
        <v>0</v>
      </c>
      <c r="F80" s="13">
        <f t="shared" si="10"/>
        <v>508.04317305445397</v>
      </c>
      <c r="G80" s="2"/>
      <c r="H80" s="14">
        <f t="shared" si="11"/>
        <v>37.061566812287403</v>
      </c>
      <c r="I80" s="16">
        <f t="shared" si="12"/>
        <v>0</v>
      </c>
      <c r="J80" s="16">
        <f t="shared" si="13"/>
        <v>0</v>
      </c>
      <c r="K80" s="16">
        <f t="shared" si="14"/>
        <v>1060.7817465737501</v>
      </c>
      <c r="L80" s="16">
        <f t="shared" si="15"/>
        <v>0</v>
      </c>
      <c r="M80" s="32">
        <f t="shared" si="16"/>
        <v>1060.7817465737501</v>
      </c>
      <c r="N80" s="4"/>
      <c r="O80" s="4"/>
      <c r="P80" s="4"/>
    </row>
    <row r="81" spans="1:16">
      <c r="A81" s="14">
        <v>18.25</v>
      </c>
      <c r="B81" s="16">
        <f t="shared" si="6"/>
        <v>0</v>
      </c>
      <c r="C81" s="16">
        <f t="shared" si="7"/>
        <v>0</v>
      </c>
      <c r="D81" s="16">
        <f t="shared" si="8"/>
        <v>0</v>
      </c>
      <c r="E81" s="16">
        <f t="shared" si="9"/>
        <v>0</v>
      </c>
      <c r="F81" s="13">
        <f t="shared" si="10"/>
        <v>0</v>
      </c>
      <c r="G81" s="2"/>
      <c r="H81" s="14">
        <f t="shared" si="11"/>
        <v>40.233587567345801</v>
      </c>
      <c r="I81" s="16">
        <f t="shared" si="12"/>
        <v>0</v>
      </c>
      <c r="J81" s="16">
        <f t="shared" si="13"/>
        <v>0</v>
      </c>
      <c r="K81" s="16">
        <f t="shared" si="14"/>
        <v>0</v>
      </c>
      <c r="L81" s="16">
        <f t="shared" si="15"/>
        <v>0</v>
      </c>
      <c r="M81" s="32">
        <f t="shared" si="16"/>
        <v>0</v>
      </c>
      <c r="N81" s="4"/>
      <c r="O81" s="4"/>
      <c r="P81" s="4"/>
    </row>
    <row r="82" spans="1:16">
      <c r="A82" s="14">
        <v>18.75</v>
      </c>
      <c r="B82" s="16">
        <f t="shared" si="6"/>
        <v>0</v>
      </c>
      <c r="C82" s="16">
        <f t="shared" si="7"/>
        <v>0</v>
      </c>
      <c r="D82" s="16">
        <f t="shared" si="8"/>
        <v>0</v>
      </c>
      <c r="E82" s="16">
        <f t="shared" si="9"/>
        <v>0</v>
      </c>
      <c r="F82" s="13">
        <f t="shared" si="10"/>
        <v>0</v>
      </c>
      <c r="G82" s="2"/>
      <c r="H82" s="14">
        <f t="shared" si="11"/>
        <v>43.580248897400601</v>
      </c>
      <c r="I82" s="16">
        <f t="shared" si="12"/>
        <v>0</v>
      </c>
      <c r="J82" s="16">
        <f t="shared" si="13"/>
        <v>0</v>
      </c>
      <c r="K82" s="16">
        <f t="shared" si="14"/>
        <v>0</v>
      </c>
      <c r="L82" s="16">
        <f t="shared" si="15"/>
        <v>0</v>
      </c>
      <c r="M82" s="32">
        <f t="shared" si="16"/>
        <v>0</v>
      </c>
      <c r="N82" s="4"/>
      <c r="O82" s="4"/>
      <c r="P82" s="4"/>
    </row>
    <row r="83" spans="1:16">
      <c r="A83" s="14">
        <v>19.25</v>
      </c>
      <c r="B83" s="16">
        <f t="shared" si="6"/>
        <v>0</v>
      </c>
      <c r="C83" s="16">
        <f t="shared" si="7"/>
        <v>0</v>
      </c>
      <c r="D83" s="16">
        <f t="shared" si="8"/>
        <v>0</v>
      </c>
      <c r="E83" s="16">
        <f t="shared" si="9"/>
        <v>0</v>
      </c>
      <c r="F83" s="13">
        <f t="shared" si="10"/>
        <v>0</v>
      </c>
      <c r="G83" s="2"/>
      <c r="H83" s="14">
        <f t="shared" si="11"/>
        <v>47.106123162517399</v>
      </c>
      <c r="I83" s="16">
        <f t="shared" si="12"/>
        <v>0</v>
      </c>
      <c r="J83" s="16">
        <f t="shared" si="13"/>
        <v>0</v>
      </c>
      <c r="K83" s="16">
        <f t="shared" si="14"/>
        <v>0</v>
      </c>
      <c r="L83" s="16">
        <f t="shared" si="15"/>
        <v>0</v>
      </c>
      <c r="M83" s="32">
        <f t="shared" si="16"/>
        <v>0</v>
      </c>
      <c r="N83" s="4"/>
      <c r="O83" s="4"/>
      <c r="P83" s="4"/>
    </row>
    <row r="84" spans="1:16">
      <c r="A84" s="14">
        <v>19.75</v>
      </c>
      <c r="B84" s="16">
        <f t="shared" si="6"/>
        <v>0</v>
      </c>
      <c r="C84" s="16">
        <f t="shared" si="7"/>
        <v>0</v>
      </c>
      <c r="D84" s="16">
        <f t="shared" si="8"/>
        <v>0</v>
      </c>
      <c r="E84" s="16">
        <f t="shared" si="9"/>
        <v>0</v>
      </c>
      <c r="F84" s="13">
        <f t="shared" si="10"/>
        <v>0</v>
      </c>
      <c r="G84" s="2"/>
      <c r="H84" s="14">
        <f t="shared" si="11"/>
        <v>50.815777382798302</v>
      </c>
      <c r="I84" s="16">
        <f t="shared" si="12"/>
        <v>0</v>
      </c>
      <c r="J84" s="16">
        <f t="shared" si="13"/>
        <v>0</v>
      </c>
      <c r="K84" s="16">
        <f t="shared" si="14"/>
        <v>0</v>
      </c>
      <c r="L84" s="16">
        <f t="shared" si="15"/>
        <v>0</v>
      </c>
      <c r="M84" s="32">
        <f t="shared" si="16"/>
        <v>0</v>
      </c>
      <c r="N84" s="4"/>
      <c r="O84" s="4"/>
      <c r="P84" s="4"/>
    </row>
    <row r="85" spans="1:16">
      <c r="A85" s="14">
        <v>20.25</v>
      </c>
      <c r="B85" s="16">
        <f t="shared" si="6"/>
        <v>0</v>
      </c>
      <c r="C85" s="16">
        <f t="shared" si="7"/>
        <v>0</v>
      </c>
      <c r="D85" s="16">
        <f t="shared" si="8"/>
        <v>0</v>
      </c>
      <c r="E85" s="16">
        <f t="shared" si="9"/>
        <v>0</v>
      </c>
      <c r="F85" s="13">
        <f t="shared" si="10"/>
        <v>0</v>
      </c>
      <c r="G85" s="2"/>
      <c r="H85" s="14">
        <f t="shared" si="11"/>
        <v>54.713773383144201</v>
      </c>
      <c r="I85" s="16">
        <f t="shared" si="12"/>
        <v>0</v>
      </c>
      <c r="J85" s="16">
        <f t="shared" si="13"/>
        <v>0</v>
      </c>
      <c r="K85" s="16">
        <f t="shared" si="14"/>
        <v>0</v>
      </c>
      <c r="L85" s="16">
        <f t="shared" si="15"/>
        <v>0</v>
      </c>
      <c r="M85" s="32">
        <f t="shared" si="16"/>
        <v>0</v>
      </c>
      <c r="N85" s="4"/>
      <c r="O85" s="4"/>
      <c r="P85" s="4"/>
    </row>
    <row r="86" spans="1:16">
      <c r="A86" s="14">
        <v>20.75</v>
      </c>
      <c r="B86" s="16">
        <f t="shared" si="6"/>
        <v>0</v>
      </c>
      <c r="C86" s="16">
        <f t="shared" si="7"/>
        <v>0</v>
      </c>
      <c r="D86" s="16">
        <f t="shared" si="8"/>
        <v>0</v>
      </c>
      <c r="E86" s="16">
        <f t="shared" si="9"/>
        <v>0</v>
      </c>
      <c r="F86" s="13">
        <f t="shared" si="10"/>
        <v>0</v>
      </c>
      <c r="G86" s="2"/>
      <c r="H86" s="14">
        <f t="shared" si="11"/>
        <v>58.804667930524197</v>
      </c>
      <c r="I86" s="16">
        <f t="shared" si="12"/>
        <v>0</v>
      </c>
      <c r="J86" s="16">
        <f t="shared" si="13"/>
        <v>0</v>
      </c>
      <c r="K86" s="16">
        <f t="shared" si="14"/>
        <v>0</v>
      </c>
      <c r="L86" s="16">
        <f t="shared" si="15"/>
        <v>0</v>
      </c>
      <c r="M86" s="32">
        <f t="shared" si="16"/>
        <v>0</v>
      </c>
      <c r="N86" s="4"/>
      <c r="O86" s="4"/>
      <c r="P86" s="4"/>
    </row>
    <row r="87" spans="1:16">
      <c r="A87" s="14">
        <v>21.25</v>
      </c>
      <c r="B87" s="16">
        <f t="shared" si="6"/>
        <v>0</v>
      </c>
      <c r="C87" s="16">
        <f t="shared" si="7"/>
        <v>0</v>
      </c>
      <c r="D87" s="16">
        <f t="shared" si="8"/>
        <v>0</v>
      </c>
      <c r="E87" s="16">
        <f t="shared" si="9"/>
        <v>0</v>
      </c>
      <c r="F87" s="13">
        <f t="shared" si="10"/>
        <v>0</v>
      </c>
      <c r="G87" s="2"/>
      <c r="H87" s="14">
        <f t="shared" si="11"/>
        <v>63.093012864317998</v>
      </c>
      <c r="I87" s="16">
        <f t="shared" si="12"/>
        <v>0</v>
      </c>
      <c r="J87" s="16">
        <f t="shared" si="13"/>
        <v>0</v>
      </c>
      <c r="K87" s="16">
        <f t="shared" si="14"/>
        <v>0</v>
      </c>
      <c r="L87" s="16">
        <f t="shared" si="15"/>
        <v>0</v>
      </c>
      <c r="M87" s="32">
        <f t="shared" si="16"/>
        <v>0</v>
      </c>
      <c r="N87" s="4"/>
      <c r="O87" s="4"/>
      <c r="P87" s="4"/>
    </row>
    <row r="88" spans="1:16">
      <c r="A88" s="14">
        <v>21.75</v>
      </c>
      <c r="B88" s="16">
        <f t="shared" si="6"/>
        <v>0</v>
      </c>
      <c r="C88" s="16">
        <f t="shared" si="7"/>
        <v>0</v>
      </c>
      <c r="D88" s="16">
        <f t="shared" si="8"/>
        <v>0</v>
      </c>
      <c r="E88" s="16">
        <f t="shared" si="9"/>
        <v>0</v>
      </c>
      <c r="F88" s="13">
        <f t="shared" si="10"/>
        <v>0</v>
      </c>
      <c r="G88" s="2"/>
      <c r="H88" s="14">
        <f t="shared" si="11"/>
        <v>67.583355220239</v>
      </c>
      <c r="I88" s="16">
        <f t="shared" si="12"/>
        <v>0</v>
      </c>
      <c r="J88" s="16">
        <f t="shared" si="13"/>
        <v>0</v>
      </c>
      <c r="K88" s="16">
        <f t="shared" si="14"/>
        <v>0</v>
      </c>
      <c r="L88" s="16">
        <f t="shared" si="15"/>
        <v>0</v>
      </c>
      <c r="M88" s="32">
        <f t="shared" si="16"/>
        <v>0</v>
      </c>
      <c r="N88" s="4"/>
      <c r="O88" s="4"/>
      <c r="P88" s="4"/>
    </row>
    <row r="89" spans="1:16">
      <c r="A89" s="23" t="s">
        <v>7</v>
      </c>
      <c r="B89" s="24">
        <f>SUM(B52:B83)</f>
        <v>0</v>
      </c>
      <c r="C89" s="24">
        <f>SUM(C52:C83)</f>
        <v>2495786.9888116699</v>
      </c>
      <c r="D89" s="24">
        <f>SUM(D52:D83)</f>
        <v>43500.356530702797</v>
      </c>
      <c r="E89" s="24">
        <f>SUM(E52:E83)</f>
        <v>0</v>
      </c>
      <c r="F89" s="24">
        <f>SUM(F52:F83)</f>
        <v>2539287.3453423702</v>
      </c>
      <c r="G89" s="13"/>
      <c r="H89" s="23" t="s">
        <v>7</v>
      </c>
      <c r="I89" s="24">
        <f>SUM(I52:I88)</f>
        <v>0</v>
      </c>
      <c r="J89" s="24">
        <f>SUM(J52:J88)</f>
        <v>2086344.2695688</v>
      </c>
      <c r="K89" s="24">
        <f>SUM(K52:K88)</f>
        <v>61886.520001987003</v>
      </c>
      <c r="L89" s="24">
        <f>SUM(L52:L88)</f>
        <v>0</v>
      </c>
      <c r="M89" s="24">
        <f>SUM(M52:M88)</f>
        <v>2148230.78957078</v>
      </c>
      <c r="N89" s="4"/>
      <c r="O89" s="4"/>
      <c r="P89" s="4"/>
    </row>
    <row r="90" spans="1:16">
      <c r="A90" s="6" t="s">
        <v>13</v>
      </c>
      <c r="B90" s="33">
        <f>IF(L43&gt;0,B89/L43,0)</f>
        <v>0</v>
      </c>
      <c r="C90" s="33">
        <f>IF(M43&gt;0,C89/M43,0)</f>
        <v>10.905689749825401</v>
      </c>
      <c r="D90" s="33">
        <f>IF(N43&gt;0,D89/N43,0)</f>
        <v>14.2861598878047</v>
      </c>
      <c r="E90" s="33">
        <f>IF(O43&gt;0,E89/O43,0)</f>
        <v>0</v>
      </c>
      <c r="F90" s="33">
        <f>IF(P43&gt;0,F89/P43,0)</f>
        <v>10.950077153703599</v>
      </c>
      <c r="G90" s="13"/>
      <c r="H90" s="6" t="s">
        <v>13</v>
      </c>
      <c r="I90" s="33">
        <f>IF(L43&gt;0,I89/L43,0)</f>
        <v>0</v>
      </c>
      <c r="J90" s="33">
        <f>IF(M43&gt;0,J89/M43,0)</f>
        <v>9.1165726150679998</v>
      </c>
      <c r="K90" s="33">
        <f>IF(N43&gt;0,K89/N43,0)</f>
        <v>20.324447663416102</v>
      </c>
      <c r="L90" s="33">
        <f>IF(O43&gt;0,L89/O43,0)</f>
        <v>0</v>
      </c>
      <c r="M90" s="33">
        <f>IF(P43&gt;0,M89/P43,0)</f>
        <v>9.2637380849822506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.75" customHeight="1">
      <c r="A95" s="54" t="s">
        <v>14</v>
      </c>
      <c r="B95" s="54"/>
      <c r="C95" s="54"/>
      <c r="D95" s="54"/>
      <c r="E95" s="54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4"/>
      <c r="B96" s="54"/>
      <c r="C96" s="54"/>
      <c r="D96" s="54"/>
      <c r="E96" s="5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4"/>
      <c r="B97" s="3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5" t="s">
        <v>15</v>
      </c>
      <c r="B99" s="56" t="s">
        <v>16</v>
      </c>
      <c r="C99" s="56" t="s">
        <v>17</v>
      </c>
      <c r="D99" s="56" t="s">
        <v>18</v>
      </c>
      <c r="E99" s="56" t="s">
        <v>19</v>
      </c>
      <c r="F99" s="2"/>
      <c r="G99" s="56" t="s">
        <v>16</v>
      </c>
      <c r="H99" s="56" t="s">
        <v>18</v>
      </c>
      <c r="I99" s="56" t="s">
        <v>17</v>
      </c>
      <c r="J99" s="2"/>
      <c r="K99" s="2"/>
      <c r="L99" s="2"/>
      <c r="M99" s="2"/>
      <c r="N99" s="4"/>
      <c r="O99" s="4"/>
      <c r="P99" s="4"/>
    </row>
    <row r="100" spans="1:18">
      <c r="A100" s="55"/>
      <c r="B100" s="55"/>
      <c r="C100" s="55"/>
      <c r="D100" s="55"/>
      <c r="E100" s="56"/>
      <c r="F100" s="2"/>
      <c r="G100" s="56"/>
      <c r="H100" s="56"/>
      <c r="I100" s="56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5">
        <v>0</v>
      </c>
      <c r="B102" s="36">
        <f>L$43</f>
        <v>0</v>
      </c>
      <c r="C102" s="36">
        <f>$B$90</f>
        <v>0</v>
      </c>
      <c r="D102" s="36">
        <f>$I$90</f>
        <v>0</v>
      </c>
      <c r="E102" s="36">
        <f t="shared" ref="E102:E105" si="17">B102*D102</f>
        <v>0</v>
      </c>
      <c r="F102" s="2"/>
      <c r="G102" s="2">
        <f t="shared" ref="G102:G105" si="18">B102</f>
        <v>0</v>
      </c>
      <c r="H102" s="2">
        <f t="shared" ref="H102:H105" si="19">D102/1000</f>
        <v>0</v>
      </c>
      <c r="I102" s="2">
        <f t="shared" ref="I102:I105" si="20">C102</f>
        <v>0</v>
      </c>
      <c r="J102" s="2"/>
      <c r="K102" s="2"/>
      <c r="L102" s="2"/>
      <c r="M102" s="2"/>
      <c r="N102" s="4"/>
      <c r="O102" s="4"/>
      <c r="P102" s="4"/>
    </row>
    <row r="103" spans="1:18">
      <c r="A103" s="35">
        <v>1</v>
      </c>
      <c r="B103" s="36">
        <f>M$43</f>
        <v>228851.82380000001</v>
      </c>
      <c r="C103" s="36">
        <f>$C$90</f>
        <v>10.9057</v>
      </c>
      <c r="D103" s="36">
        <f>$J$90</f>
        <v>9.1166</v>
      </c>
      <c r="E103" s="36">
        <f t="shared" si="17"/>
        <v>2086350.5368999999</v>
      </c>
      <c r="F103" s="2"/>
      <c r="G103" s="2">
        <f t="shared" si="18"/>
        <v>228851.82380000001</v>
      </c>
      <c r="H103" s="2">
        <f t="shared" si="19"/>
        <v>9.1166000000000007E-3</v>
      </c>
      <c r="I103" s="2">
        <f t="shared" si="20"/>
        <v>10.9057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5">
        <v>2</v>
      </c>
      <c r="B104" s="36">
        <f>N$43</f>
        <v>3044.93</v>
      </c>
      <c r="C104" s="36">
        <f>$D$90</f>
        <v>14.286199999999999</v>
      </c>
      <c r="D104" s="36">
        <f>$K$90</f>
        <v>20.324400000000001</v>
      </c>
      <c r="E104" s="36">
        <f t="shared" si="17"/>
        <v>61886.3753</v>
      </c>
      <c r="F104" s="2"/>
      <c r="G104" s="2">
        <f t="shared" si="18"/>
        <v>3044.93</v>
      </c>
      <c r="H104" s="2">
        <f t="shared" si="19"/>
        <v>2.0324399999999999E-2</v>
      </c>
      <c r="I104" s="2">
        <f t="shared" si="20"/>
        <v>14.286199999999999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5">
        <v>3</v>
      </c>
      <c r="B105" s="36">
        <f>O$43</f>
        <v>0</v>
      </c>
      <c r="C105" s="36">
        <f>$E$90</f>
        <v>0</v>
      </c>
      <c r="D105" s="36">
        <f>$L$90</f>
        <v>0</v>
      </c>
      <c r="E105" s="36">
        <f t="shared" si="17"/>
        <v>0</v>
      </c>
      <c r="F105" s="2"/>
      <c r="G105" s="2">
        <f t="shared" si="18"/>
        <v>0</v>
      </c>
      <c r="H105" s="2">
        <f t="shared" si="19"/>
        <v>0</v>
      </c>
      <c r="I105" s="2">
        <f t="shared" si="20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5" t="s">
        <v>7</v>
      </c>
      <c r="B106" s="36">
        <f>SUM(B102:B105)</f>
        <v>231896.75380000001</v>
      </c>
      <c r="C106" s="36">
        <f>$F$90</f>
        <v>10.950100000000001</v>
      </c>
      <c r="D106" s="36">
        <f>$M$90</f>
        <v>9.2637</v>
      </c>
      <c r="E106" s="36">
        <f>SUM(E102:E105)</f>
        <v>2148236.9122000001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5" t="s">
        <v>2</v>
      </c>
      <c r="B107" s="37">
        <f>$I$2</f>
        <v>2148230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8" t="s">
        <v>20</v>
      </c>
      <c r="B108" s="39">
        <f>IF(E106&gt;0,$I$2/E106,"")</f>
        <v>1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A4" zoomScale="80" zoomScaleNormal="80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5" style="1"/>
    <col min="4" max="4" width="9.6640625" style="1" customWidth="1"/>
    <col min="5" max="5" width="12.1640625" style="1" customWidth="1"/>
    <col min="6" max="7" width="11.5" style="1"/>
    <col min="8" max="8" width="8.5" style="1" customWidth="1"/>
    <col min="9" max="9" width="10.5" style="1" customWidth="1"/>
    <col min="10" max="10" width="11.5" style="1"/>
    <col min="11" max="12" width="9.6640625" style="1" customWidth="1"/>
    <col min="13" max="13" width="10.5" style="1" customWidth="1"/>
    <col min="14" max="14" width="8.83203125" style="1" customWidth="1"/>
    <col min="15" max="15" width="11.5" style="1"/>
    <col min="16" max="16" width="11" style="1" customWidth="1"/>
    <col min="17" max="16384" width="11.5" style="1"/>
  </cols>
  <sheetData>
    <row r="1" spans="1:18" ht="20">
      <c r="A1" s="51" t="s">
        <v>22</v>
      </c>
      <c r="B1" s="51"/>
      <c r="C1" s="51"/>
      <c r="D1" s="51"/>
      <c r="E1" s="51"/>
      <c r="F1" s="51"/>
      <c r="G1" s="2"/>
      <c r="H1" s="52" t="s">
        <v>1</v>
      </c>
      <c r="I1" s="52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 s="19">
        <v>1047110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53" t="s">
        <v>4</v>
      </c>
      <c r="C4" s="53"/>
      <c r="D4" s="53"/>
      <c r="E4" s="53"/>
      <c r="F4" s="53"/>
      <c r="G4" s="2"/>
      <c r="H4" s="5" t="s">
        <v>3</v>
      </c>
      <c r="I4" s="2"/>
      <c r="J4" s="2"/>
      <c r="K4" s="5" t="s">
        <v>3</v>
      </c>
      <c r="L4" s="52" t="s">
        <v>5</v>
      </c>
      <c r="M4" s="52"/>
      <c r="N4" s="52"/>
      <c r="O4" s="52"/>
      <c r="P4" s="52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2">
        <v>1</v>
      </c>
      <c r="C6" s="11"/>
      <c r="D6" s="11"/>
      <c r="E6" s="11"/>
      <c r="F6" s="13">
        <f t="shared" ref="F6:F42" si="0">SUM(B6:E6)</f>
        <v>1</v>
      </c>
      <c r="G6" s="2"/>
      <c r="H6" s="14">
        <v>3.75</v>
      </c>
      <c r="I6" s="15"/>
      <c r="J6" s="2"/>
      <c r="K6" s="14">
        <v>3.75</v>
      </c>
      <c r="L6" s="16">
        <f t="shared" ref="L6:L42" si="1">IF($F6&gt;0,($I6/1000)*(B6/$F6),0)</f>
        <v>0</v>
      </c>
      <c r="M6" s="16">
        <f t="shared" ref="M6:M42" si="2">IF($F6&gt;0,($I6/1000)*(C6/$F6),0)</f>
        <v>0</v>
      </c>
      <c r="N6" s="16">
        <f t="shared" ref="N6:N42" si="3">IF($F6&gt;0,($I6/1000)*(D6/$F6),0)</f>
        <v>0</v>
      </c>
      <c r="O6" s="16">
        <f t="shared" ref="O6:O42" si="4">IF($F6&gt;0,($I6/1000)*(E6/$F6),0)</f>
        <v>0</v>
      </c>
      <c r="P6" s="17">
        <f t="shared" ref="P6:P42" si="5">SUM(L6:O6)</f>
        <v>0</v>
      </c>
      <c r="Q6" s="4"/>
      <c r="R6" s="4"/>
    </row>
    <row r="7" spans="1:18">
      <c r="A7" s="14">
        <v>4.25</v>
      </c>
      <c r="B7" s="12">
        <v>1</v>
      </c>
      <c r="C7" s="11"/>
      <c r="D7" s="11"/>
      <c r="E7" s="11"/>
      <c r="F7" s="13">
        <f t="shared" si="0"/>
        <v>1</v>
      </c>
      <c r="G7" s="2"/>
      <c r="H7" s="14">
        <v>4.25</v>
      </c>
      <c r="I7" s="15"/>
      <c r="J7" s="2"/>
      <c r="K7" s="14">
        <v>4.25</v>
      </c>
      <c r="L7" s="16">
        <f t="shared" si="1"/>
        <v>0</v>
      </c>
      <c r="M7" s="16">
        <f t="shared" si="2"/>
        <v>0</v>
      </c>
      <c r="N7" s="16">
        <f t="shared" si="3"/>
        <v>0</v>
      </c>
      <c r="O7" s="16">
        <f t="shared" si="4"/>
        <v>0</v>
      </c>
      <c r="P7" s="17">
        <f t="shared" si="5"/>
        <v>0</v>
      </c>
      <c r="Q7" s="4"/>
      <c r="R7" s="4"/>
    </row>
    <row r="8" spans="1:18">
      <c r="A8" s="10">
        <v>4.75</v>
      </c>
      <c r="B8" s="12">
        <v>1</v>
      </c>
      <c r="C8" s="11"/>
      <c r="D8" s="11"/>
      <c r="E8" s="11"/>
      <c r="F8" s="13">
        <f t="shared" si="0"/>
        <v>1</v>
      </c>
      <c r="G8" s="2"/>
      <c r="H8" s="14">
        <v>4.75</v>
      </c>
      <c r="I8" s="15"/>
      <c r="J8" s="2"/>
      <c r="K8" s="14">
        <v>4.75</v>
      </c>
      <c r="L8" s="16">
        <f t="shared" si="1"/>
        <v>0</v>
      </c>
      <c r="M8" s="16">
        <f t="shared" si="2"/>
        <v>0</v>
      </c>
      <c r="N8" s="16">
        <f t="shared" si="3"/>
        <v>0</v>
      </c>
      <c r="O8" s="16">
        <f t="shared" si="4"/>
        <v>0</v>
      </c>
      <c r="P8" s="17">
        <f t="shared" si="5"/>
        <v>0</v>
      </c>
      <c r="Q8" s="4"/>
      <c r="R8" s="4"/>
    </row>
    <row r="9" spans="1:18">
      <c r="A9" s="14">
        <v>5.25</v>
      </c>
      <c r="B9" s="12">
        <v>1</v>
      </c>
      <c r="C9" s="11"/>
      <c r="D9" s="11"/>
      <c r="E9" s="11"/>
      <c r="F9" s="13">
        <f t="shared" si="0"/>
        <v>1</v>
      </c>
      <c r="G9" s="18"/>
      <c r="H9" s="14">
        <v>5.25</v>
      </c>
      <c r="I9" s="15"/>
      <c r="J9" s="2"/>
      <c r="K9" s="14">
        <v>5.25</v>
      </c>
      <c r="L9" s="16">
        <f t="shared" si="1"/>
        <v>0</v>
      </c>
      <c r="M9" s="16">
        <f t="shared" si="2"/>
        <v>0</v>
      </c>
      <c r="N9" s="16">
        <f t="shared" si="3"/>
        <v>0</v>
      </c>
      <c r="O9" s="16">
        <f t="shared" si="4"/>
        <v>0</v>
      </c>
      <c r="P9" s="17">
        <f t="shared" si="5"/>
        <v>0</v>
      </c>
      <c r="Q9" s="4"/>
      <c r="R9" s="4"/>
    </row>
    <row r="10" spans="1:18">
      <c r="A10" s="10">
        <v>5.75</v>
      </c>
      <c r="B10" s="12">
        <v>1</v>
      </c>
      <c r="C10" s="11"/>
      <c r="D10" s="11"/>
      <c r="E10" s="11"/>
      <c r="F10" s="13">
        <f t="shared" si="0"/>
        <v>1</v>
      </c>
      <c r="G10" s="2"/>
      <c r="H10" s="14">
        <v>5.75</v>
      </c>
      <c r="I10" s="19"/>
      <c r="J10" s="2"/>
      <c r="K10" s="14">
        <v>5.75</v>
      </c>
      <c r="L10" s="16">
        <f t="shared" si="1"/>
        <v>0</v>
      </c>
      <c r="M10" s="16">
        <f t="shared" si="2"/>
        <v>0</v>
      </c>
      <c r="N10" s="16">
        <f t="shared" si="3"/>
        <v>0</v>
      </c>
      <c r="O10" s="16">
        <f t="shared" si="4"/>
        <v>0</v>
      </c>
      <c r="P10" s="17">
        <f t="shared" si="5"/>
        <v>0</v>
      </c>
      <c r="Q10" s="4"/>
      <c r="R10" s="4"/>
    </row>
    <row r="11" spans="1:18">
      <c r="A11" s="14">
        <v>6.25</v>
      </c>
      <c r="B11" s="12">
        <v>1</v>
      </c>
      <c r="C11" s="11"/>
      <c r="D11" s="11"/>
      <c r="E11" s="11"/>
      <c r="F11" s="13">
        <f t="shared" si="0"/>
        <v>1</v>
      </c>
      <c r="G11" s="2"/>
      <c r="H11" s="14">
        <v>6.25</v>
      </c>
      <c r="I11" s="19"/>
      <c r="J11" s="2"/>
      <c r="K11" s="14">
        <v>6.25</v>
      </c>
      <c r="L11" s="16">
        <f t="shared" si="1"/>
        <v>0</v>
      </c>
      <c r="M11" s="16">
        <f t="shared" si="2"/>
        <v>0</v>
      </c>
      <c r="N11" s="16">
        <f t="shared" si="3"/>
        <v>0</v>
      </c>
      <c r="O11" s="16">
        <f t="shared" si="4"/>
        <v>0</v>
      </c>
      <c r="P11" s="17">
        <f t="shared" si="5"/>
        <v>0</v>
      </c>
      <c r="Q11" s="4"/>
      <c r="R11" s="4"/>
    </row>
    <row r="12" spans="1:18">
      <c r="A12" s="10">
        <v>6.75</v>
      </c>
      <c r="B12" s="12">
        <v>1</v>
      </c>
      <c r="C12" s="11"/>
      <c r="D12" s="11"/>
      <c r="E12" s="11"/>
      <c r="F12" s="13">
        <f t="shared" si="0"/>
        <v>1</v>
      </c>
      <c r="G12" s="2"/>
      <c r="H12" s="14">
        <v>6.75</v>
      </c>
      <c r="I12" s="19"/>
      <c r="J12" s="2"/>
      <c r="K12" s="14">
        <v>6.75</v>
      </c>
      <c r="L12" s="16">
        <f t="shared" si="1"/>
        <v>0</v>
      </c>
      <c r="M12" s="16">
        <f t="shared" si="2"/>
        <v>0</v>
      </c>
      <c r="N12" s="16">
        <f t="shared" si="3"/>
        <v>0</v>
      </c>
      <c r="O12" s="16">
        <f t="shared" si="4"/>
        <v>0</v>
      </c>
      <c r="P12" s="17">
        <f t="shared" si="5"/>
        <v>0</v>
      </c>
      <c r="Q12" s="4"/>
      <c r="R12" s="4"/>
    </row>
    <row r="13" spans="1:18">
      <c r="A13" s="14">
        <v>7.25</v>
      </c>
      <c r="B13">
        <v>1</v>
      </c>
      <c r="C13"/>
      <c r="D13"/>
      <c r="E13" s="11"/>
      <c r="F13" s="13">
        <f t="shared" si="0"/>
        <v>1</v>
      </c>
      <c r="G13" s="2"/>
      <c r="H13" s="14">
        <v>7.25</v>
      </c>
      <c r="I13" s="19"/>
      <c r="J13" s="2"/>
      <c r="K13" s="14">
        <v>7.25</v>
      </c>
      <c r="L13" s="16">
        <f t="shared" si="1"/>
        <v>0</v>
      </c>
      <c r="M13" s="16">
        <f t="shared" si="2"/>
        <v>0</v>
      </c>
      <c r="N13" s="16">
        <f t="shared" si="3"/>
        <v>0</v>
      </c>
      <c r="O13" s="16">
        <f t="shared" si="4"/>
        <v>0</v>
      </c>
      <c r="P13" s="17">
        <f t="shared" si="5"/>
        <v>0</v>
      </c>
      <c r="Q13" s="4"/>
      <c r="R13" s="4"/>
    </row>
    <row r="14" spans="1:18">
      <c r="A14" s="10">
        <v>7.75</v>
      </c>
      <c r="B14">
        <v>2</v>
      </c>
      <c r="C14"/>
      <c r="D14"/>
      <c r="E14" s="11"/>
      <c r="F14" s="13">
        <f t="shared" si="0"/>
        <v>2</v>
      </c>
      <c r="G14" s="2"/>
      <c r="H14" s="14">
        <v>7.75</v>
      </c>
      <c r="I14" s="19"/>
      <c r="J14" s="15"/>
      <c r="K14" s="14">
        <v>7.75</v>
      </c>
      <c r="L14" s="16">
        <f t="shared" si="1"/>
        <v>0</v>
      </c>
      <c r="M14" s="16">
        <f t="shared" si="2"/>
        <v>0</v>
      </c>
      <c r="N14" s="16">
        <f t="shared" si="3"/>
        <v>0</v>
      </c>
      <c r="O14" s="16">
        <f t="shared" si="4"/>
        <v>0</v>
      </c>
      <c r="P14" s="17">
        <f t="shared" si="5"/>
        <v>0</v>
      </c>
      <c r="Q14" s="4"/>
      <c r="R14" s="4"/>
    </row>
    <row r="15" spans="1:18">
      <c r="A15" s="14">
        <v>8.25</v>
      </c>
      <c r="B15">
        <v>13</v>
      </c>
      <c r="C15"/>
      <c r="D15"/>
      <c r="E15" s="11"/>
      <c r="F15" s="13">
        <f t="shared" si="0"/>
        <v>13</v>
      </c>
      <c r="G15" s="2"/>
      <c r="H15" s="14">
        <v>8.25</v>
      </c>
      <c r="I15" s="19">
        <v>707894.76046222902</v>
      </c>
      <c r="J15" s="15"/>
      <c r="K15" s="14">
        <v>8.25</v>
      </c>
      <c r="L15" s="16">
        <f t="shared" si="1"/>
        <v>707.89476046222899</v>
      </c>
      <c r="M15" s="16">
        <f t="shared" si="2"/>
        <v>0</v>
      </c>
      <c r="N15" s="16">
        <f t="shared" si="3"/>
        <v>0</v>
      </c>
      <c r="O15" s="16">
        <f t="shared" si="4"/>
        <v>0</v>
      </c>
      <c r="P15" s="17">
        <f t="shared" si="5"/>
        <v>707.89476046222899</v>
      </c>
      <c r="Q15" s="4"/>
      <c r="R15" s="4"/>
    </row>
    <row r="16" spans="1:18">
      <c r="A16" s="10">
        <v>8.75</v>
      </c>
      <c r="B16">
        <v>25</v>
      </c>
      <c r="C16">
        <v>1</v>
      </c>
      <c r="D16"/>
      <c r="E16" s="11"/>
      <c r="F16" s="13">
        <f t="shared" si="0"/>
        <v>26</v>
      </c>
      <c r="G16" s="2"/>
      <c r="H16" s="14">
        <v>8.75</v>
      </c>
      <c r="I16" s="19">
        <v>2831573.0417916151</v>
      </c>
      <c r="J16" s="15"/>
      <c r="K16" s="14">
        <v>8.75</v>
      </c>
      <c r="L16" s="16">
        <f t="shared" si="1"/>
        <v>2722.66638633809</v>
      </c>
      <c r="M16" s="16">
        <f t="shared" si="2"/>
        <v>108.906655453524</v>
      </c>
      <c r="N16" s="16">
        <f t="shared" si="3"/>
        <v>0</v>
      </c>
      <c r="O16" s="16">
        <f t="shared" si="4"/>
        <v>0</v>
      </c>
      <c r="P16" s="17">
        <f t="shared" si="5"/>
        <v>2831.5730417916102</v>
      </c>
      <c r="Q16" s="4"/>
      <c r="R16" s="4"/>
    </row>
    <row r="17" spans="1:18">
      <c r="A17" s="14">
        <v>9.25</v>
      </c>
      <c r="B17">
        <v>56</v>
      </c>
      <c r="C17">
        <v>1</v>
      </c>
      <c r="D17"/>
      <c r="E17" s="11"/>
      <c r="F17" s="13">
        <f t="shared" si="0"/>
        <v>57</v>
      </c>
      <c r="G17" s="2"/>
      <c r="H17" s="14">
        <v>9.25</v>
      </c>
      <c r="I17" s="19">
        <v>10104320.497220896</v>
      </c>
      <c r="J17" s="15"/>
      <c r="K17" s="14">
        <v>9.25</v>
      </c>
      <c r="L17" s="16">
        <f t="shared" si="1"/>
        <v>9927.0517165678993</v>
      </c>
      <c r="M17" s="16">
        <f t="shared" si="2"/>
        <v>177.268780652998</v>
      </c>
      <c r="N17" s="16">
        <f t="shared" si="3"/>
        <v>0</v>
      </c>
      <c r="O17" s="16">
        <f t="shared" si="4"/>
        <v>0</v>
      </c>
      <c r="P17" s="17">
        <f t="shared" si="5"/>
        <v>10104.320497220901</v>
      </c>
      <c r="Q17" s="4"/>
      <c r="R17" s="4"/>
    </row>
    <row r="18" spans="1:18">
      <c r="A18" s="10">
        <v>9.75</v>
      </c>
      <c r="B18">
        <v>132</v>
      </c>
      <c r="C18">
        <v>8</v>
      </c>
      <c r="D18"/>
      <c r="E18" s="11"/>
      <c r="F18" s="13">
        <f t="shared" si="0"/>
        <v>140</v>
      </c>
      <c r="G18" s="2"/>
      <c r="H18" s="14">
        <v>9.75</v>
      </c>
      <c r="I18" s="19">
        <v>16142122.158800496</v>
      </c>
      <c r="J18" s="15"/>
      <c r="K18" s="14">
        <v>9.75</v>
      </c>
      <c r="L18" s="16">
        <f t="shared" si="1"/>
        <v>15219.7151782976</v>
      </c>
      <c r="M18" s="16">
        <f t="shared" si="2"/>
        <v>922.40698050288495</v>
      </c>
      <c r="N18" s="16">
        <f t="shared" si="3"/>
        <v>0</v>
      </c>
      <c r="O18" s="16">
        <f t="shared" si="4"/>
        <v>0</v>
      </c>
      <c r="P18" s="17">
        <f t="shared" si="5"/>
        <v>16142.122158800499</v>
      </c>
      <c r="Q18" s="4"/>
      <c r="R18" s="4"/>
    </row>
    <row r="19" spans="1:18">
      <c r="A19" s="14">
        <v>10.25</v>
      </c>
      <c r="B19">
        <v>121</v>
      </c>
      <c r="C19">
        <v>24</v>
      </c>
      <c r="D19"/>
      <c r="E19" s="11"/>
      <c r="F19" s="13">
        <f t="shared" si="0"/>
        <v>145</v>
      </c>
      <c r="G19" s="2"/>
      <c r="H19" s="14">
        <v>10.25</v>
      </c>
      <c r="I19" s="19">
        <v>29548506.191041924</v>
      </c>
      <c r="J19" s="15"/>
      <c r="K19" s="14">
        <v>10.25</v>
      </c>
      <c r="L19" s="16">
        <f t="shared" si="1"/>
        <v>24657.7189594212</v>
      </c>
      <c r="M19" s="16">
        <f t="shared" si="2"/>
        <v>4890.7872316207304</v>
      </c>
      <c r="N19" s="16">
        <f t="shared" si="3"/>
        <v>0</v>
      </c>
      <c r="O19" s="16">
        <f t="shared" si="4"/>
        <v>0</v>
      </c>
      <c r="P19" s="17">
        <f t="shared" si="5"/>
        <v>29548.506191041899</v>
      </c>
      <c r="Q19" s="4"/>
      <c r="R19" s="4"/>
    </row>
    <row r="20" spans="1:18">
      <c r="A20" s="10">
        <v>10.75</v>
      </c>
      <c r="B20">
        <v>81</v>
      </c>
      <c r="C20">
        <v>45</v>
      </c>
      <c r="D20"/>
      <c r="E20" s="11"/>
      <c r="F20" s="13">
        <f t="shared" si="0"/>
        <v>126</v>
      </c>
      <c r="G20" s="2"/>
      <c r="H20" s="14">
        <v>10.75</v>
      </c>
      <c r="I20" s="20">
        <v>35595980.945000477</v>
      </c>
      <c r="J20" s="15"/>
      <c r="K20" s="14">
        <v>10.75</v>
      </c>
      <c r="L20" s="16">
        <f t="shared" si="1"/>
        <v>22883.130607500301</v>
      </c>
      <c r="M20" s="16">
        <f t="shared" si="2"/>
        <v>12712.8503375002</v>
      </c>
      <c r="N20" s="16">
        <f t="shared" si="3"/>
        <v>0</v>
      </c>
      <c r="O20" s="16">
        <f t="shared" si="4"/>
        <v>0</v>
      </c>
      <c r="P20" s="17">
        <f t="shared" si="5"/>
        <v>35595.980945000498</v>
      </c>
      <c r="Q20" s="4"/>
      <c r="R20" s="4"/>
    </row>
    <row r="21" spans="1:18">
      <c r="A21" s="14">
        <v>11.25</v>
      </c>
      <c r="B21">
        <v>72</v>
      </c>
      <c r="C21">
        <v>37</v>
      </c>
      <c r="D21"/>
      <c r="E21" s="11"/>
      <c r="F21" s="13">
        <f t="shared" si="0"/>
        <v>109</v>
      </c>
      <c r="G21" s="2"/>
      <c r="H21" s="14">
        <v>11.25</v>
      </c>
      <c r="I21" s="20">
        <v>21469183.032738037</v>
      </c>
      <c r="J21" s="15"/>
      <c r="K21" s="14">
        <v>11.25</v>
      </c>
      <c r="L21" s="16">
        <f t="shared" si="1"/>
        <v>14181.4787005242</v>
      </c>
      <c r="M21" s="16">
        <f t="shared" si="2"/>
        <v>7287.7043322138297</v>
      </c>
      <c r="N21" s="16">
        <f t="shared" si="3"/>
        <v>0</v>
      </c>
      <c r="O21" s="16">
        <f t="shared" si="4"/>
        <v>0</v>
      </c>
      <c r="P21" s="17">
        <f t="shared" si="5"/>
        <v>21469.183032738001</v>
      </c>
      <c r="Q21" s="4"/>
      <c r="R21" s="4"/>
    </row>
    <row r="22" spans="1:18">
      <c r="A22" s="10">
        <v>11.75</v>
      </c>
      <c r="B22">
        <v>47</v>
      </c>
      <c r="C22">
        <v>55</v>
      </c>
      <c r="D22"/>
      <c r="E22" s="11"/>
      <c r="F22" s="13">
        <f t="shared" si="0"/>
        <v>102</v>
      </c>
      <c r="G22" s="15"/>
      <c r="H22" s="14">
        <v>11.75</v>
      </c>
      <c r="I22" s="20">
        <v>10922169.307754751</v>
      </c>
      <c r="J22" s="15"/>
      <c r="K22" s="14">
        <v>11.75</v>
      </c>
      <c r="L22" s="16">
        <f t="shared" si="1"/>
        <v>5032.76428886739</v>
      </c>
      <c r="M22" s="16">
        <f t="shared" si="2"/>
        <v>5889.4050188873698</v>
      </c>
      <c r="N22" s="16">
        <f t="shared" si="3"/>
        <v>0</v>
      </c>
      <c r="O22" s="16">
        <f t="shared" si="4"/>
        <v>0</v>
      </c>
      <c r="P22" s="17">
        <f t="shared" si="5"/>
        <v>10922.169307754801</v>
      </c>
      <c r="Q22" s="4"/>
      <c r="R22" s="4"/>
    </row>
    <row r="23" spans="1:18">
      <c r="A23" s="14">
        <v>12.25</v>
      </c>
      <c r="B23">
        <v>34</v>
      </c>
      <c r="C23">
        <v>90</v>
      </c>
      <c r="D23"/>
      <c r="E23" s="11"/>
      <c r="F23" s="13">
        <f t="shared" si="0"/>
        <v>124</v>
      </c>
      <c r="G23" s="15"/>
      <c r="H23" s="14">
        <v>12.25</v>
      </c>
      <c r="I23" s="20">
        <v>7486689.4985961225</v>
      </c>
      <c r="J23" s="15"/>
      <c r="K23" s="14">
        <v>12.25</v>
      </c>
      <c r="L23" s="16">
        <f t="shared" si="1"/>
        <v>2052.8019592924902</v>
      </c>
      <c r="M23" s="16">
        <f t="shared" si="2"/>
        <v>5433.8875393036396</v>
      </c>
      <c r="N23" s="16">
        <f t="shared" si="3"/>
        <v>0</v>
      </c>
      <c r="O23" s="16">
        <f t="shared" si="4"/>
        <v>0</v>
      </c>
      <c r="P23" s="17">
        <f t="shared" si="5"/>
        <v>7486.6894985961299</v>
      </c>
      <c r="Q23" s="4"/>
      <c r="R23" s="4"/>
    </row>
    <row r="24" spans="1:18">
      <c r="A24" s="10">
        <v>12.75</v>
      </c>
      <c r="B24">
        <v>24</v>
      </c>
      <c r="C24">
        <v>93</v>
      </c>
      <c r="D24">
        <v>3</v>
      </c>
      <c r="E24" s="11"/>
      <c r="F24" s="13">
        <f t="shared" si="0"/>
        <v>120</v>
      </c>
      <c r="G24" s="15"/>
      <c r="H24" s="14">
        <v>12.75</v>
      </c>
      <c r="I24" s="20">
        <v>2678779.5825995607</v>
      </c>
      <c r="J24" s="15"/>
      <c r="K24" s="14">
        <v>12.75</v>
      </c>
      <c r="L24" s="16">
        <f t="shared" si="1"/>
        <v>535.75591651991203</v>
      </c>
      <c r="M24" s="16">
        <f t="shared" si="2"/>
        <v>2076.05417651466</v>
      </c>
      <c r="N24" s="16">
        <f t="shared" si="3"/>
        <v>66.969489564989004</v>
      </c>
      <c r="O24" s="16">
        <f t="shared" si="4"/>
        <v>0</v>
      </c>
      <c r="P24" s="17">
        <f t="shared" si="5"/>
        <v>2678.7795825995599</v>
      </c>
      <c r="Q24" s="4"/>
      <c r="R24" s="4"/>
    </row>
    <row r="25" spans="1:18">
      <c r="A25" s="14">
        <v>13.25</v>
      </c>
      <c r="B25">
        <v>4</v>
      </c>
      <c r="C25">
        <v>95</v>
      </c>
      <c r="D25">
        <v>3</v>
      </c>
      <c r="E25" s="11"/>
      <c r="F25" s="13">
        <f t="shared" si="0"/>
        <v>102</v>
      </c>
      <c r="G25" s="15"/>
      <c r="H25" s="14">
        <v>13.25</v>
      </c>
      <c r="I25" s="20">
        <v>1686470.105949766</v>
      </c>
      <c r="J25" s="15"/>
      <c r="K25" s="14">
        <v>13.25</v>
      </c>
      <c r="L25" s="16">
        <f t="shared" si="1"/>
        <v>66.136082586265303</v>
      </c>
      <c r="M25" s="16">
        <f t="shared" si="2"/>
        <v>1570.7319614237999</v>
      </c>
      <c r="N25" s="16">
        <f t="shared" si="3"/>
        <v>49.602061939698999</v>
      </c>
      <c r="O25" s="16">
        <f t="shared" si="4"/>
        <v>0</v>
      </c>
      <c r="P25" s="17">
        <f t="shared" si="5"/>
        <v>1686.47010594976</v>
      </c>
      <c r="Q25" s="4"/>
      <c r="R25" s="4"/>
    </row>
    <row r="26" spans="1:18">
      <c r="A26" s="10">
        <v>13.75</v>
      </c>
      <c r="B26">
        <v>4</v>
      </c>
      <c r="C26">
        <v>55</v>
      </c>
      <c r="D26">
        <v>11</v>
      </c>
      <c r="E26" s="11"/>
      <c r="F26" s="13">
        <f t="shared" si="0"/>
        <v>70</v>
      </c>
      <c r="G26" s="15"/>
      <c r="H26" s="14">
        <v>13.75</v>
      </c>
      <c r="I26" s="20">
        <v>499308.76844618469</v>
      </c>
      <c r="J26" s="15"/>
      <c r="K26" s="14">
        <v>13.75</v>
      </c>
      <c r="L26" s="16">
        <f t="shared" si="1"/>
        <v>28.5319296254963</v>
      </c>
      <c r="M26" s="16">
        <f t="shared" si="2"/>
        <v>392.314032350574</v>
      </c>
      <c r="N26" s="16">
        <f t="shared" si="3"/>
        <v>78.4628064701147</v>
      </c>
      <c r="O26" s="16">
        <f t="shared" si="4"/>
        <v>0</v>
      </c>
      <c r="P26" s="17">
        <f t="shared" si="5"/>
        <v>499.30876844618501</v>
      </c>
      <c r="Q26" s="4"/>
      <c r="R26" s="4"/>
    </row>
    <row r="27" spans="1:18">
      <c r="A27" s="14">
        <v>14.25</v>
      </c>
      <c r="B27">
        <v>0</v>
      </c>
      <c r="C27">
        <v>34</v>
      </c>
      <c r="D27">
        <v>6</v>
      </c>
      <c r="E27" s="11"/>
      <c r="F27" s="13">
        <f t="shared" si="0"/>
        <v>40</v>
      </c>
      <c r="G27" s="15"/>
      <c r="H27" s="14">
        <v>14.25</v>
      </c>
      <c r="I27" s="20">
        <v>62415.596074873458</v>
      </c>
      <c r="J27" s="15"/>
      <c r="K27" s="14">
        <v>14.25</v>
      </c>
      <c r="L27" s="16">
        <f t="shared" si="1"/>
        <v>0</v>
      </c>
      <c r="M27" s="16">
        <f t="shared" si="2"/>
        <v>53.053256663642401</v>
      </c>
      <c r="N27" s="16">
        <f t="shared" si="3"/>
        <v>9.3623394112310194</v>
      </c>
      <c r="O27" s="16">
        <f t="shared" si="4"/>
        <v>0</v>
      </c>
      <c r="P27" s="17">
        <f t="shared" si="5"/>
        <v>62.415596074873399</v>
      </c>
      <c r="Q27" s="4"/>
      <c r="R27" s="4"/>
    </row>
    <row r="28" spans="1:18">
      <c r="A28" s="10">
        <v>14.75</v>
      </c>
      <c r="B28">
        <v>0</v>
      </c>
      <c r="C28">
        <v>15</v>
      </c>
      <c r="D28">
        <v>11</v>
      </c>
      <c r="E28" s="11"/>
      <c r="F28" s="13">
        <f t="shared" si="0"/>
        <v>26</v>
      </c>
      <c r="G28" s="2"/>
      <c r="H28" s="14">
        <v>14.75</v>
      </c>
      <c r="I28" s="20"/>
      <c r="J28" s="15"/>
      <c r="K28" s="14">
        <v>14.75</v>
      </c>
      <c r="L28" s="16">
        <f t="shared" si="1"/>
        <v>0</v>
      </c>
      <c r="M28" s="16">
        <f t="shared" si="2"/>
        <v>0</v>
      </c>
      <c r="N28" s="16">
        <f t="shared" si="3"/>
        <v>0</v>
      </c>
      <c r="O28" s="16">
        <f t="shared" si="4"/>
        <v>0</v>
      </c>
      <c r="P28" s="17">
        <f t="shared" si="5"/>
        <v>0</v>
      </c>
      <c r="Q28" s="4"/>
      <c r="R28" s="4"/>
    </row>
    <row r="29" spans="1:18">
      <c r="A29" s="14">
        <v>15.25</v>
      </c>
      <c r="B29">
        <v>1</v>
      </c>
      <c r="C29">
        <v>19</v>
      </c>
      <c r="D29">
        <v>20</v>
      </c>
      <c r="E29" s="11"/>
      <c r="F29" s="13">
        <f t="shared" si="0"/>
        <v>40</v>
      </c>
      <c r="G29" s="2"/>
      <c r="H29" s="14">
        <v>15.25</v>
      </c>
      <c r="I29" s="19"/>
      <c r="J29" s="15"/>
      <c r="K29" s="14">
        <v>15.25</v>
      </c>
      <c r="L29" s="16">
        <f t="shared" si="1"/>
        <v>0</v>
      </c>
      <c r="M29" s="16">
        <f t="shared" si="2"/>
        <v>0</v>
      </c>
      <c r="N29" s="16">
        <f t="shared" si="3"/>
        <v>0</v>
      </c>
      <c r="O29" s="16">
        <f t="shared" si="4"/>
        <v>0</v>
      </c>
      <c r="P29" s="17">
        <f t="shared" si="5"/>
        <v>0</v>
      </c>
      <c r="Q29" s="4"/>
      <c r="R29" s="4"/>
    </row>
    <row r="30" spans="1:18">
      <c r="A30" s="10">
        <v>15.75</v>
      </c>
      <c r="B30"/>
      <c r="C30">
        <v>18</v>
      </c>
      <c r="D30">
        <v>38</v>
      </c>
      <c r="E30" s="11"/>
      <c r="F30" s="13">
        <f t="shared" si="0"/>
        <v>56</v>
      </c>
      <c r="G30" s="2"/>
      <c r="H30" s="14">
        <v>15.75</v>
      </c>
      <c r="I30" s="19"/>
      <c r="J30" s="15"/>
      <c r="K30" s="14">
        <v>15.75</v>
      </c>
      <c r="L30" s="16">
        <f t="shared" si="1"/>
        <v>0</v>
      </c>
      <c r="M30" s="16">
        <f t="shared" si="2"/>
        <v>0</v>
      </c>
      <c r="N30" s="16">
        <f t="shared" si="3"/>
        <v>0</v>
      </c>
      <c r="O30" s="16">
        <f t="shared" si="4"/>
        <v>0</v>
      </c>
      <c r="P30" s="17">
        <f t="shared" si="5"/>
        <v>0</v>
      </c>
      <c r="Q30" s="4"/>
      <c r="R30" s="4"/>
    </row>
    <row r="31" spans="1:18">
      <c r="A31" s="14">
        <v>16.25</v>
      </c>
      <c r="B31"/>
      <c r="C31">
        <v>33</v>
      </c>
      <c r="D31">
        <v>41</v>
      </c>
      <c r="E31" s="11"/>
      <c r="F31" s="13">
        <f t="shared" si="0"/>
        <v>74</v>
      </c>
      <c r="G31" s="2"/>
      <c r="H31" s="14">
        <v>16.25</v>
      </c>
      <c r="I31" s="19"/>
      <c r="J31" s="15"/>
      <c r="K31" s="14">
        <v>16.25</v>
      </c>
      <c r="L31" s="16">
        <f t="shared" si="1"/>
        <v>0</v>
      </c>
      <c r="M31" s="16">
        <f t="shared" si="2"/>
        <v>0</v>
      </c>
      <c r="N31" s="16">
        <f t="shared" si="3"/>
        <v>0</v>
      </c>
      <c r="O31" s="16">
        <f t="shared" si="4"/>
        <v>0</v>
      </c>
      <c r="P31" s="17">
        <f t="shared" si="5"/>
        <v>0</v>
      </c>
      <c r="Q31" s="4"/>
      <c r="R31" s="4"/>
    </row>
    <row r="32" spans="1:18">
      <c r="A32" s="10">
        <v>16.75</v>
      </c>
      <c r="B32"/>
      <c r="C32">
        <v>34</v>
      </c>
      <c r="D32">
        <v>57</v>
      </c>
      <c r="E32" s="11"/>
      <c r="F32" s="13">
        <f t="shared" si="0"/>
        <v>91</v>
      </c>
      <c r="G32" s="2"/>
      <c r="H32" s="14">
        <v>16.75</v>
      </c>
      <c r="I32" s="19"/>
      <c r="J32" s="21"/>
      <c r="K32" s="14">
        <v>16.75</v>
      </c>
      <c r="L32" s="16">
        <f t="shared" si="1"/>
        <v>0</v>
      </c>
      <c r="M32" s="16">
        <f t="shared" si="2"/>
        <v>0</v>
      </c>
      <c r="N32" s="16">
        <f t="shared" si="3"/>
        <v>0</v>
      </c>
      <c r="O32" s="16">
        <f t="shared" si="4"/>
        <v>0</v>
      </c>
      <c r="P32" s="17">
        <f t="shared" si="5"/>
        <v>0</v>
      </c>
      <c r="Q32" s="4"/>
      <c r="R32" s="4"/>
    </row>
    <row r="33" spans="1:18">
      <c r="A33" s="14">
        <v>17.25</v>
      </c>
      <c r="B33"/>
      <c r="C33">
        <v>13</v>
      </c>
      <c r="D33">
        <v>37</v>
      </c>
      <c r="E33" s="11"/>
      <c r="F33" s="13">
        <f t="shared" si="0"/>
        <v>50</v>
      </c>
      <c r="G33" s="2"/>
      <c r="H33" s="14">
        <v>17.25</v>
      </c>
      <c r="I33" s="19"/>
      <c r="J33" s="21"/>
      <c r="K33" s="14">
        <v>17.25</v>
      </c>
      <c r="L33" s="16">
        <f t="shared" si="1"/>
        <v>0</v>
      </c>
      <c r="M33" s="16">
        <f t="shared" si="2"/>
        <v>0</v>
      </c>
      <c r="N33" s="16">
        <f t="shared" si="3"/>
        <v>0</v>
      </c>
      <c r="O33" s="16">
        <f t="shared" si="4"/>
        <v>0</v>
      </c>
      <c r="P33" s="17">
        <f t="shared" si="5"/>
        <v>0</v>
      </c>
      <c r="Q33" s="4"/>
      <c r="R33" s="4"/>
    </row>
    <row r="34" spans="1:18">
      <c r="A34" s="10">
        <v>17.75</v>
      </c>
      <c r="B34"/>
      <c r="C34">
        <v>4</v>
      </c>
      <c r="D34">
        <v>18</v>
      </c>
      <c r="E34" s="11"/>
      <c r="F34" s="13">
        <f t="shared" si="0"/>
        <v>22</v>
      </c>
      <c r="G34" s="2"/>
      <c r="H34" s="14">
        <v>17.75</v>
      </c>
      <c r="I34" s="19"/>
      <c r="J34" s="21"/>
      <c r="K34" s="14">
        <v>17.75</v>
      </c>
      <c r="L34" s="16">
        <f t="shared" si="1"/>
        <v>0</v>
      </c>
      <c r="M34" s="16">
        <f t="shared" si="2"/>
        <v>0</v>
      </c>
      <c r="N34" s="16">
        <f t="shared" si="3"/>
        <v>0</v>
      </c>
      <c r="O34" s="16">
        <f t="shared" si="4"/>
        <v>0</v>
      </c>
      <c r="P34" s="17">
        <f t="shared" si="5"/>
        <v>0</v>
      </c>
      <c r="Q34" s="4"/>
      <c r="R34" s="4"/>
    </row>
    <row r="35" spans="1:18">
      <c r="A35" s="14">
        <v>18.25</v>
      </c>
      <c r="B35"/>
      <c r="C35">
        <v>0</v>
      </c>
      <c r="D35">
        <v>3</v>
      </c>
      <c r="E35" s="11"/>
      <c r="F35" s="13">
        <f t="shared" si="0"/>
        <v>3</v>
      </c>
      <c r="G35" s="2"/>
      <c r="H35" s="14">
        <v>18.25</v>
      </c>
      <c r="I35" s="19"/>
      <c r="J35" s="2"/>
      <c r="K35" s="14">
        <v>18.25</v>
      </c>
      <c r="L35" s="16">
        <f t="shared" si="1"/>
        <v>0</v>
      </c>
      <c r="M35" s="16">
        <f t="shared" si="2"/>
        <v>0</v>
      </c>
      <c r="N35" s="16">
        <f t="shared" si="3"/>
        <v>0</v>
      </c>
      <c r="O35" s="16">
        <f t="shared" si="4"/>
        <v>0</v>
      </c>
      <c r="P35" s="17">
        <f t="shared" si="5"/>
        <v>0</v>
      </c>
      <c r="Q35" s="4"/>
      <c r="R35" s="4"/>
    </row>
    <row r="36" spans="1:18">
      <c r="A36" s="10">
        <v>18.75</v>
      </c>
      <c r="B36"/>
      <c r="C36">
        <v>0</v>
      </c>
      <c r="D36">
        <v>1</v>
      </c>
      <c r="E36" s="11"/>
      <c r="F36" s="13">
        <f t="shared" si="0"/>
        <v>1</v>
      </c>
      <c r="G36" s="2"/>
      <c r="H36" s="14">
        <v>18.75</v>
      </c>
      <c r="I36" s="19"/>
      <c r="J36" s="2"/>
      <c r="K36" s="14">
        <v>18.75</v>
      </c>
      <c r="L36" s="16">
        <f t="shared" si="1"/>
        <v>0</v>
      </c>
      <c r="M36" s="16">
        <f t="shared" si="2"/>
        <v>0</v>
      </c>
      <c r="N36" s="16">
        <f t="shared" si="3"/>
        <v>0</v>
      </c>
      <c r="O36" s="16">
        <f t="shared" si="4"/>
        <v>0</v>
      </c>
      <c r="P36" s="17">
        <f t="shared" si="5"/>
        <v>0</v>
      </c>
      <c r="Q36" s="4"/>
      <c r="R36" s="4"/>
    </row>
    <row r="37" spans="1:18">
      <c r="A37" s="14">
        <v>19.25</v>
      </c>
      <c r="B37" s="11"/>
      <c r="C37" s="11"/>
      <c r="D37" s="11"/>
      <c r="E37" s="11"/>
      <c r="F37" s="13">
        <f t="shared" si="0"/>
        <v>0</v>
      </c>
      <c r="G37" s="2"/>
      <c r="H37" s="14">
        <v>19.25</v>
      </c>
      <c r="I37" s="19"/>
      <c r="J37" s="2"/>
      <c r="K37" s="14">
        <v>19.25</v>
      </c>
      <c r="L37" s="16">
        <f t="shared" si="1"/>
        <v>0</v>
      </c>
      <c r="M37" s="16">
        <f t="shared" si="2"/>
        <v>0</v>
      </c>
      <c r="N37" s="16">
        <f t="shared" si="3"/>
        <v>0</v>
      </c>
      <c r="O37" s="16">
        <f t="shared" si="4"/>
        <v>0</v>
      </c>
      <c r="P37" s="17">
        <f t="shared" si="5"/>
        <v>0</v>
      </c>
      <c r="Q37" s="4"/>
      <c r="R37" s="4"/>
    </row>
    <row r="38" spans="1:18">
      <c r="A38" s="10">
        <v>19.75</v>
      </c>
      <c r="B38" s="11"/>
      <c r="C38" s="11"/>
      <c r="D38" s="11"/>
      <c r="E38" s="11"/>
      <c r="F38" s="13">
        <f t="shared" si="0"/>
        <v>0</v>
      </c>
      <c r="G38" s="2"/>
      <c r="H38" s="14">
        <v>19.75</v>
      </c>
      <c r="I38" s="19"/>
      <c r="J38" s="2"/>
      <c r="K38" s="14">
        <v>19.75</v>
      </c>
      <c r="L38" s="16">
        <f t="shared" si="1"/>
        <v>0</v>
      </c>
      <c r="M38" s="16">
        <f t="shared" si="2"/>
        <v>0</v>
      </c>
      <c r="N38" s="16">
        <f t="shared" si="3"/>
        <v>0</v>
      </c>
      <c r="O38" s="16">
        <f t="shared" si="4"/>
        <v>0</v>
      </c>
      <c r="P38" s="17">
        <f t="shared" si="5"/>
        <v>0</v>
      </c>
      <c r="Q38" s="4"/>
      <c r="R38" s="4"/>
    </row>
    <row r="39" spans="1:18">
      <c r="A39" s="14">
        <v>20.25</v>
      </c>
      <c r="B39" s="11"/>
      <c r="C39" s="11"/>
      <c r="D39" s="11"/>
      <c r="E39" s="11"/>
      <c r="F39" s="13">
        <f t="shared" si="0"/>
        <v>0</v>
      </c>
      <c r="G39" s="2"/>
      <c r="H39" s="14">
        <v>20.25</v>
      </c>
      <c r="I39" s="19"/>
      <c r="J39" s="2"/>
      <c r="K39" s="14">
        <v>20.25</v>
      </c>
      <c r="L39" s="16">
        <f t="shared" si="1"/>
        <v>0</v>
      </c>
      <c r="M39" s="16">
        <f t="shared" si="2"/>
        <v>0</v>
      </c>
      <c r="N39" s="16">
        <f t="shared" si="3"/>
        <v>0</v>
      </c>
      <c r="O39" s="16">
        <f t="shared" si="4"/>
        <v>0</v>
      </c>
      <c r="P39" s="17">
        <f t="shared" si="5"/>
        <v>0</v>
      </c>
      <c r="Q39" s="4"/>
      <c r="R39" s="4"/>
    </row>
    <row r="40" spans="1:18">
      <c r="A40" s="10">
        <v>20.75</v>
      </c>
      <c r="B40" s="11"/>
      <c r="C40" s="11"/>
      <c r="D40" s="11"/>
      <c r="E40" s="11"/>
      <c r="F40" s="13">
        <f t="shared" si="0"/>
        <v>0</v>
      </c>
      <c r="G40" s="2"/>
      <c r="H40" s="14">
        <v>20.75</v>
      </c>
      <c r="I40" s="15">
        <f>SUM(I6:I37)</f>
        <v>139735413</v>
      </c>
      <c r="J40" s="2"/>
      <c r="K40" s="14">
        <v>20.75</v>
      </c>
      <c r="L40" s="16">
        <f t="shared" si="1"/>
        <v>0</v>
      </c>
      <c r="M40" s="16">
        <f t="shared" si="2"/>
        <v>0</v>
      </c>
      <c r="N40" s="16">
        <f t="shared" si="3"/>
        <v>0</v>
      </c>
      <c r="O40" s="16">
        <f t="shared" si="4"/>
        <v>0</v>
      </c>
      <c r="P40" s="17">
        <f t="shared" si="5"/>
        <v>0</v>
      </c>
      <c r="Q40" s="4"/>
      <c r="R40" s="4"/>
    </row>
    <row r="41" spans="1:18">
      <c r="A41" s="14">
        <v>21.25</v>
      </c>
      <c r="B41" s="11"/>
      <c r="C41" s="11"/>
      <c r="D41" s="11"/>
      <c r="E41" s="11"/>
      <c r="F41" s="13">
        <f t="shared" si="0"/>
        <v>0</v>
      </c>
      <c r="G41" s="2"/>
      <c r="H41" s="14">
        <v>21.25</v>
      </c>
      <c r="I41" s="15"/>
      <c r="J41" s="2"/>
      <c r="K41" s="14">
        <v>21.25</v>
      </c>
      <c r="L41" s="16">
        <f t="shared" si="1"/>
        <v>0</v>
      </c>
      <c r="M41" s="16">
        <f t="shared" si="2"/>
        <v>0</v>
      </c>
      <c r="N41" s="16">
        <f t="shared" si="3"/>
        <v>0</v>
      </c>
      <c r="O41" s="16">
        <f t="shared" si="4"/>
        <v>0</v>
      </c>
      <c r="P41" s="17">
        <f t="shared" si="5"/>
        <v>0</v>
      </c>
      <c r="Q41" s="4"/>
      <c r="R41" s="4"/>
    </row>
    <row r="42" spans="1:18">
      <c r="A42" s="10">
        <v>21.75</v>
      </c>
      <c r="B42" s="11"/>
      <c r="C42" s="11"/>
      <c r="D42" s="11"/>
      <c r="E42" s="11"/>
      <c r="F42" s="13">
        <f t="shared" si="0"/>
        <v>0</v>
      </c>
      <c r="G42" s="2"/>
      <c r="H42" s="14">
        <v>21.75</v>
      </c>
      <c r="I42" s="15"/>
      <c r="J42" s="2"/>
      <c r="K42" s="14">
        <v>21.75</v>
      </c>
      <c r="L42" s="16">
        <f t="shared" si="1"/>
        <v>0</v>
      </c>
      <c r="M42" s="16">
        <f t="shared" si="2"/>
        <v>0</v>
      </c>
      <c r="N42" s="16">
        <f t="shared" si="3"/>
        <v>0</v>
      </c>
      <c r="O42" s="16">
        <f t="shared" si="4"/>
        <v>0</v>
      </c>
      <c r="P42" s="17">
        <f t="shared" si="5"/>
        <v>0</v>
      </c>
      <c r="Q42" s="4"/>
      <c r="R42" s="4"/>
    </row>
    <row r="43" spans="1:18">
      <c r="A43" s="23" t="s">
        <v>7</v>
      </c>
      <c r="B43" s="24">
        <f>SUM(B6:B42)</f>
        <v>624</v>
      </c>
      <c r="C43" s="24">
        <f>SUM(C6:C42)</f>
        <v>674</v>
      </c>
      <c r="D43" s="24">
        <f>SUM(D6:D42)</f>
        <v>249</v>
      </c>
      <c r="E43" s="24">
        <f>SUM(E6:E42)</f>
        <v>0</v>
      </c>
      <c r="F43" s="24">
        <f>SUM(F6:F42)</f>
        <v>1547</v>
      </c>
      <c r="G43" s="25"/>
      <c r="H43" s="23" t="s">
        <v>7</v>
      </c>
      <c r="I43" s="15">
        <f>SUM(I6:I42)</f>
        <v>279470826</v>
      </c>
      <c r="J43" s="2"/>
      <c r="K43" s="23" t="s">
        <v>7</v>
      </c>
      <c r="L43" s="24">
        <f>SUM(L6:L42)</f>
        <v>98015.646486003097</v>
      </c>
      <c r="M43" s="24">
        <f>SUM(M6:M42)</f>
        <v>41515.370303087897</v>
      </c>
      <c r="N43" s="24">
        <f>SUM(N6:N42)</f>
        <v>204.39669738603399</v>
      </c>
      <c r="O43" s="24">
        <f>SUM(O6:O42)</f>
        <v>0</v>
      </c>
      <c r="P43" s="24">
        <f>SUM(P6:P42)</f>
        <v>139735.41348647699</v>
      </c>
      <c r="Q43" s="26"/>
      <c r="R43" s="4"/>
    </row>
    <row r="44" spans="1:18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7"/>
      <c r="B46" s="2"/>
      <c r="C46" s="2"/>
      <c r="D46" s="2"/>
      <c r="E46" s="2"/>
      <c r="F46" s="27"/>
      <c r="G46" s="2"/>
      <c r="H46" s="2"/>
      <c r="I46" s="2"/>
      <c r="J46" s="27"/>
      <c r="K46" s="2"/>
      <c r="L46" s="2"/>
      <c r="M46" s="2"/>
      <c r="N46" s="27"/>
      <c r="O46" s="2"/>
      <c r="P46" s="4"/>
      <c r="Q46" s="4"/>
      <c r="R46" s="4"/>
    </row>
    <row r="47" spans="1:18">
      <c r="A47" s="2"/>
      <c r="B47" s="52" t="s">
        <v>9</v>
      </c>
      <c r="C47" s="52"/>
      <c r="D47" s="52"/>
      <c r="E47" s="2"/>
      <c r="F47" s="2"/>
      <c r="G47" s="28"/>
      <c r="H47" s="2"/>
      <c r="I47" s="52" t="s">
        <v>10</v>
      </c>
      <c r="J47" s="52"/>
      <c r="K47" s="52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9" t="s">
        <v>11</v>
      </c>
      <c r="I49" s="30">
        <v>2.9958460353017202E-3</v>
      </c>
      <c r="J49" s="29" t="s">
        <v>12</v>
      </c>
      <c r="K49" s="30">
        <v>3.2912812930707602</v>
      </c>
      <c r="L49" s="2"/>
      <c r="M49" s="2"/>
      <c r="N49" s="16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31" t="s">
        <v>7</v>
      </c>
      <c r="N51" s="4"/>
      <c r="O51" s="4"/>
      <c r="P51" s="4"/>
    </row>
    <row r="52" spans="1:18">
      <c r="A52" s="14">
        <v>3.75</v>
      </c>
      <c r="B52" s="16">
        <f t="shared" ref="B52:B88" si="6">L6*($A52)</f>
        <v>0</v>
      </c>
      <c r="C52" s="16">
        <f t="shared" ref="C52:C88" si="7">M6*($A52)</f>
        <v>0</v>
      </c>
      <c r="D52" s="16">
        <f t="shared" ref="D52:D88" si="8">N6*($A52)</f>
        <v>0</v>
      </c>
      <c r="E52" s="16">
        <f t="shared" ref="E52:E88" si="9">O6*($A52)</f>
        <v>0</v>
      </c>
      <c r="F52" s="13">
        <f t="shared" ref="F52:F88" si="10">SUM(B52:E52)</f>
        <v>0</v>
      </c>
      <c r="G52" s="2"/>
      <c r="H52" s="14">
        <f t="shared" ref="H52:H88" si="11">$I$49*((A52)^$K$49)</f>
        <v>0.232176287814916</v>
      </c>
      <c r="I52" s="16">
        <f t="shared" ref="I52:I88" si="12">L6*$H52</f>
        <v>0</v>
      </c>
      <c r="J52" s="16">
        <f t="shared" ref="J52:J88" si="13">M6*$H52</f>
        <v>0</v>
      </c>
      <c r="K52" s="16">
        <f t="shared" ref="K52:K88" si="14">N6*$H52</f>
        <v>0</v>
      </c>
      <c r="L52" s="16">
        <f t="shared" ref="L52:L88" si="15">O6*$H52</f>
        <v>0</v>
      </c>
      <c r="M52" s="32">
        <f t="shared" ref="M52:M88" si="16">SUM(I52:L52)</f>
        <v>0</v>
      </c>
      <c r="N52" s="4"/>
      <c r="O52" s="4"/>
      <c r="P52" s="4"/>
    </row>
    <row r="53" spans="1:18">
      <c r="A53" s="14">
        <v>4.25</v>
      </c>
      <c r="B53" s="16">
        <f t="shared" si="6"/>
        <v>0</v>
      </c>
      <c r="C53" s="16">
        <f t="shared" si="7"/>
        <v>0</v>
      </c>
      <c r="D53" s="16">
        <f t="shared" si="8"/>
        <v>0</v>
      </c>
      <c r="E53" s="16">
        <f t="shared" si="9"/>
        <v>0</v>
      </c>
      <c r="F53" s="13">
        <f t="shared" si="10"/>
        <v>0</v>
      </c>
      <c r="G53" s="2"/>
      <c r="H53" s="14">
        <f t="shared" si="11"/>
        <v>0.35052921500726902</v>
      </c>
      <c r="I53" s="16">
        <f t="shared" si="12"/>
        <v>0</v>
      </c>
      <c r="J53" s="16">
        <f t="shared" si="13"/>
        <v>0</v>
      </c>
      <c r="K53" s="16">
        <f t="shared" si="14"/>
        <v>0</v>
      </c>
      <c r="L53" s="16">
        <f t="shared" si="15"/>
        <v>0</v>
      </c>
      <c r="M53" s="32">
        <f t="shared" si="16"/>
        <v>0</v>
      </c>
      <c r="N53" s="4"/>
      <c r="O53" s="4"/>
      <c r="P53" s="4"/>
    </row>
    <row r="54" spans="1:18">
      <c r="A54" s="14">
        <v>4.75</v>
      </c>
      <c r="B54" s="16">
        <f t="shared" si="6"/>
        <v>0</v>
      </c>
      <c r="C54" s="16">
        <f t="shared" si="7"/>
        <v>0</v>
      </c>
      <c r="D54" s="16">
        <f t="shared" si="8"/>
        <v>0</v>
      </c>
      <c r="E54" s="16">
        <f t="shared" si="9"/>
        <v>0</v>
      </c>
      <c r="F54" s="13">
        <f t="shared" si="10"/>
        <v>0</v>
      </c>
      <c r="G54" s="2"/>
      <c r="H54" s="14">
        <f t="shared" si="11"/>
        <v>0.50548527452594105</v>
      </c>
      <c r="I54" s="16">
        <f t="shared" si="12"/>
        <v>0</v>
      </c>
      <c r="J54" s="16">
        <f t="shared" si="13"/>
        <v>0</v>
      </c>
      <c r="K54" s="16">
        <f t="shared" si="14"/>
        <v>0</v>
      </c>
      <c r="L54" s="16">
        <f t="shared" si="15"/>
        <v>0</v>
      </c>
      <c r="M54" s="32">
        <f t="shared" si="16"/>
        <v>0</v>
      </c>
      <c r="N54" s="4"/>
      <c r="O54" s="4"/>
      <c r="P54" s="4"/>
    </row>
    <row r="55" spans="1:18">
      <c r="A55" s="14">
        <v>5.25</v>
      </c>
      <c r="B55" s="16">
        <f t="shared" si="6"/>
        <v>0</v>
      </c>
      <c r="C55" s="16">
        <f t="shared" si="7"/>
        <v>0</v>
      </c>
      <c r="D55" s="16">
        <f t="shared" si="8"/>
        <v>0</v>
      </c>
      <c r="E55" s="16">
        <f t="shared" si="9"/>
        <v>0</v>
      </c>
      <c r="F55" s="13">
        <f t="shared" si="10"/>
        <v>0</v>
      </c>
      <c r="G55" s="2"/>
      <c r="H55" s="14">
        <f t="shared" si="11"/>
        <v>0.70269414247181505</v>
      </c>
      <c r="I55" s="16">
        <f t="shared" si="12"/>
        <v>0</v>
      </c>
      <c r="J55" s="16">
        <f t="shared" si="13"/>
        <v>0</v>
      </c>
      <c r="K55" s="16">
        <f t="shared" si="14"/>
        <v>0</v>
      </c>
      <c r="L55" s="16">
        <f t="shared" si="15"/>
        <v>0</v>
      </c>
      <c r="M55" s="32">
        <f t="shared" si="16"/>
        <v>0</v>
      </c>
      <c r="N55" s="4"/>
      <c r="O55" s="4"/>
      <c r="P55" s="4"/>
    </row>
    <row r="56" spans="1:18">
      <c r="A56" s="14">
        <v>5.75</v>
      </c>
      <c r="B56" s="16">
        <f t="shared" si="6"/>
        <v>0</v>
      </c>
      <c r="C56" s="16">
        <f t="shared" si="7"/>
        <v>0</v>
      </c>
      <c r="D56" s="16">
        <f t="shared" si="8"/>
        <v>0</v>
      </c>
      <c r="E56" s="16">
        <f t="shared" si="9"/>
        <v>0</v>
      </c>
      <c r="F56" s="13">
        <f t="shared" si="10"/>
        <v>0</v>
      </c>
      <c r="G56" s="2"/>
      <c r="H56" s="14">
        <f t="shared" si="11"/>
        <v>0.94798192367898304</v>
      </c>
      <c r="I56" s="16">
        <f t="shared" si="12"/>
        <v>0</v>
      </c>
      <c r="J56" s="16">
        <f t="shared" si="13"/>
        <v>0</v>
      </c>
      <c r="K56" s="16">
        <f t="shared" si="14"/>
        <v>0</v>
      </c>
      <c r="L56" s="16">
        <f t="shared" si="15"/>
        <v>0</v>
      </c>
      <c r="M56" s="32">
        <f t="shared" si="16"/>
        <v>0</v>
      </c>
      <c r="N56" s="4"/>
      <c r="O56" s="4"/>
      <c r="P56" s="4"/>
    </row>
    <row r="57" spans="1:18">
      <c r="A57" s="14">
        <v>6.25</v>
      </c>
      <c r="B57" s="16">
        <f t="shared" si="6"/>
        <v>0</v>
      </c>
      <c r="C57" s="16">
        <f t="shared" si="7"/>
        <v>0</v>
      </c>
      <c r="D57" s="16">
        <f t="shared" si="8"/>
        <v>0</v>
      </c>
      <c r="E57" s="16">
        <f t="shared" si="9"/>
        <v>0</v>
      </c>
      <c r="F57" s="13">
        <f t="shared" si="10"/>
        <v>0</v>
      </c>
      <c r="G57" s="2"/>
      <c r="H57" s="14">
        <f t="shared" si="11"/>
        <v>1.24733900340594</v>
      </c>
      <c r="I57" s="16">
        <f t="shared" si="12"/>
        <v>0</v>
      </c>
      <c r="J57" s="16">
        <f t="shared" si="13"/>
        <v>0</v>
      </c>
      <c r="K57" s="16">
        <f t="shared" si="14"/>
        <v>0</v>
      </c>
      <c r="L57" s="16">
        <f t="shared" si="15"/>
        <v>0</v>
      </c>
      <c r="M57" s="32">
        <f t="shared" si="16"/>
        <v>0</v>
      </c>
      <c r="N57" s="4"/>
      <c r="O57" s="4"/>
      <c r="P57" s="4"/>
    </row>
    <row r="58" spans="1:18">
      <c r="A58" s="14">
        <v>6.75</v>
      </c>
      <c r="B58" s="16">
        <f t="shared" si="6"/>
        <v>0</v>
      </c>
      <c r="C58" s="16">
        <f t="shared" si="7"/>
        <v>0</v>
      </c>
      <c r="D58" s="16">
        <f t="shared" si="8"/>
        <v>0</v>
      </c>
      <c r="E58" s="16">
        <f t="shared" si="9"/>
        <v>0</v>
      </c>
      <c r="F58" s="13">
        <f t="shared" si="10"/>
        <v>0</v>
      </c>
      <c r="G58" s="2"/>
      <c r="H58" s="14">
        <f t="shared" si="11"/>
        <v>1.6069097424234799</v>
      </c>
      <c r="I58" s="16">
        <f t="shared" si="12"/>
        <v>0</v>
      </c>
      <c r="J58" s="16">
        <f t="shared" si="13"/>
        <v>0</v>
      </c>
      <c r="K58" s="16">
        <f t="shared" si="14"/>
        <v>0</v>
      </c>
      <c r="L58" s="16">
        <f t="shared" si="15"/>
        <v>0</v>
      </c>
      <c r="M58" s="32">
        <f t="shared" si="16"/>
        <v>0</v>
      </c>
      <c r="N58" s="4"/>
      <c r="O58" s="4"/>
      <c r="P58" s="4"/>
    </row>
    <row r="59" spans="1:18">
      <c r="A59" s="14">
        <v>7.25</v>
      </c>
      <c r="B59" s="16">
        <f t="shared" si="6"/>
        <v>0</v>
      </c>
      <c r="C59" s="16">
        <f t="shared" si="7"/>
        <v>0</v>
      </c>
      <c r="D59" s="16">
        <f t="shared" si="8"/>
        <v>0</v>
      </c>
      <c r="E59" s="16">
        <f t="shared" si="9"/>
        <v>0</v>
      </c>
      <c r="F59" s="13">
        <f t="shared" si="10"/>
        <v>0</v>
      </c>
      <c r="G59" s="2"/>
      <c r="H59" s="14">
        <f t="shared" si="11"/>
        <v>2.03298360726779</v>
      </c>
      <c r="I59" s="16">
        <f t="shared" si="12"/>
        <v>0</v>
      </c>
      <c r="J59" s="16">
        <f t="shared" si="13"/>
        <v>0</v>
      </c>
      <c r="K59" s="16">
        <f t="shared" si="14"/>
        <v>0</v>
      </c>
      <c r="L59" s="16">
        <f t="shared" si="15"/>
        <v>0</v>
      </c>
      <c r="M59" s="32">
        <f t="shared" si="16"/>
        <v>0</v>
      </c>
      <c r="N59" s="4"/>
      <c r="O59" s="4"/>
      <c r="P59" s="4"/>
    </row>
    <row r="60" spans="1:18">
      <c r="A60" s="14">
        <v>7.75</v>
      </c>
      <c r="B60" s="16">
        <f t="shared" si="6"/>
        <v>0</v>
      </c>
      <c r="C60" s="16">
        <f t="shared" si="7"/>
        <v>0</v>
      </c>
      <c r="D60" s="16">
        <f t="shared" si="8"/>
        <v>0</v>
      </c>
      <c r="E60" s="16">
        <f t="shared" si="9"/>
        <v>0</v>
      </c>
      <c r="F60" s="13">
        <f t="shared" si="10"/>
        <v>0</v>
      </c>
      <c r="G60" s="2"/>
      <c r="H60" s="14">
        <f t="shared" si="11"/>
        <v>2.53198744208877</v>
      </c>
      <c r="I60" s="16">
        <f t="shared" si="12"/>
        <v>0</v>
      </c>
      <c r="J60" s="16">
        <f t="shared" si="13"/>
        <v>0</v>
      </c>
      <c r="K60" s="16">
        <f t="shared" si="14"/>
        <v>0</v>
      </c>
      <c r="L60" s="16">
        <f t="shared" si="15"/>
        <v>0</v>
      </c>
      <c r="M60" s="32">
        <f t="shared" si="16"/>
        <v>0</v>
      </c>
      <c r="N60" s="4"/>
      <c r="O60" s="4"/>
      <c r="P60" s="4"/>
    </row>
    <row r="61" spans="1:18">
      <c r="A61" s="14">
        <v>8.25</v>
      </c>
      <c r="B61" s="16">
        <f t="shared" si="6"/>
        <v>5840.1317738133903</v>
      </c>
      <c r="C61" s="16">
        <f t="shared" si="7"/>
        <v>0</v>
      </c>
      <c r="D61" s="16">
        <f t="shared" si="8"/>
        <v>0</v>
      </c>
      <c r="E61" s="16">
        <f t="shared" si="9"/>
        <v>0</v>
      </c>
      <c r="F61" s="13">
        <f t="shared" si="10"/>
        <v>5840.1317738133903</v>
      </c>
      <c r="G61" s="2"/>
      <c r="H61" s="14">
        <f t="shared" si="11"/>
        <v>3.1104786651066498</v>
      </c>
      <c r="I61" s="16">
        <f t="shared" si="12"/>
        <v>2201.8915495585502</v>
      </c>
      <c r="J61" s="16">
        <f t="shared" si="13"/>
        <v>0</v>
      </c>
      <c r="K61" s="16">
        <f t="shared" si="14"/>
        <v>0</v>
      </c>
      <c r="L61" s="16">
        <f t="shared" si="15"/>
        <v>0</v>
      </c>
      <c r="M61" s="32">
        <f t="shared" si="16"/>
        <v>2201.8915495585502</v>
      </c>
      <c r="N61" s="4"/>
      <c r="O61" s="4"/>
      <c r="P61" s="4"/>
    </row>
    <row r="62" spans="1:18">
      <c r="A62" s="14">
        <v>8.75</v>
      </c>
      <c r="B62" s="16">
        <f t="shared" si="6"/>
        <v>23823.330880458299</v>
      </c>
      <c r="C62" s="16">
        <f t="shared" si="7"/>
        <v>952.93323521833497</v>
      </c>
      <c r="D62" s="16">
        <f t="shared" si="8"/>
        <v>0</v>
      </c>
      <c r="E62" s="16">
        <f t="shared" si="9"/>
        <v>0</v>
      </c>
      <c r="F62" s="13">
        <f t="shared" si="10"/>
        <v>24776.2641156766</v>
      </c>
      <c r="G62" s="2"/>
      <c r="H62" s="14">
        <f t="shared" si="11"/>
        <v>3.7751392255384202</v>
      </c>
      <c r="I62" s="16">
        <f t="shared" si="12"/>
        <v>10278.4446731199</v>
      </c>
      <c r="J62" s="16">
        <f t="shared" si="13"/>
        <v>411.13778692479599</v>
      </c>
      <c r="K62" s="16">
        <f t="shared" si="14"/>
        <v>0</v>
      </c>
      <c r="L62" s="16">
        <f t="shared" si="15"/>
        <v>0</v>
      </c>
      <c r="M62" s="32">
        <f t="shared" si="16"/>
        <v>10689.582460044699</v>
      </c>
      <c r="N62" s="4"/>
      <c r="O62" s="4"/>
      <c r="P62" s="4"/>
    </row>
    <row r="63" spans="1:18">
      <c r="A63" s="14">
        <v>9.25</v>
      </c>
      <c r="B63" s="16">
        <f t="shared" si="6"/>
        <v>91825.228378253101</v>
      </c>
      <c r="C63" s="16">
        <f t="shared" si="7"/>
        <v>1639.73622104023</v>
      </c>
      <c r="D63" s="16">
        <f t="shared" si="8"/>
        <v>0</v>
      </c>
      <c r="E63" s="16">
        <f t="shared" si="9"/>
        <v>0</v>
      </c>
      <c r="F63" s="13">
        <f t="shared" si="10"/>
        <v>93464.964599293293</v>
      </c>
      <c r="G63" s="2"/>
      <c r="H63" s="14">
        <f t="shared" si="11"/>
        <v>4.5327701943482896</v>
      </c>
      <c r="I63" s="16">
        <f t="shared" si="12"/>
        <v>44997.044138612997</v>
      </c>
      <c r="J63" s="16">
        <f t="shared" si="13"/>
        <v>803.51864533237404</v>
      </c>
      <c r="K63" s="16">
        <f t="shared" si="14"/>
        <v>0</v>
      </c>
      <c r="L63" s="16">
        <f t="shared" si="15"/>
        <v>0</v>
      </c>
      <c r="M63" s="32">
        <f t="shared" si="16"/>
        <v>45800.562783945403</v>
      </c>
      <c r="N63" s="4"/>
      <c r="O63" s="4"/>
      <c r="P63" s="4"/>
    </row>
    <row r="64" spans="1:18">
      <c r="A64" s="14">
        <v>9.75</v>
      </c>
      <c r="B64" s="16">
        <f t="shared" si="6"/>
        <v>148392.22298840201</v>
      </c>
      <c r="C64" s="16">
        <f t="shared" si="7"/>
        <v>8993.4680599031308</v>
      </c>
      <c r="D64" s="16">
        <f t="shared" si="8"/>
        <v>0</v>
      </c>
      <c r="E64" s="16">
        <f t="shared" si="9"/>
        <v>0</v>
      </c>
      <c r="F64" s="13">
        <f t="shared" si="10"/>
        <v>157385.69104830499</v>
      </c>
      <c r="G64" s="2"/>
      <c r="H64" s="14">
        <f t="shared" si="11"/>
        <v>5.3902868894137699</v>
      </c>
      <c r="I64" s="16">
        <f t="shared" si="12"/>
        <v>82038.631186189305</v>
      </c>
      <c r="J64" s="16">
        <f t="shared" si="13"/>
        <v>4972.0382537084397</v>
      </c>
      <c r="K64" s="16">
        <f t="shared" si="14"/>
        <v>0</v>
      </c>
      <c r="L64" s="16">
        <f t="shared" si="15"/>
        <v>0</v>
      </c>
      <c r="M64" s="32">
        <f t="shared" si="16"/>
        <v>87010.669439897698</v>
      </c>
      <c r="N64" s="4"/>
      <c r="O64" s="4"/>
      <c r="P64" s="4"/>
    </row>
    <row r="65" spans="1:16">
      <c r="A65" s="14">
        <v>10.25</v>
      </c>
      <c r="B65" s="16">
        <f t="shared" si="6"/>
        <v>252741.61933406701</v>
      </c>
      <c r="C65" s="16">
        <f t="shared" si="7"/>
        <v>50130.569124112502</v>
      </c>
      <c r="D65" s="16">
        <f t="shared" si="8"/>
        <v>0</v>
      </c>
      <c r="E65" s="16">
        <f t="shared" si="9"/>
        <v>0</v>
      </c>
      <c r="F65" s="13">
        <f t="shared" si="10"/>
        <v>302872.18845818</v>
      </c>
      <c r="G65" s="2"/>
      <c r="H65" s="14">
        <f t="shared" si="11"/>
        <v>6.3547144558995603</v>
      </c>
      <c r="I65" s="16">
        <f t="shared" si="12"/>
        <v>156692.76312094301</v>
      </c>
      <c r="J65" s="16">
        <f t="shared" si="13"/>
        <v>31079.556321509201</v>
      </c>
      <c r="K65" s="16">
        <f t="shared" si="14"/>
        <v>0</v>
      </c>
      <c r="L65" s="16">
        <f t="shared" si="15"/>
        <v>0</v>
      </c>
      <c r="M65" s="32">
        <f t="shared" si="16"/>
        <v>187772.31944245199</v>
      </c>
      <c r="N65" s="4"/>
      <c r="O65" s="4"/>
      <c r="P65" s="4"/>
    </row>
    <row r="66" spans="1:16">
      <c r="A66" s="14">
        <v>10.75</v>
      </c>
      <c r="B66" s="16">
        <f t="shared" si="6"/>
        <v>245993.65403062801</v>
      </c>
      <c r="C66" s="16">
        <f t="shared" si="7"/>
        <v>136663.141128127</v>
      </c>
      <c r="D66" s="16">
        <f t="shared" si="8"/>
        <v>0</v>
      </c>
      <c r="E66" s="16">
        <f t="shared" si="9"/>
        <v>0</v>
      </c>
      <c r="F66" s="13">
        <f t="shared" si="10"/>
        <v>382656.79515875498</v>
      </c>
      <c r="G66" s="2"/>
      <c r="H66" s="14">
        <f t="shared" si="11"/>
        <v>7.4331838378857604</v>
      </c>
      <c r="I66" s="16">
        <f t="shared" si="12"/>
        <v>170094.5165919</v>
      </c>
      <c r="J66" s="16">
        <f t="shared" si="13"/>
        <v>94496.953662166998</v>
      </c>
      <c r="K66" s="16">
        <f t="shared" si="14"/>
        <v>0</v>
      </c>
      <c r="L66" s="16">
        <f t="shared" si="15"/>
        <v>0</v>
      </c>
      <c r="M66" s="32">
        <f t="shared" si="16"/>
        <v>264591.47025406698</v>
      </c>
      <c r="N66" s="4"/>
      <c r="O66" s="4"/>
      <c r="P66" s="4"/>
    </row>
    <row r="67" spans="1:16">
      <c r="A67" s="14">
        <v>11.25</v>
      </c>
      <c r="B67" s="16">
        <f t="shared" si="6"/>
        <v>159541.635380897</v>
      </c>
      <c r="C67" s="16">
        <f t="shared" si="7"/>
        <v>81986.673737405596</v>
      </c>
      <c r="D67" s="16">
        <f t="shared" si="8"/>
        <v>0</v>
      </c>
      <c r="E67" s="16">
        <f t="shared" si="9"/>
        <v>0</v>
      </c>
      <c r="F67" s="13">
        <f t="shared" si="10"/>
        <v>241528.309118303</v>
      </c>
      <c r="G67" s="2"/>
      <c r="H67" s="14">
        <f t="shared" si="11"/>
        <v>8.6329280890028706</v>
      </c>
      <c r="I67" s="16">
        <f t="shared" si="12"/>
        <v>122427.685817351</v>
      </c>
      <c r="J67" s="16">
        <f t="shared" si="13"/>
        <v>62914.227433916698</v>
      </c>
      <c r="K67" s="16">
        <f t="shared" si="14"/>
        <v>0</v>
      </c>
      <c r="L67" s="16">
        <f t="shared" si="15"/>
        <v>0</v>
      </c>
      <c r="M67" s="32">
        <f t="shared" si="16"/>
        <v>185341.91325126801</v>
      </c>
      <c r="N67" s="4"/>
      <c r="O67" s="4"/>
      <c r="P67" s="4"/>
    </row>
    <row r="68" spans="1:16">
      <c r="A68" s="14">
        <v>11.75</v>
      </c>
      <c r="B68" s="16">
        <f t="shared" si="6"/>
        <v>59134.9803941918</v>
      </c>
      <c r="C68" s="16">
        <f t="shared" si="7"/>
        <v>69200.508971926596</v>
      </c>
      <c r="D68" s="16">
        <f t="shared" si="8"/>
        <v>0</v>
      </c>
      <c r="E68" s="16">
        <f t="shared" si="9"/>
        <v>0</v>
      </c>
      <c r="F68" s="13">
        <f t="shared" si="10"/>
        <v>128335.489366118</v>
      </c>
      <c r="G68" s="2"/>
      <c r="H68" s="14">
        <f t="shared" si="11"/>
        <v>9.9612789789369298</v>
      </c>
      <c r="I68" s="16">
        <f t="shared" si="12"/>
        <v>50132.769116639203</v>
      </c>
      <c r="J68" s="16">
        <f t="shared" si="13"/>
        <v>58666.006413088398</v>
      </c>
      <c r="K68" s="16">
        <f t="shared" si="14"/>
        <v>0</v>
      </c>
      <c r="L68" s="16">
        <f t="shared" si="15"/>
        <v>0</v>
      </c>
      <c r="M68" s="32">
        <f t="shared" si="16"/>
        <v>108798.77552972799</v>
      </c>
      <c r="N68" s="4"/>
      <c r="O68" s="4"/>
      <c r="P68" s="4"/>
    </row>
    <row r="69" spans="1:16">
      <c r="A69" s="14">
        <v>12.25</v>
      </c>
      <c r="B69" s="16">
        <f t="shared" si="6"/>
        <v>25146.824001333</v>
      </c>
      <c r="C69" s="16">
        <f t="shared" si="7"/>
        <v>66565.122356469597</v>
      </c>
      <c r="D69" s="16">
        <f t="shared" si="8"/>
        <v>0</v>
      </c>
      <c r="E69" s="16">
        <f t="shared" si="9"/>
        <v>0</v>
      </c>
      <c r="F69" s="13">
        <f t="shared" si="10"/>
        <v>91711.946357802604</v>
      </c>
      <c r="G69" s="2"/>
      <c r="H69" s="14">
        <f t="shared" si="11"/>
        <v>11.425663859851801</v>
      </c>
      <c r="I69" s="16">
        <f t="shared" si="12"/>
        <v>23454.625157721199</v>
      </c>
      <c r="J69" s="16">
        <f t="shared" si="13"/>
        <v>62085.772476320599</v>
      </c>
      <c r="K69" s="16">
        <f t="shared" si="14"/>
        <v>0</v>
      </c>
      <c r="L69" s="16">
        <f t="shared" si="15"/>
        <v>0</v>
      </c>
      <c r="M69" s="32">
        <f t="shared" si="16"/>
        <v>85540.397634041801</v>
      </c>
      <c r="N69" s="4"/>
      <c r="O69" s="4"/>
      <c r="P69" s="4"/>
    </row>
    <row r="70" spans="1:16">
      <c r="A70" s="14">
        <v>12.75</v>
      </c>
      <c r="B70" s="16">
        <f t="shared" si="6"/>
        <v>6830.8879356288799</v>
      </c>
      <c r="C70" s="16">
        <f t="shared" si="7"/>
        <v>26469.690750561898</v>
      </c>
      <c r="D70" s="16">
        <f t="shared" si="8"/>
        <v>853.86099195360998</v>
      </c>
      <c r="E70" s="16">
        <f t="shared" si="9"/>
        <v>0</v>
      </c>
      <c r="F70" s="13">
        <f t="shared" si="10"/>
        <v>34154.439678144401</v>
      </c>
      <c r="G70" s="2"/>
      <c r="H70" s="14">
        <f t="shared" si="11"/>
        <v>13.0336027625039</v>
      </c>
      <c r="I70" s="16">
        <f t="shared" si="12"/>
        <v>6982.82979358173</v>
      </c>
      <c r="J70" s="16">
        <f t="shared" si="13"/>
        <v>27058.465450129199</v>
      </c>
      <c r="K70" s="16">
        <f t="shared" si="14"/>
        <v>872.85372419771704</v>
      </c>
      <c r="L70" s="16">
        <f t="shared" si="15"/>
        <v>0</v>
      </c>
      <c r="M70" s="32">
        <f t="shared" si="16"/>
        <v>34914.148967908601</v>
      </c>
      <c r="N70" s="4"/>
      <c r="O70" s="4"/>
      <c r="P70" s="4"/>
    </row>
    <row r="71" spans="1:16">
      <c r="A71" s="14">
        <v>13.25</v>
      </c>
      <c r="B71" s="16">
        <f t="shared" si="6"/>
        <v>876.303094268015</v>
      </c>
      <c r="C71" s="16">
        <f t="shared" si="7"/>
        <v>20812.198488865299</v>
      </c>
      <c r="D71" s="16">
        <f t="shared" si="8"/>
        <v>657.22732070101199</v>
      </c>
      <c r="E71" s="16">
        <f t="shared" si="9"/>
        <v>0</v>
      </c>
      <c r="F71" s="13">
        <f t="shared" si="10"/>
        <v>22345.728903834301</v>
      </c>
      <c r="G71" s="2"/>
      <c r="H71" s="14">
        <f t="shared" si="11"/>
        <v>14.7927056964418</v>
      </c>
      <c r="I71" s="16">
        <f t="shared" si="12"/>
        <v>978.33160561419197</v>
      </c>
      <c r="J71" s="16">
        <f t="shared" si="13"/>
        <v>23235.375633337</v>
      </c>
      <c r="K71" s="16">
        <f t="shared" si="14"/>
        <v>733.74870421064395</v>
      </c>
      <c r="L71" s="16">
        <f t="shared" si="15"/>
        <v>0</v>
      </c>
      <c r="M71" s="32">
        <f t="shared" si="16"/>
        <v>24947.4559431618</v>
      </c>
      <c r="N71" s="4"/>
      <c r="O71" s="4"/>
      <c r="P71" s="4"/>
    </row>
    <row r="72" spans="1:16">
      <c r="A72" s="14">
        <v>13.75</v>
      </c>
      <c r="B72" s="16">
        <f t="shared" si="6"/>
        <v>392.314032350574</v>
      </c>
      <c r="C72" s="16">
        <f t="shared" si="7"/>
        <v>5394.31794482039</v>
      </c>
      <c r="D72" s="16">
        <f t="shared" si="8"/>
        <v>1078.86358896408</v>
      </c>
      <c r="E72" s="16">
        <f t="shared" si="9"/>
        <v>0</v>
      </c>
      <c r="F72" s="13">
        <f t="shared" si="10"/>
        <v>6865.4955661350396</v>
      </c>
      <c r="G72" s="2"/>
      <c r="H72" s="14">
        <f t="shared" si="11"/>
        <v>16.710670132440299</v>
      </c>
      <c r="I72" s="16">
        <f t="shared" si="12"/>
        <v>476.78766421366998</v>
      </c>
      <c r="J72" s="16">
        <f t="shared" si="13"/>
        <v>6555.8303829379502</v>
      </c>
      <c r="K72" s="16">
        <f t="shared" si="14"/>
        <v>1311.1660765875899</v>
      </c>
      <c r="L72" s="16">
        <f t="shared" si="15"/>
        <v>0</v>
      </c>
      <c r="M72" s="32">
        <f t="shared" si="16"/>
        <v>8343.7841237392095</v>
      </c>
      <c r="N72" s="4"/>
      <c r="O72" s="4"/>
      <c r="P72" s="4"/>
    </row>
    <row r="73" spans="1:16">
      <c r="A73" s="14">
        <v>14.25</v>
      </c>
      <c r="B73" s="16">
        <f t="shared" si="6"/>
        <v>0</v>
      </c>
      <c r="C73" s="16">
        <f t="shared" si="7"/>
        <v>756.00890745690401</v>
      </c>
      <c r="D73" s="16">
        <f t="shared" si="8"/>
        <v>133.41333661004199</v>
      </c>
      <c r="E73" s="16">
        <f t="shared" si="9"/>
        <v>0</v>
      </c>
      <c r="F73" s="13">
        <f t="shared" si="10"/>
        <v>889.42224406694595</v>
      </c>
      <c r="G73" s="2"/>
      <c r="H73" s="14">
        <f t="shared" si="11"/>
        <v>18.7952786483994</v>
      </c>
      <c r="I73" s="16">
        <f t="shared" si="12"/>
        <v>0</v>
      </c>
      <c r="J73" s="16">
        <f t="shared" si="13"/>
        <v>997.15074219821099</v>
      </c>
      <c r="K73" s="16">
        <f t="shared" si="14"/>
        <v>175.96777803497901</v>
      </c>
      <c r="L73" s="16">
        <f t="shared" si="15"/>
        <v>0</v>
      </c>
      <c r="M73" s="32">
        <f t="shared" si="16"/>
        <v>1173.1185202331901</v>
      </c>
      <c r="N73" s="4"/>
      <c r="O73" s="4"/>
      <c r="P73" s="4"/>
    </row>
    <row r="74" spans="1:16">
      <c r="A74" s="14">
        <v>14.75</v>
      </c>
      <c r="B74" s="16">
        <f t="shared" si="6"/>
        <v>0</v>
      </c>
      <c r="C74" s="16">
        <f t="shared" si="7"/>
        <v>0</v>
      </c>
      <c r="D74" s="16">
        <f t="shared" si="8"/>
        <v>0</v>
      </c>
      <c r="E74" s="16">
        <f t="shared" si="9"/>
        <v>0</v>
      </c>
      <c r="F74" s="13">
        <f t="shared" si="10"/>
        <v>0</v>
      </c>
      <c r="G74" s="2"/>
      <c r="H74" s="14">
        <f t="shared" si="11"/>
        <v>21.054396722492498</v>
      </c>
      <c r="I74" s="16">
        <f t="shared" si="12"/>
        <v>0</v>
      </c>
      <c r="J74" s="16">
        <f t="shared" si="13"/>
        <v>0</v>
      </c>
      <c r="K74" s="16">
        <f t="shared" si="14"/>
        <v>0</v>
      </c>
      <c r="L74" s="16">
        <f t="shared" si="15"/>
        <v>0</v>
      </c>
      <c r="M74" s="32">
        <f t="shared" si="16"/>
        <v>0</v>
      </c>
      <c r="N74" s="4"/>
      <c r="O74" s="4"/>
      <c r="P74" s="4"/>
    </row>
    <row r="75" spans="1:16">
      <c r="A75" s="14">
        <v>15.25</v>
      </c>
      <c r="B75" s="16">
        <f t="shared" si="6"/>
        <v>0</v>
      </c>
      <c r="C75" s="16">
        <f t="shared" si="7"/>
        <v>0</v>
      </c>
      <c r="D75" s="16">
        <f t="shared" si="8"/>
        <v>0</v>
      </c>
      <c r="E75" s="16">
        <f t="shared" si="9"/>
        <v>0</v>
      </c>
      <c r="F75" s="13">
        <f t="shared" si="10"/>
        <v>0</v>
      </c>
      <c r="G75" s="2"/>
      <c r="H75" s="14">
        <f t="shared" si="11"/>
        <v>23.495970659471599</v>
      </c>
      <c r="I75" s="16">
        <f t="shared" si="12"/>
        <v>0</v>
      </c>
      <c r="J75" s="16">
        <f t="shared" si="13"/>
        <v>0</v>
      </c>
      <c r="K75" s="16">
        <f t="shared" si="14"/>
        <v>0</v>
      </c>
      <c r="L75" s="16">
        <f t="shared" si="15"/>
        <v>0</v>
      </c>
      <c r="M75" s="32">
        <f t="shared" si="16"/>
        <v>0</v>
      </c>
      <c r="N75" s="4"/>
      <c r="O75" s="4"/>
      <c r="P75" s="4"/>
    </row>
    <row r="76" spans="1:16">
      <c r="A76" s="14">
        <v>15.75</v>
      </c>
      <c r="B76" s="16">
        <f t="shared" si="6"/>
        <v>0</v>
      </c>
      <c r="C76" s="16">
        <f t="shared" si="7"/>
        <v>0</v>
      </c>
      <c r="D76" s="16">
        <f t="shared" si="8"/>
        <v>0</v>
      </c>
      <c r="E76" s="16">
        <f t="shared" si="9"/>
        <v>0</v>
      </c>
      <c r="F76" s="13">
        <f t="shared" si="10"/>
        <v>0</v>
      </c>
      <c r="G76" s="2"/>
      <c r="H76" s="14">
        <f t="shared" si="11"/>
        <v>26.1280256378231</v>
      </c>
      <c r="I76" s="16">
        <f t="shared" si="12"/>
        <v>0</v>
      </c>
      <c r="J76" s="16">
        <f t="shared" si="13"/>
        <v>0</v>
      </c>
      <c r="K76" s="16">
        <f t="shared" si="14"/>
        <v>0</v>
      </c>
      <c r="L76" s="16">
        <f t="shared" si="15"/>
        <v>0</v>
      </c>
      <c r="M76" s="32">
        <f t="shared" si="16"/>
        <v>0</v>
      </c>
      <c r="N76" s="4"/>
      <c r="O76" s="4"/>
      <c r="P76" s="4"/>
    </row>
    <row r="77" spans="1:16">
      <c r="A77" s="14">
        <v>16.25</v>
      </c>
      <c r="B77" s="16">
        <f t="shared" si="6"/>
        <v>0</v>
      </c>
      <c r="C77" s="16">
        <f t="shared" si="7"/>
        <v>0</v>
      </c>
      <c r="D77" s="16">
        <f t="shared" si="8"/>
        <v>0</v>
      </c>
      <c r="E77" s="16">
        <f t="shared" si="9"/>
        <v>0</v>
      </c>
      <c r="F77" s="13">
        <f t="shared" si="10"/>
        <v>0</v>
      </c>
      <c r="G77" s="2"/>
      <c r="H77" s="14">
        <f t="shared" si="11"/>
        <v>28.958663866972</v>
      </c>
      <c r="I77" s="16">
        <f t="shared" si="12"/>
        <v>0</v>
      </c>
      <c r="J77" s="16">
        <f t="shared" si="13"/>
        <v>0</v>
      </c>
      <c r="K77" s="16">
        <f t="shared" si="14"/>
        <v>0</v>
      </c>
      <c r="L77" s="16">
        <f t="shared" si="15"/>
        <v>0</v>
      </c>
      <c r="M77" s="32">
        <f t="shared" si="16"/>
        <v>0</v>
      </c>
      <c r="N77" s="4"/>
      <c r="O77" s="4"/>
      <c r="P77" s="4"/>
    </row>
    <row r="78" spans="1:16">
      <c r="A78" s="14">
        <v>16.75</v>
      </c>
      <c r="B78" s="16">
        <f t="shared" si="6"/>
        <v>0</v>
      </c>
      <c r="C78" s="16">
        <f t="shared" si="7"/>
        <v>0</v>
      </c>
      <c r="D78" s="16">
        <f t="shared" si="8"/>
        <v>0</v>
      </c>
      <c r="E78" s="16">
        <f t="shared" si="9"/>
        <v>0</v>
      </c>
      <c r="F78" s="13">
        <f t="shared" si="10"/>
        <v>0</v>
      </c>
      <c r="G78" s="2"/>
      <c r="H78" s="14">
        <f t="shared" si="11"/>
        <v>31.996062845015999</v>
      </c>
      <c r="I78" s="16">
        <f t="shared" si="12"/>
        <v>0</v>
      </c>
      <c r="J78" s="16">
        <f t="shared" si="13"/>
        <v>0</v>
      </c>
      <c r="K78" s="16">
        <f t="shared" si="14"/>
        <v>0</v>
      </c>
      <c r="L78" s="16">
        <f t="shared" si="15"/>
        <v>0</v>
      </c>
      <c r="M78" s="32">
        <f t="shared" si="16"/>
        <v>0</v>
      </c>
      <c r="N78" s="4"/>
      <c r="O78" s="4"/>
      <c r="P78" s="4"/>
    </row>
    <row r="79" spans="1:16">
      <c r="A79" s="14">
        <v>17.25</v>
      </c>
      <c r="B79" s="16">
        <f t="shared" si="6"/>
        <v>0</v>
      </c>
      <c r="C79" s="16">
        <f t="shared" si="7"/>
        <v>0</v>
      </c>
      <c r="D79" s="16">
        <f t="shared" si="8"/>
        <v>0</v>
      </c>
      <c r="E79" s="16">
        <f t="shared" si="9"/>
        <v>0</v>
      </c>
      <c r="F79" s="13">
        <f t="shared" si="10"/>
        <v>0</v>
      </c>
      <c r="G79" s="2"/>
      <c r="H79" s="14">
        <f t="shared" si="11"/>
        <v>35.248473708560603</v>
      </c>
      <c r="I79" s="16">
        <f t="shared" si="12"/>
        <v>0</v>
      </c>
      <c r="J79" s="16">
        <f t="shared" si="13"/>
        <v>0</v>
      </c>
      <c r="K79" s="16">
        <f t="shared" si="14"/>
        <v>0</v>
      </c>
      <c r="L79" s="16">
        <f t="shared" si="15"/>
        <v>0</v>
      </c>
      <c r="M79" s="32">
        <f t="shared" si="16"/>
        <v>0</v>
      </c>
      <c r="N79" s="4"/>
      <c r="O79" s="4"/>
      <c r="P79" s="4"/>
    </row>
    <row r="80" spans="1:16">
      <c r="A80" s="14">
        <v>17.75</v>
      </c>
      <c r="B80" s="16">
        <f t="shared" si="6"/>
        <v>0</v>
      </c>
      <c r="C80" s="16">
        <f t="shared" si="7"/>
        <v>0</v>
      </c>
      <c r="D80" s="16">
        <f t="shared" si="8"/>
        <v>0</v>
      </c>
      <c r="E80" s="16">
        <f t="shared" si="9"/>
        <v>0</v>
      </c>
      <c r="F80" s="13">
        <f t="shared" si="10"/>
        <v>0</v>
      </c>
      <c r="G80" s="2"/>
      <c r="H80" s="14">
        <f t="shared" si="11"/>
        <v>38.724219667166103</v>
      </c>
      <c r="I80" s="16">
        <f t="shared" si="12"/>
        <v>0</v>
      </c>
      <c r="J80" s="16">
        <f t="shared" si="13"/>
        <v>0</v>
      </c>
      <c r="K80" s="16">
        <f t="shared" si="14"/>
        <v>0</v>
      </c>
      <c r="L80" s="16">
        <f t="shared" si="15"/>
        <v>0</v>
      </c>
      <c r="M80" s="32">
        <f t="shared" si="16"/>
        <v>0</v>
      </c>
      <c r="N80" s="4"/>
      <c r="O80" s="4"/>
      <c r="P80" s="4"/>
    </row>
    <row r="81" spans="1:16">
      <c r="A81" s="14">
        <v>18.25</v>
      </c>
      <c r="B81" s="16">
        <f t="shared" si="6"/>
        <v>0</v>
      </c>
      <c r="C81" s="16">
        <f t="shared" si="7"/>
        <v>0</v>
      </c>
      <c r="D81" s="16">
        <f t="shared" si="8"/>
        <v>0</v>
      </c>
      <c r="E81" s="16">
        <f t="shared" si="9"/>
        <v>0</v>
      </c>
      <c r="F81" s="13">
        <f t="shared" si="10"/>
        <v>0</v>
      </c>
      <c r="G81" s="2"/>
      <c r="H81" s="14">
        <f t="shared" si="11"/>
        <v>42.4316945157288</v>
      </c>
      <c r="I81" s="16">
        <f t="shared" si="12"/>
        <v>0</v>
      </c>
      <c r="J81" s="16">
        <f t="shared" si="13"/>
        <v>0</v>
      </c>
      <c r="K81" s="16">
        <f t="shared" si="14"/>
        <v>0</v>
      </c>
      <c r="L81" s="16">
        <f t="shared" si="15"/>
        <v>0</v>
      </c>
      <c r="M81" s="32">
        <f t="shared" si="16"/>
        <v>0</v>
      </c>
      <c r="N81" s="4"/>
      <c r="O81" s="4"/>
      <c r="P81" s="4"/>
    </row>
    <row r="82" spans="1:16">
      <c r="A82" s="14">
        <v>18.75</v>
      </c>
      <c r="B82" s="16">
        <f t="shared" si="6"/>
        <v>0</v>
      </c>
      <c r="C82" s="16">
        <f t="shared" si="7"/>
        <v>0</v>
      </c>
      <c r="D82" s="16">
        <f t="shared" si="8"/>
        <v>0</v>
      </c>
      <c r="E82" s="16">
        <f t="shared" si="9"/>
        <v>0</v>
      </c>
      <c r="F82" s="13">
        <f t="shared" si="10"/>
        <v>0</v>
      </c>
      <c r="G82" s="2"/>
      <c r="H82" s="14">
        <f t="shared" si="11"/>
        <v>46.379361218817003</v>
      </c>
      <c r="I82" s="16">
        <f t="shared" si="12"/>
        <v>0</v>
      </c>
      <c r="J82" s="16">
        <f t="shared" si="13"/>
        <v>0</v>
      </c>
      <c r="K82" s="16">
        <f t="shared" si="14"/>
        <v>0</v>
      </c>
      <c r="L82" s="16">
        <f t="shared" si="15"/>
        <v>0</v>
      </c>
      <c r="M82" s="32">
        <f t="shared" si="16"/>
        <v>0</v>
      </c>
      <c r="N82" s="4"/>
      <c r="O82" s="4"/>
      <c r="P82" s="4"/>
    </row>
    <row r="83" spans="1:16">
      <c r="A83" s="14">
        <v>19.25</v>
      </c>
      <c r="B83" s="16">
        <f t="shared" si="6"/>
        <v>0</v>
      </c>
      <c r="C83" s="16">
        <f t="shared" si="7"/>
        <v>0</v>
      </c>
      <c r="D83" s="16">
        <f t="shared" si="8"/>
        <v>0</v>
      </c>
      <c r="E83" s="16">
        <f t="shared" si="9"/>
        <v>0</v>
      </c>
      <c r="F83" s="13">
        <f t="shared" si="10"/>
        <v>0</v>
      </c>
      <c r="G83" s="2"/>
      <c r="H83" s="14">
        <f t="shared" si="11"/>
        <v>50.575750561596003</v>
      </c>
      <c r="I83" s="16">
        <f t="shared" si="12"/>
        <v>0</v>
      </c>
      <c r="J83" s="16">
        <f t="shared" si="13"/>
        <v>0</v>
      </c>
      <c r="K83" s="16">
        <f t="shared" si="14"/>
        <v>0</v>
      </c>
      <c r="L83" s="16">
        <f t="shared" si="15"/>
        <v>0</v>
      </c>
      <c r="M83" s="32">
        <f t="shared" si="16"/>
        <v>0</v>
      </c>
      <c r="N83" s="4"/>
      <c r="O83" s="4"/>
      <c r="P83" s="4"/>
    </row>
    <row r="84" spans="1:16">
      <c r="A84" s="14">
        <v>19.75</v>
      </c>
      <c r="B84" s="16">
        <f t="shared" si="6"/>
        <v>0</v>
      </c>
      <c r="C84" s="16">
        <f t="shared" si="7"/>
        <v>0</v>
      </c>
      <c r="D84" s="16">
        <f t="shared" si="8"/>
        <v>0</v>
      </c>
      <c r="E84" s="16">
        <f t="shared" si="9"/>
        <v>0</v>
      </c>
      <c r="F84" s="13">
        <f t="shared" si="10"/>
        <v>0</v>
      </c>
      <c r="G84" s="2"/>
      <c r="H84" s="14">
        <f t="shared" si="11"/>
        <v>55.029459862508503</v>
      </c>
      <c r="I84" s="16">
        <f t="shared" si="12"/>
        <v>0</v>
      </c>
      <c r="J84" s="16">
        <f t="shared" si="13"/>
        <v>0</v>
      </c>
      <c r="K84" s="16">
        <f t="shared" si="14"/>
        <v>0</v>
      </c>
      <c r="L84" s="16">
        <f t="shared" si="15"/>
        <v>0</v>
      </c>
      <c r="M84" s="32">
        <f t="shared" si="16"/>
        <v>0</v>
      </c>
      <c r="N84" s="4"/>
      <c r="O84" s="4"/>
      <c r="P84" s="4"/>
    </row>
    <row r="85" spans="1:16">
      <c r="A85" s="14">
        <v>20.25</v>
      </c>
      <c r="B85" s="16">
        <f t="shared" si="6"/>
        <v>0</v>
      </c>
      <c r="C85" s="16">
        <f t="shared" si="7"/>
        <v>0</v>
      </c>
      <c r="D85" s="16">
        <f t="shared" si="8"/>
        <v>0</v>
      </c>
      <c r="E85" s="16">
        <f t="shared" si="9"/>
        <v>0</v>
      </c>
      <c r="F85" s="13">
        <f t="shared" si="10"/>
        <v>0</v>
      </c>
      <c r="G85" s="2"/>
      <c r="H85" s="14">
        <f t="shared" si="11"/>
        <v>59.749151743345202</v>
      </c>
      <c r="I85" s="16">
        <f t="shared" si="12"/>
        <v>0</v>
      </c>
      <c r="J85" s="16">
        <f t="shared" si="13"/>
        <v>0</v>
      </c>
      <c r="K85" s="16">
        <f t="shared" si="14"/>
        <v>0</v>
      </c>
      <c r="L85" s="16">
        <f t="shared" si="15"/>
        <v>0</v>
      </c>
      <c r="M85" s="32">
        <f t="shared" si="16"/>
        <v>0</v>
      </c>
      <c r="N85" s="4"/>
      <c r="O85" s="4"/>
      <c r="P85" s="4"/>
    </row>
    <row r="86" spans="1:16">
      <c r="A86" s="14">
        <v>20.75</v>
      </c>
      <c r="B86" s="16">
        <f t="shared" si="6"/>
        <v>0</v>
      </c>
      <c r="C86" s="16">
        <f t="shared" si="7"/>
        <v>0</v>
      </c>
      <c r="D86" s="16">
        <f t="shared" si="8"/>
        <v>0</v>
      </c>
      <c r="E86" s="16">
        <f t="shared" si="9"/>
        <v>0</v>
      </c>
      <c r="F86" s="13">
        <f t="shared" si="10"/>
        <v>0</v>
      </c>
      <c r="G86" s="2"/>
      <c r="H86" s="14">
        <f t="shared" si="11"/>
        <v>64.743552952750605</v>
      </c>
      <c r="I86" s="16">
        <f t="shared" si="12"/>
        <v>0</v>
      </c>
      <c r="J86" s="16">
        <f t="shared" si="13"/>
        <v>0</v>
      </c>
      <c r="K86" s="16">
        <f t="shared" si="14"/>
        <v>0</v>
      </c>
      <c r="L86" s="16">
        <f t="shared" si="15"/>
        <v>0</v>
      </c>
      <c r="M86" s="32">
        <f t="shared" si="16"/>
        <v>0</v>
      </c>
      <c r="N86" s="4"/>
      <c r="O86" s="4"/>
      <c r="P86" s="4"/>
    </row>
    <row r="87" spans="1:16">
      <c r="A87" s="14">
        <v>21.25</v>
      </c>
      <c r="B87" s="16">
        <f t="shared" si="6"/>
        <v>0</v>
      </c>
      <c r="C87" s="16">
        <f t="shared" si="7"/>
        <v>0</v>
      </c>
      <c r="D87" s="16">
        <f t="shared" si="8"/>
        <v>0</v>
      </c>
      <c r="E87" s="16">
        <f t="shared" si="9"/>
        <v>0</v>
      </c>
      <c r="F87" s="13">
        <f t="shared" si="10"/>
        <v>0</v>
      </c>
      <c r="G87" s="2"/>
      <c r="H87" s="14">
        <f t="shared" si="11"/>
        <v>70.021453239576005</v>
      </c>
      <c r="I87" s="16">
        <f t="shared" si="12"/>
        <v>0</v>
      </c>
      <c r="J87" s="16">
        <f t="shared" si="13"/>
        <v>0</v>
      </c>
      <c r="K87" s="16">
        <f t="shared" si="14"/>
        <v>0</v>
      </c>
      <c r="L87" s="16">
        <f t="shared" si="15"/>
        <v>0</v>
      </c>
      <c r="M87" s="32">
        <f t="shared" si="16"/>
        <v>0</v>
      </c>
      <c r="N87" s="4"/>
      <c r="O87" s="4"/>
      <c r="P87" s="4"/>
    </row>
    <row r="88" spans="1:16">
      <c r="A88" s="14">
        <v>21.75</v>
      </c>
      <c r="B88" s="16">
        <f t="shared" si="6"/>
        <v>0</v>
      </c>
      <c r="C88" s="16">
        <f t="shared" si="7"/>
        <v>0</v>
      </c>
      <c r="D88" s="16">
        <f t="shared" si="8"/>
        <v>0</v>
      </c>
      <c r="E88" s="16">
        <f t="shared" si="9"/>
        <v>0</v>
      </c>
      <c r="F88" s="13">
        <f t="shared" si="10"/>
        <v>0</v>
      </c>
      <c r="G88" s="2"/>
      <c r="H88" s="14">
        <f t="shared" si="11"/>
        <v>75.591704272812095</v>
      </c>
      <c r="I88" s="16">
        <f t="shared" si="12"/>
        <v>0</v>
      </c>
      <c r="J88" s="16">
        <f t="shared" si="13"/>
        <v>0</v>
      </c>
      <c r="K88" s="16">
        <f t="shared" si="14"/>
        <v>0</v>
      </c>
      <c r="L88" s="16">
        <f t="shared" si="15"/>
        <v>0</v>
      </c>
      <c r="M88" s="32">
        <f t="shared" si="16"/>
        <v>0</v>
      </c>
      <c r="N88" s="4"/>
      <c r="O88" s="4"/>
      <c r="P88" s="4"/>
    </row>
    <row r="89" spans="1:16">
      <c r="A89" s="23" t="s">
        <v>7</v>
      </c>
      <c r="B89" s="24">
        <f>SUM(B52:B83)</f>
        <v>1020539.13222429</v>
      </c>
      <c r="C89" s="24">
        <f>SUM(C52:C83)</f>
        <v>469564.36892590701</v>
      </c>
      <c r="D89" s="24">
        <f>SUM(D52:D83)</f>
        <v>2723.3652382287401</v>
      </c>
      <c r="E89" s="24">
        <f>SUM(E52:E83)</f>
        <v>0</v>
      </c>
      <c r="F89" s="24">
        <f>SUM(F52:F83)</f>
        <v>1492826.8663884299</v>
      </c>
      <c r="G89" s="13"/>
      <c r="H89" s="23" t="s">
        <v>7</v>
      </c>
      <c r="I89" s="24">
        <f>SUM(I52:I88)</f>
        <v>670756.32041544502</v>
      </c>
      <c r="J89" s="24">
        <f>SUM(J52:J88)</f>
        <v>373276.03320156998</v>
      </c>
      <c r="K89" s="24">
        <f>SUM(K52:K88)</f>
        <v>3093.7362830309298</v>
      </c>
      <c r="L89" s="24">
        <f>SUM(L52:L88)</f>
        <v>0</v>
      </c>
      <c r="M89" s="24">
        <f>SUM(M52:M88)</f>
        <v>1047126.08990005</v>
      </c>
      <c r="N89" s="4"/>
      <c r="O89" s="4"/>
      <c r="P89" s="4"/>
    </row>
    <row r="90" spans="1:16">
      <c r="A90" s="6" t="s">
        <v>13</v>
      </c>
      <c r="B90" s="33">
        <f>IF(L43&gt;0,B89/L43,0)</f>
        <v>10.412002254864699</v>
      </c>
      <c r="C90" s="33">
        <f>IF(M43&gt;0,C89/M43,0)</f>
        <v>11.310614972184901</v>
      </c>
      <c r="D90" s="33">
        <f>IF(N43&gt;0,D89/N43,0)</f>
        <v>13.323919970611099</v>
      </c>
      <c r="E90" s="33">
        <f>IF(O43&gt;0,E89/O43,0)</f>
        <v>0</v>
      </c>
      <c r="F90" s="33">
        <f>IF(P43&gt;0,F89/P43,0)</f>
        <v>10.683239338844499</v>
      </c>
      <c r="G90" s="13"/>
      <c r="H90" s="6" t="s">
        <v>13</v>
      </c>
      <c r="I90" s="33">
        <f>IF(L43&gt;0,I89/L43,0)</f>
        <v>6.8433596518820199</v>
      </c>
      <c r="J90" s="33">
        <f>IF(M43&gt;0,J89/M43,0)</f>
        <v>8.9912731230969101</v>
      </c>
      <c r="K90" s="33">
        <f>IF(N43&gt;0,K89/N43,0)</f>
        <v>15.135940661447901</v>
      </c>
      <c r="L90" s="33">
        <f>IF(O43&gt;0,L89/O43,0)</f>
        <v>0</v>
      </c>
      <c r="M90" s="33">
        <f>IF(P43&gt;0,M89/P43,0)</f>
        <v>7.4936343176984703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4" t="s">
        <v>14</v>
      </c>
      <c r="B95" s="54"/>
      <c r="C95" s="54"/>
      <c r="D95" s="54"/>
      <c r="E95" s="54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4"/>
      <c r="B96" s="54"/>
      <c r="C96" s="54"/>
      <c r="D96" s="54"/>
      <c r="E96" s="5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4"/>
      <c r="B97" s="3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5" t="s">
        <v>15</v>
      </c>
      <c r="B99" s="56" t="s">
        <v>16</v>
      </c>
      <c r="C99" s="56" t="s">
        <v>17</v>
      </c>
      <c r="D99" s="56" t="s">
        <v>18</v>
      </c>
      <c r="E99" s="56" t="s">
        <v>19</v>
      </c>
      <c r="F99" s="2"/>
      <c r="G99" s="56" t="s">
        <v>16</v>
      </c>
      <c r="H99" s="56" t="s">
        <v>18</v>
      </c>
      <c r="I99" s="56" t="s">
        <v>17</v>
      </c>
      <c r="J99" s="2"/>
      <c r="K99" s="2"/>
      <c r="L99" s="2"/>
      <c r="M99" s="2"/>
      <c r="N99" s="4"/>
      <c r="O99" s="4"/>
      <c r="P99" s="4"/>
    </row>
    <row r="100" spans="1:18">
      <c r="A100" s="55"/>
      <c r="B100" s="55"/>
      <c r="C100" s="55"/>
      <c r="D100" s="55"/>
      <c r="E100" s="56"/>
      <c r="F100" s="2"/>
      <c r="G100" s="56"/>
      <c r="H100" s="56"/>
      <c r="I100" s="56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5">
        <v>0</v>
      </c>
      <c r="B102" s="36">
        <f>L$43</f>
        <v>98015.646500000003</v>
      </c>
      <c r="C102" s="36">
        <f>$B$90</f>
        <v>10.412000000000001</v>
      </c>
      <c r="D102" s="36">
        <f>$I$90</f>
        <v>6.8433999999999999</v>
      </c>
      <c r="E102" s="36">
        <f t="shared" ref="E102:E105" si="17">B102*D102</f>
        <v>670760.27529999998</v>
      </c>
      <c r="F102" s="2"/>
      <c r="G102" s="2">
        <f t="shared" ref="G102:G105" si="18">B102</f>
        <v>98015.646500000003</v>
      </c>
      <c r="H102" s="2">
        <f t="shared" ref="H102:H105" si="19">D102/1000</f>
        <v>6.8434000000000004E-3</v>
      </c>
      <c r="I102" s="2">
        <f t="shared" ref="I102:I105" si="20">C102</f>
        <v>10.412000000000001</v>
      </c>
      <c r="J102" s="2"/>
      <c r="K102" s="2"/>
      <c r="L102" s="2"/>
      <c r="M102" s="2"/>
      <c r="N102" s="4"/>
      <c r="O102" s="4"/>
      <c r="P102" s="4"/>
    </row>
    <row r="103" spans="1:18">
      <c r="A103" s="35">
        <v>1</v>
      </c>
      <c r="B103" s="36">
        <f>M$43</f>
        <v>41515.370300000002</v>
      </c>
      <c r="C103" s="36">
        <f>$C$90</f>
        <v>11.310600000000001</v>
      </c>
      <c r="D103" s="36">
        <f>$J$90</f>
        <v>8.9913000000000007</v>
      </c>
      <c r="E103" s="36">
        <f t="shared" si="17"/>
        <v>373277.14899999998</v>
      </c>
      <c r="F103" s="2"/>
      <c r="G103" s="2">
        <f t="shared" si="18"/>
        <v>41515.370300000002</v>
      </c>
      <c r="H103" s="2">
        <f t="shared" si="19"/>
        <v>8.9913000000000007E-3</v>
      </c>
      <c r="I103" s="2">
        <f t="shared" si="20"/>
        <v>11.310600000000001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5">
        <v>2</v>
      </c>
      <c r="B104" s="36">
        <f>N$43</f>
        <v>204.39670000000001</v>
      </c>
      <c r="C104" s="36">
        <f>$D$90</f>
        <v>13.3239</v>
      </c>
      <c r="D104" s="36">
        <f>$K$90</f>
        <v>15.135899999999999</v>
      </c>
      <c r="E104" s="36">
        <f t="shared" si="17"/>
        <v>3093.7280000000001</v>
      </c>
      <c r="F104" s="2"/>
      <c r="G104" s="2">
        <f t="shared" si="18"/>
        <v>204.39670000000001</v>
      </c>
      <c r="H104" s="2">
        <f t="shared" si="19"/>
        <v>1.5135900000000001E-2</v>
      </c>
      <c r="I104" s="2">
        <f t="shared" si="20"/>
        <v>13.3239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5">
        <v>3</v>
      </c>
      <c r="B105" s="36">
        <f>O$43</f>
        <v>0</v>
      </c>
      <c r="C105" s="36">
        <f>$E$90</f>
        <v>0</v>
      </c>
      <c r="D105" s="36">
        <f>$L$90</f>
        <v>0</v>
      </c>
      <c r="E105" s="36">
        <f t="shared" si="17"/>
        <v>0</v>
      </c>
      <c r="F105" s="2"/>
      <c r="G105" s="2">
        <f t="shared" si="18"/>
        <v>0</v>
      </c>
      <c r="H105" s="2">
        <f t="shared" si="19"/>
        <v>0</v>
      </c>
      <c r="I105" s="2">
        <f t="shared" si="20"/>
        <v>0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5" t="s">
        <v>7</v>
      </c>
      <c r="B106" s="36">
        <f>SUM(B102:B105)</f>
        <v>139735.4135</v>
      </c>
      <c r="C106" s="36">
        <f>$F$90</f>
        <v>10.683199999999999</v>
      </c>
      <c r="D106" s="36">
        <f>$M$90</f>
        <v>7.4935999999999998</v>
      </c>
      <c r="E106" s="36">
        <f>SUM(E102:E105)</f>
        <v>1047131.1523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5" t="s">
        <v>2</v>
      </c>
      <c r="B107" s="37">
        <f>$I$2</f>
        <v>1047110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8" t="s">
        <v>20</v>
      </c>
      <c r="B108" s="39">
        <f>IF(E106&gt;0,$I$2/E106,"")</f>
        <v>0.99997999999999998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zoomScale="80" zoomScaleNormal="80" workbookViewId="0">
      <selection activeCell="I40" sqref="I40"/>
    </sheetView>
  </sheetViews>
  <sheetFormatPr baseColWidth="10" defaultColWidth="11.5" defaultRowHeight="13"/>
  <cols>
    <col min="1" max="1" width="9" style="1" customWidth="1"/>
    <col min="2" max="2" width="12.1640625" style="1" customWidth="1"/>
    <col min="3" max="3" width="11.5" style="1"/>
    <col min="4" max="4" width="9.6640625" style="1" customWidth="1"/>
    <col min="5" max="5" width="12.1640625" style="1" customWidth="1"/>
    <col min="6" max="7" width="11.5" style="1"/>
    <col min="8" max="8" width="8.5" style="1" customWidth="1"/>
    <col min="9" max="9" width="10.5" style="1" customWidth="1"/>
    <col min="10" max="10" width="11.5" style="1"/>
    <col min="11" max="12" width="9.6640625" style="1" customWidth="1"/>
    <col min="13" max="13" width="10.5" style="1" customWidth="1"/>
    <col min="14" max="14" width="8.83203125" style="1" customWidth="1"/>
    <col min="15" max="15" width="11.5" style="1"/>
    <col min="16" max="16" width="11" style="1" customWidth="1"/>
    <col min="17" max="16384" width="11.5" style="1"/>
  </cols>
  <sheetData>
    <row r="1" spans="1:18" ht="20">
      <c r="A1" s="51" t="s">
        <v>23</v>
      </c>
      <c r="B1" s="51"/>
      <c r="C1" s="51"/>
      <c r="D1" s="51"/>
      <c r="E1" s="51"/>
      <c r="F1" s="51"/>
      <c r="G1" s="2"/>
      <c r="H1" s="52" t="s">
        <v>1</v>
      </c>
      <c r="I1" s="52"/>
      <c r="J1" s="2"/>
      <c r="K1" s="2"/>
      <c r="M1" s="3"/>
      <c r="N1" s="3"/>
      <c r="O1" s="2"/>
      <c r="P1" s="4"/>
      <c r="Q1" s="4"/>
      <c r="R1" s="4"/>
    </row>
    <row r="2" spans="1:18">
      <c r="A2" s="2"/>
      <c r="B2" s="2"/>
      <c r="C2" s="2"/>
      <c r="D2" s="2"/>
      <c r="E2" s="2"/>
      <c r="F2" s="2"/>
      <c r="G2" s="2"/>
      <c r="H2" s="2" t="s">
        <v>2</v>
      </c>
      <c r="I2">
        <v>163200</v>
      </c>
      <c r="J2" s="2"/>
      <c r="K2" s="2"/>
      <c r="L2" s="2"/>
      <c r="M2" s="2"/>
      <c r="N2" s="2"/>
      <c r="O2" s="2"/>
      <c r="P2" s="4"/>
      <c r="Q2" s="4"/>
      <c r="R2" s="4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</row>
    <row r="4" spans="1:18">
      <c r="A4" s="5" t="s">
        <v>3</v>
      </c>
      <c r="B4" s="53" t="s">
        <v>4</v>
      </c>
      <c r="C4" s="53"/>
      <c r="D4" s="53"/>
      <c r="E4" s="53"/>
      <c r="F4" s="53"/>
      <c r="G4" s="2"/>
      <c r="H4" s="5" t="s">
        <v>3</v>
      </c>
      <c r="I4" s="2"/>
      <c r="J4" s="2"/>
      <c r="K4" s="5" t="s">
        <v>3</v>
      </c>
      <c r="L4" s="52" t="s">
        <v>5</v>
      </c>
      <c r="M4" s="52"/>
      <c r="N4" s="52"/>
      <c r="O4" s="52"/>
      <c r="P4" s="52"/>
      <c r="Q4" s="4"/>
      <c r="R4" s="4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2"/>
      <c r="H5" s="5" t="s">
        <v>6</v>
      </c>
      <c r="I5" s="5" t="s">
        <v>8</v>
      </c>
      <c r="J5" s="2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4"/>
      <c r="R5" s="4"/>
    </row>
    <row r="6" spans="1:18">
      <c r="A6" s="10">
        <v>3.75</v>
      </c>
      <c r="B6" s="12">
        <v>1</v>
      </c>
      <c r="C6" s="11"/>
      <c r="D6" s="11"/>
      <c r="E6" s="11"/>
      <c r="F6" s="13">
        <f t="shared" ref="F6:F42" si="0">SUM(B6:E6)</f>
        <v>1</v>
      </c>
      <c r="G6" s="2"/>
      <c r="H6" s="14">
        <v>3.75</v>
      </c>
      <c r="I6" s="15"/>
      <c r="J6" s="2"/>
      <c r="K6" s="14">
        <v>3.75</v>
      </c>
      <c r="L6" s="16">
        <f t="shared" ref="L6:L42" si="1">IF($F6&gt;0,($I6/1000)*(B6/$F6),0)</f>
        <v>0</v>
      </c>
      <c r="M6" s="16">
        <f t="shared" ref="M6:M42" si="2">IF($F6&gt;0,($I6/1000)*(C6/$F6),0)</f>
        <v>0</v>
      </c>
      <c r="N6" s="16">
        <f t="shared" ref="N6:N42" si="3">IF($F6&gt;0,($I6/1000)*(D6/$F6),0)</f>
        <v>0</v>
      </c>
      <c r="O6" s="16">
        <f t="shared" ref="O6:O42" si="4">IF($F6&gt;0,($I6/1000)*(E6/$F6),0)</f>
        <v>0</v>
      </c>
      <c r="P6" s="17">
        <f t="shared" ref="P6:P42" si="5">SUM(L6:O6)</f>
        <v>0</v>
      </c>
      <c r="Q6" s="4"/>
      <c r="R6" s="4"/>
    </row>
    <row r="7" spans="1:18">
      <c r="A7" s="14">
        <v>4.25</v>
      </c>
      <c r="B7" s="12">
        <v>1</v>
      </c>
      <c r="C7" s="11"/>
      <c r="D7" s="11"/>
      <c r="E7" s="11"/>
      <c r="F7" s="13">
        <f t="shared" si="0"/>
        <v>1</v>
      </c>
      <c r="G7" s="2"/>
      <c r="H7" s="14">
        <v>4.25</v>
      </c>
      <c r="I7" s="15"/>
      <c r="J7" s="2"/>
      <c r="K7" s="14">
        <v>4.25</v>
      </c>
      <c r="L7" s="16">
        <f t="shared" si="1"/>
        <v>0</v>
      </c>
      <c r="M7" s="16">
        <f t="shared" si="2"/>
        <v>0</v>
      </c>
      <c r="N7" s="16">
        <f t="shared" si="3"/>
        <v>0</v>
      </c>
      <c r="O7" s="16">
        <f t="shared" si="4"/>
        <v>0</v>
      </c>
      <c r="P7" s="17">
        <f t="shared" si="5"/>
        <v>0</v>
      </c>
      <c r="Q7" s="4"/>
      <c r="R7" s="4"/>
    </row>
    <row r="8" spans="1:18">
      <c r="A8" s="10">
        <v>4.75</v>
      </c>
      <c r="B8" s="12">
        <v>1</v>
      </c>
      <c r="C8" s="11"/>
      <c r="D8" s="11"/>
      <c r="E8" s="11"/>
      <c r="F8" s="13">
        <f t="shared" si="0"/>
        <v>1</v>
      </c>
      <c r="G8" s="2"/>
      <c r="H8" s="14">
        <v>4.75</v>
      </c>
      <c r="I8" s="15"/>
      <c r="J8" s="2"/>
      <c r="K8" s="14">
        <v>4.75</v>
      </c>
      <c r="L8" s="16">
        <f t="shared" si="1"/>
        <v>0</v>
      </c>
      <c r="M8" s="16">
        <f t="shared" si="2"/>
        <v>0</v>
      </c>
      <c r="N8" s="16">
        <f t="shared" si="3"/>
        <v>0</v>
      </c>
      <c r="O8" s="16">
        <f t="shared" si="4"/>
        <v>0</v>
      </c>
      <c r="P8" s="17">
        <f t="shared" si="5"/>
        <v>0</v>
      </c>
      <c r="Q8" s="4"/>
      <c r="R8" s="4"/>
    </row>
    <row r="9" spans="1:18">
      <c r="A9" s="14">
        <v>5.25</v>
      </c>
      <c r="B9" s="12">
        <v>1</v>
      </c>
      <c r="C9" s="11"/>
      <c r="D9" s="11"/>
      <c r="E9" s="11"/>
      <c r="F9" s="13">
        <f t="shared" si="0"/>
        <v>1</v>
      </c>
      <c r="G9" s="18"/>
      <c r="H9" s="14">
        <v>5.25</v>
      </c>
      <c r="I9" s="15"/>
      <c r="J9" s="2"/>
      <c r="K9" s="14">
        <v>5.25</v>
      </c>
      <c r="L9" s="16">
        <f t="shared" si="1"/>
        <v>0</v>
      </c>
      <c r="M9" s="16">
        <f t="shared" si="2"/>
        <v>0</v>
      </c>
      <c r="N9" s="16">
        <f t="shared" si="3"/>
        <v>0</v>
      </c>
      <c r="O9" s="16">
        <f t="shared" si="4"/>
        <v>0</v>
      </c>
      <c r="P9" s="17">
        <f t="shared" si="5"/>
        <v>0</v>
      </c>
      <c r="Q9" s="4"/>
      <c r="R9" s="4"/>
    </row>
    <row r="10" spans="1:18">
      <c r="A10" s="10">
        <v>5.75</v>
      </c>
      <c r="B10" s="12">
        <v>1</v>
      </c>
      <c r="C10" s="11"/>
      <c r="D10" s="11"/>
      <c r="E10" s="11"/>
      <c r="F10" s="13">
        <f t="shared" si="0"/>
        <v>1</v>
      </c>
      <c r="G10" s="2"/>
      <c r="H10" s="14">
        <v>5.75</v>
      </c>
      <c r="I10"/>
      <c r="J10" s="2"/>
      <c r="K10" s="14">
        <v>5.75</v>
      </c>
      <c r="L10" s="16">
        <f t="shared" si="1"/>
        <v>0</v>
      </c>
      <c r="M10" s="16">
        <f t="shared" si="2"/>
        <v>0</v>
      </c>
      <c r="N10" s="16">
        <f t="shared" si="3"/>
        <v>0</v>
      </c>
      <c r="O10" s="16">
        <f t="shared" si="4"/>
        <v>0</v>
      </c>
      <c r="P10" s="17">
        <f t="shared" si="5"/>
        <v>0</v>
      </c>
      <c r="Q10" s="4"/>
      <c r="R10" s="4"/>
    </row>
    <row r="11" spans="1:18">
      <c r="A11" s="14">
        <v>6.25</v>
      </c>
      <c r="B11" s="12">
        <v>1</v>
      </c>
      <c r="C11" s="11"/>
      <c r="D11" s="11"/>
      <c r="E11" s="11"/>
      <c r="F11" s="13">
        <f t="shared" si="0"/>
        <v>1</v>
      </c>
      <c r="G11" s="2"/>
      <c r="H11" s="14">
        <v>6.25</v>
      </c>
      <c r="I11"/>
      <c r="J11" s="2"/>
      <c r="K11" s="14">
        <v>6.25</v>
      </c>
      <c r="L11" s="16">
        <f t="shared" si="1"/>
        <v>0</v>
      </c>
      <c r="M11" s="16">
        <f t="shared" si="2"/>
        <v>0</v>
      </c>
      <c r="N11" s="16">
        <f t="shared" si="3"/>
        <v>0</v>
      </c>
      <c r="O11" s="16">
        <f t="shared" si="4"/>
        <v>0</v>
      </c>
      <c r="P11" s="17">
        <f t="shared" si="5"/>
        <v>0</v>
      </c>
      <c r="Q11" s="4"/>
      <c r="R11" s="4"/>
    </row>
    <row r="12" spans="1:18">
      <c r="A12" s="10">
        <v>6.75</v>
      </c>
      <c r="B12" s="12">
        <v>1</v>
      </c>
      <c r="C12" s="11"/>
      <c r="D12" s="11"/>
      <c r="E12" s="11"/>
      <c r="F12" s="13">
        <f t="shared" si="0"/>
        <v>1</v>
      </c>
      <c r="G12" s="2"/>
      <c r="H12" s="14">
        <v>6.75</v>
      </c>
      <c r="I12"/>
      <c r="J12" s="2"/>
      <c r="K12" s="14">
        <v>6.75</v>
      </c>
      <c r="L12" s="16">
        <f t="shared" si="1"/>
        <v>0</v>
      </c>
      <c r="M12" s="16">
        <f t="shared" si="2"/>
        <v>0</v>
      </c>
      <c r="N12" s="16">
        <f t="shared" si="3"/>
        <v>0</v>
      </c>
      <c r="O12" s="16">
        <f t="shared" si="4"/>
        <v>0</v>
      </c>
      <c r="P12" s="17">
        <f t="shared" si="5"/>
        <v>0</v>
      </c>
      <c r="Q12" s="4"/>
      <c r="R12" s="4"/>
    </row>
    <row r="13" spans="1:18">
      <c r="A13" s="14">
        <v>7.25</v>
      </c>
      <c r="B13" s="12">
        <v>1</v>
      </c>
      <c r="C13" s="11"/>
      <c r="D13" s="11"/>
      <c r="E13" s="11"/>
      <c r="F13" s="13">
        <f t="shared" si="0"/>
        <v>1</v>
      </c>
      <c r="G13" s="2"/>
      <c r="H13" s="14">
        <v>7.25</v>
      </c>
      <c r="I13"/>
      <c r="J13" s="2"/>
      <c r="K13" s="14">
        <v>7.25</v>
      </c>
      <c r="L13" s="16">
        <f t="shared" si="1"/>
        <v>0</v>
      </c>
      <c r="M13" s="16">
        <f t="shared" si="2"/>
        <v>0</v>
      </c>
      <c r="N13" s="16">
        <f t="shared" si="3"/>
        <v>0</v>
      </c>
      <c r="O13" s="16">
        <f t="shared" si="4"/>
        <v>0</v>
      </c>
      <c r="P13" s="17">
        <f t="shared" si="5"/>
        <v>0</v>
      </c>
      <c r="Q13" s="4"/>
      <c r="R13" s="4"/>
    </row>
    <row r="14" spans="1:18">
      <c r="A14" s="10">
        <v>7.75</v>
      </c>
      <c r="B14" s="12">
        <v>1</v>
      </c>
      <c r="C14" s="11"/>
      <c r="D14" s="11"/>
      <c r="E14" s="11"/>
      <c r="F14" s="13">
        <f t="shared" si="0"/>
        <v>1</v>
      </c>
      <c r="G14" s="2"/>
      <c r="H14" s="14">
        <v>7.75</v>
      </c>
      <c r="I14"/>
      <c r="J14" s="15"/>
      <c r="K14" s="14">
        <v>7.75</v>
      </c>
      <c r="L14" s="16">
        <f t="shared" si="1"/>
        <v>0</v>
      </c>
      <c r="M14" s="16">
        <f t="shared" si="2"/>
        <v>0</v>
      </c>
      <c r="N14" s="16">
        <f t="shared" si="3"/>
        <v>0</v>
      </c>
      <c r="O14" s="16">
        <f t="shared" si="4"/>
        <v>0</v>
      </c>
      <c r="P14" s="17">
        <f t="shared" si="5"/>
        <v>0</v>
      </c>
      <c r="Q14" s="4"/>
      <c r="R14" s="4"/>
    </row>
    <row r="15" spans="1:18">
      <c r="A15" s="14">
        <v>8.25</v>
      </c>
      <c r="B15">
        <v>7</v>
      </c>
      <c r="C15"/>
      <c r="D15">
        <v>1</v>
      </c>
      <c r="E15"/>
      <c r="F15" s="13">
        <f t="shared" si="0"/>
        <v>8</v>
      </c>
      <c r="G15" s="2"/>
      <c r="H15" s="14">
        <v>8.25</v>
      </c>
      <c r="I15" s="20"/>
      <c r="J15" s="15"/>
      <c r="K15" s="14">
        <v>8.25</v>
      </c>
      <c r="L15" s="16">
        <f t="shared" si="1"/>
        <v>0</v>
      </c>
      <c r="M15" s="16">
        <f t="shared" si="2"/>
        <v>0</v>
      </c>
      <c r="N15" s="16">
        <f t="shared" si="3"/>
        <v>0</v>
      </c>
      <c r="O15" s="16">
        <f t="shared" si="4"/>
        <v>0</v>
      </c>
      <c r="P15" s="17">
        <f t="shared" si="5"/>
        <v>0</v>
      </c>
      <c r="Q15" s="4"/>
      <c r="R15" s="4"/>
    </row>
    <row r="16" spans="1:18">
      <c r="A16" s="10">
        <v>8.75</v>
      </c>
      <c r="B16">
        <v>34</v>
      </c>
      <c r="C16"/>
      <c r="D16">
        <v>0</v>
      </c>
      <c r="E16"/>
      <c r="F16" s="13">
        <f t="shared" si="0"/>
        <v>34</v>
      </c>
      <c r="G16" s="2"/>
      <c r="H16" s="14">
        <v>8.75</v>
      </c>
      <c r="I16" s="20"/>
      <c r="J16" s="15"/>
      <c r="K16" s="14">
        <v>8.75</v>
      </c>
      <c r="L16" s="16">
        <f t="shared" si="1"/>
        <v>0</v>
      </c>
      <c r="M16" s="16">
        <f t="shared" si="2"/>
        <v>0</v>
      </c>
      <c r="N16" s="16">
        <f t="shared" si="3"/>
        <v>0</v>
      </c>
      <c r="O16" s="16">
        <f t="shared" si="4"/>
        <v>0</v>
      </c>
      <c r="P16" s="17">
        <f t="shared" si="5"/>
        <v>0</v>
      </c>
      <c r="Q16" s="4"/>
      <c r="R16" s="4"/>
    </row>
    <row r="17" spans="1:18">
      <c r="A17" s="14">
        <v>9.25</v>
      </c>
      <c r="B17">
        <v>52</v>
      </c>
      <c r="C17">
        <v>1</v>
      </c>
      <c r="D17">
        <v>0</v>
      </c>
      <c r="E17"/>
      <c r="F17" s="13">
        <f t="shared" si="0"/>
        <v>53</v>
      </c>
      <c r="G17" s="2"/>
      <c r="H17" s="14">
        <v>9.25</v>
      </c>
      <c r="I17" s="20">
        <v>21273</v>
      </c>
      <c r="J17" s="15"/>
      <c r="K17" s="14">
        <v>9.25</v>
      </c>
      <c r="L17" s="16">
        <f t="shared" si="1"/>
        <v>20.871622641509401</v>
      </c>
      <c r="M17" s="16">
        <f t="shared" si="2"/>
        <v>0.40137735849056599</v>
      </c>
      <c r="N17" s="16">
        <f t="shared" si="3"/>
        <v>0</v>
      </c>
      <c r="O17" s="16">
        <f t="shared" si="4"/>
        <v>0</v>
      </c>
      <c r="P17" s="17">
        <f t="shared" si="5"/>
        <v>21.273</v>
      </c>
      <c r="Q17" s="4"/>
      <c r="R17" s="4"/>
    </row>
    <row r="18" spans="1:18">
      <c r="A18" s="10">
        <v>9.75</v>
      </c>
      <c r="B18">
        <v>48</v>
      </c>
      <c r="C18">
        <v>1</v>
      </c>
      <c r="D18">
        <v>1</v>
      </c>
      <c r="E18"/>
      <c r="F18" s="13">
        <f t="shared" si="0"/>
        <v>50</v>
      </c>
      <c r="G18" s="2"/>
      <c r="H18" s="14">
        <v>9.75</v>
      </c>
      <c r="I18" s="20">
        <v>69901</v>
      </c>
      <c r="J18" s="15"/>
      <c r="K18" s="14">
        <v>9.75</v>
      </c>
      <c r="L18" s="16">
        <f t="shared" si="1"/>
        <v>67.104960000000005</v>
      </c>
      <c r="M18" s="16">
        <f t="shared" si="2"/>
        <v>1.39802</v>
      </c>
      <c r="N18" s="16">
        <f t="shared" si="3"/>
        <v>1.39802</v>
      </c>
      <c r="O18" s="16">
        <f t="shared" si="4"/>
        <v>0</v>
      </c>
      <c r="P18" s="17">
        <f t="shared" si="5"/>
        <v>69.900999999999996</v>
      </c>
      <c r="Q18" s="4"/>
      <c r="R18" s="4"/>
    </row>
    <row r="19" spans="1:18">
      <c r="A19" s="14">
        <v>10.25</v>
      </c>
      <c r="B19">
        <v>55</v>
      </c>
      <c r="C19">
        <v>0</v>
      </c>
      <c r="D19">
        <v>2</v>
      </c>
      <c r="E19"/>
      <c r="F19" s="13">
        <f t="shared" si="0"/>
        <v>57</v>
      </c>
      <c r="G19" s="2"/>
      <c r="H19" s="14">
        <v>10.25</v>
      </c>
      <c r="I19" s="20">
        <v>299823</v>
      </c>
      <c r="J19" s="15"/>
      <c r="K19" s="14">
        <v>10.25</v>
      </c>
      <c r="L19" s="16">
        <f t="shared" si="1"/>
        <v>289.30289473684201</v>
      </c>
      <c r="M19" s="16">
        <f t="shared" si="2"/>
        <v>0</v>
      </c>
      <c r="N19" s="16">
        <f t="shared" si="3"/>
        <v>10.5201052631579</v>
      </c>
      <c r="O19" s="16">
        <f t="shared" si="4"/>
        <v>0</v>
      </c>
      <c r="P19" s="17">
        <f t="shared" si="5"/>
        <v>299.82299999999998</v>
      </c>
      <c r="Q19" s="4"/>
      <c r="R19" s="4"/>
    </row>
    <row r="20" spans="1:18">
      <c r="A20" s="10">
        <v>10.75</v>
      </c>
      <c r="B20">
        <v>73</v>
      </c>
      <c r="C20">
        <v>1</v>
      </c>
      <c r="D20"/>
      <c r="E20">
        <v>1</v>
      </c>
      <c r="F20" s="13">
        <f t="shared" si="0"/>
        <v>75</v>
      </c>
      <c r="G20" s="2"/>
      <c r="H20" s="14">
        <v>10.75</v>
      </c>
      <c r="I20" s="20">
        <v>408582</v>
      </c>
      <c r="J20" s="15"/>
      <c r="K20" s="14">
        <v>10.75</v>
      </c>
      <c r="L20" s="16">
        <f t="shared" si="1"/>
        <v>397.68648000000002</v>
      </c>
      <c r="M20" s="16">
        <f t="shared" si="2"/>
        <v>5.4477599999999997</v>
      </c>
      <c r="N20" s="16">
        <f t="shared" si="3"/>
        <v>0</v>
      </c>
      <c r="O20" s="16">
        <f t="shared" si="4"/>
        <v>5.4477599999999997</v>
      </c>
      <c r="P20" s="17">
        <f t="shared" si="5"/>
        <v>408.58199999999999</v>
      </c>
      <c r="Q20" s="4"/>
      <c r="R20" s="4"/>
    </row>
    <row r="21" spans="1:18">
      <c r="A21" s="14">
        <v>11.25</v>
      </c>
      <c r="B21">
        <v>43</v>
      </c>
      <c r="C21">
        <v>0</v>
      </c>
      <c r="D21"/>
      <c r="E21"/>
      <c r="F21" s="13">
        <f t="shared" si="0"/>
        <v>43</v>
      </c>
      <c r="G21" s="2"/>
      <c r="H21" s="14">
        <v>11.25</v>
      </c>
      <c r="I21" s="20">
        <v>255235</v>
      </c>
      <c r="J21" s="15"/>
      <c r="K21" s="14">
        <v>11.25</v>
      </c>
      <c r="L21" s="16">
        <f t="shared" si="1"/>
        <v>255.23500000000001</v>
      </c>
      <c r="M21" s="16">
        <f t="shared" si="2"/>
        <v>0</v>
      </c>
      <c r="N21" s="16">
        <f t="shared" si="3"/>
        <v>0</v>
      </c>
      <c r="O21" s="16">
        <f t="shared" si="4"/>
        <v>0</v>
      </c>
      <c r="P21" s="17">
        <f t="shared" si="5"/>
        <v>255.23500000000001</v>
      </c>
      <c r="Q21" s="4"/>
      <c r="R21" s="4"/>
    </row>
    <row r="22" spans="1:18">
      <c r="A22" s="10">
        <v>11.75</v>
      </c>
      <c r="B22">
        <v>14</v>
      </c>
      <c r="C22">
        <v>2</v>
      </c>
      <c r="D22"/>
      <c r="E22"/>
      <c r="F22" s="13">
        <f t="shared" si="0"/>
        <v>16</v>
      </c>
      <c r="G22" s="15"/>
      <c r="H22" s="14">
        <v>11.75</v>
      </c>
      <c r="I22" s="20">
        <v>190290</v>
      </c>
      <c r="J22" s="15"/>
      <c r="K22" s="14">
        <v>11.75</v>
      </c>
      <c r="L22" s="16">
        <f t="shared" si="1"/>
        <v>166.50375</v>
      </c>
      <c r="M22" s="16">
        <f t="shared" si="2"/>
        <v>23.786249999999999</v>
      </c>
      <c r="N22" s="16">
        <f t="shared" si="3"/>
        <v>0</v>
      </c>
      <c r="O22" s="16">
        <f t="shared" si="4"/>
        <v>0</v>
      </c>
      <c r="P22" s="17">
        <f t="shared" si="5"/>
        <v>190.29</v>
      </c>
      <c r="Q22" s="4"/>
      <c r="R22" s="4"/>
    </row>
    <row r="23" spans="1:18">
      <c r="A23" s="14">
        <v>12.25</v>
      </c>
      <c r="B23">
        <v>3</v>
      </c>
      <c r="C23">
        <v>0</v>
      </c>
      <c r="D23"/>
      <c r="E23"/>
      <c r="F23" s="13">
        <f t="shared" si="0"/>
        <v>3</v>
      </c>
      <c r="G23" s="15"/>
      <c r="H23" s="14">
        <v>12.25</v>
      </c>
      <c r="I23" s="20">
        <v>135328</v>
      </c>
      <c r="J23" s="15"/>
      <c r="K23" s="14">
        <v>12.25</v>
      </c>
      <c r="L23" s="16">
        <f t="shared" si="1"/>
        <v>135.328</v>
      </c>
      <c r="M23" s="16">
        <f t="shared" si="2"/>
        <v>0</v>
      </c>
      <c r="N23" s="16">
        <f t="shared" si="3"/>
        <v>0</v>
      </c>
      <c r="O23" s="16">
        <f t="shared" si="4"/>
        <v>0</v>
      </c>
      <c r="P23" s="17">
        <f t="shared" si="5"/>
        <v>135.328</v>
      </c>
      <c r="Q23" s="4"/>
      <c r="R23" s="4"/>
    </row>
    <row r="24" spans="1:18">
      <c r="A24" s="10">
        <v>12.75</v>
      </c>
      <c r="B24">
        <v>0</v>
      </c>
      <c r="C24">
        <v>2</v>
      </c>
      <c r="D24"/>
      <c r="E24"/>
      <c r="F24" s="13">
        <f t="shared" si="0"/>
        <v>2</v>
      </c>
      <c r="G24" s="15"/>
      <c r="H24" s="14">
        <v>12.75</v>
      </c>
      <c r="I24" s="20">
        <v>712357</v>
      </c>
      <c r="J24" s="15"/>
      <c r="K24" s="14">
        <v>12.75</v>
      </c>
      <c r="L24" s="16">
        <f t="shared" si="1"/>
        <v>0</v>
      </c>
      <c r="M24" s="16">
        <f t="shared" si="2"/>
        <v>712.35699999999997</v>
      </c>
      <c r="N24" s="16">
        <f t="shared" si="3"/>
        <v>0</v>
      </c>
      <c r="O24" s="16">
        <f t="shared" si="4"/>
        <v>0</v>
      </c>
      <c r="P24" s="17">
        <f t="shared" si="5"/>
        <v>712.35699999999997</v>
      </c>
      <c r="Q24" s="4"/>
      <c r="R24" s="4"/>
    </row>
    <row r="25" spans="1:18">
      <c r="A25" s="14">
        <v>13.25</v>
      </c>
      <c r="B25">
        <v>1</v>
      </c>
      <c r="C25">
        <v>2</v>
      </c>
      <c r="D25"/>
      <c r="E25"/>
      <c r="F25" s="13">
        <f t="shared" si="0"/>
        <v>3</v>
      </c>
      <c r="G25" s="15"/>
      <c r="H25" s="14">
        <v>13.25</v>
      </c>
      <c r="I25" s="20">
        <v>1934649</v>
      </c>
      <c r="J25" s="15"/>
      <c r="K25" s="14">
        <v>13.25</v>
      </c>
      <c r="L25" s="16">
        <f t="shared" si="1"/>
        <v>644.88300000000004</v>
      </c>
      <c r="M25" s="16">
        <f t="shared" si="2"/>
        <v>1289.7660000000001</v>
      </c>
      <c r="N25" s="16">
        <f t="shared" si="3"/>
        <v>0</v>
      </c>
      <c r="O25" s="16">
        <f t="shared" si="4"/>
        <v>0</v>
      </c>
      <c r="P25" s="17">
        <f t="shared" si="5"/>
        <v>1934.6489999999999</v>
      </c>
      <c r="Q25" s="4"/>
      <c r="R25" s="4"/>
    </row>
    <row r="26" spans="1:18">
      <c r="A26" s="10">
        <v>13.75</v>
      </c>
      <c r="B26" s="43">
        <v>9</v>
      </c>
      <c r="C26" s="44">
        <v>40</v>
      </c>
      <c r="D26" s="44">
        <v>2</v>
      </c>
      <c r="E26" s="11"/>
      <c r="F26" s="13">
        <f t="shared" si="0"/>
        <v>51</v>
      </c>
      <c r="G26" s="15"/>
      <c r="H26" s="14">
        <v>13.75</v>
      </c>
      <c r="I26" s="20">
        <v>2058380</v>
      </c>
      <c r="J26" s="15"/>
      <c r="K26" s="14">
        <v>13.75</v>
      </c>
      <c r="L26" s="16">
        <f t="shared" si="1"/>
        <v>363.243529411765</v>
      </c>
      <c r="M26" s="16">
        <f t="shared" si="2"/>
        <v>1614.4156862745101</v>
      </c>
      <c r="N26" s="16">
        <f t="shared" si="3"/>
        <v>80.720784313725503</v>
      </c>
      <c r="O26" s="16">
        <f t="shared" si="4"/>
        <v>0</v>
      </c>
      <c r="P26" s="17">
        <f t="shared" si="5"/>
        <v>2058.38</v>
      </c>
      <c r="Q26" s="4"/>
      <c r="R26" s="4"/>
    </row>
    <row r="27" spans="1:18">
      <c r="A27" s="14">
        <v>14.25</v>
      </c>
      <c r="B27" s="43">
        <v>6</v>
      </c>
      <c r="C27" s="44">
        <v>63</v>
      </c>
      <c r="D27" s="44">
        <v>1</v>
      </c>
      <c r="E27" s="11"/>
      <c r="F27" s="13">
        <f t="shared" si="0"/>
        <v>70</v>
      </c>
      <c r="G27" s="15"/>
      <c r="H27" s="14">
        <v>14.25</v>
      </c>
      <c r="I27" s="20">
        <v>1278639</v>
      </c>
      <c r="J27" s="15"/>
      <c r="K27" s="14">
        <v>14.25</v>
      </c>
      <c r="L27" s="16">
        <f t="shared" si="1"/>
        <v>109.597628571429</v>
      </c>
      <c r="M27" s="16">
        <f t="shared" si="2"/>
        <v>1150.7751000000001</v>
      </c>
      <c r="N27" s="16">
        <f t="shared" si="3"/>
        <v>18.2662714285714</v>
      </c>
      <c r="O27" s="16">
        <f t="shared" si="4"/>
        <v>0</v>
      </c>
      <c r="P27" s="17">
        <f t="shared" si="5"/>
        <v>1278.6389999999999</v>
      </c>
      <c r="Q27" s="4"/>
      <c r="R27" s="4"/>
    </row>
    <row r="28" spans="1:18">
      <c r="A28" s="10">
        <v>14.75</v>
      </c>
      <c r="B28" s="43">
        <v>2</v>
      </c>
      <c r="C28" s="44">
        <v>43</v>
      </c>
      <c r="D28" s="44"/>
      <c r="E28" s="11"/>
      <c r="F28" s="13">
        <f t="shared" si="0"/>
        <v>45</v>
      </c>
      <c r="G28" s="2"/>
      <c r="H28" s="14">
        <v>14.75</v>
      </c>
      <c r="I28" s="20">
        <v>1140911</v>
      </c>
      <c r="J28" s="15"/>
      <c r="K28" s="14">
        <v>14.75</v>
      </c>
      <c r="L28" s="16">
        <f t="shared" si="1"/>
        <v>50.707155555555602</v>
      </c>
      <c r="M28" s="16">
        <f t="shared" si="2"/>
        <v>1090.2038444444399</v>
      </c>
      <c r="N28" s="16">
        <f t="shared" si="3"/>
        <v>0</v>
      </c>
      <c r="O28" s="16">
        <f t="shared" si="4"/>
        <v>0</v>
      </c>
      <c r="P28" s="17">
        <f t="shared" si="5"/>
        <v>1140.9110000000001</v>
      </c>
      <c r="Q28" s="4"/>
      <c r="R28" s="4"/>
    </row>
    <row r="29" spans="1:18">
      <c r="A29" s="14">
        <v>15.25</v>
      </c>
      <c r="B29" s="43">
        <v>4</v>
      </c>
      <c r="C29" s="44">
        <v>29</v>
      </c>
      <c r="D29" s="44">
        <v>4</v>
      </c>
      <c r="E29" s="11"/>
      <c r="F29" s="13">
        <f t="shared" si="0"/>
        <v>37</v>
      </c>
      <c r="G29" s="2"/>
      <c r="H29" s="14">
        <v>15.25</v>
      </c>
      <c r="I29" s="20">
        <v>949965</v>
      </c>
      <c r="J29" s="15"/>
      <c r="K29" s="14">
        <v>15.25</v>
      </c>
      <c r="L29" s="16">
        <f t="shared" si="1"/>
        <v>102.69891891891901</v>
      </c>
      <c r="M29" s="16">
        <f t="shared" si="2"/>
        <v>744.56716216216205</v>
      </c>
      <c r="N29" s="16">
        <f t="shared" si="3"/>
        <v>102.69891891891901</v>
      </c>
      <c r="O29" s="16">
        <f t="shared" si="4"/>
        <v>0</v>
      </c>
      <c r="P29" s="17">
        <f t="shared" si="5"/>
        <v>949.96500000000003</v>
      </c>
      <c r="Q29" s="4"/>
      <c r="R29" s="4"/>
    </row>
    <row r="30" spans="1:18">
      <c r="A30" s="10">
        <v>15.75</v>
      </c>
      <c r="B30" s="43">
        <v>1</v>
      </c>
      <c r="C30" s="44">
        <v>30</v>
      </c>
      <c r="D30" s="44">
        <v>4</v>
      </c>
      <c r="E30" s="11"/>
      <c r="F30" s="13">
        <f t="shared" si="0"/>
        <v>35</v>
      </c>
      <c r="G30" s="2"/>
      <c r="H30" s="14">
        <v>15.75</v>
      </c>
      <c r="I30" s="20">
        <v>466869</v>
      </c>
      <c r="J30" s="15"/>
      <c r="K30" s="14">
        <v>15.75</v>
      </c>
      <c r="L30" s="16">
        <f t="shared" si="1"/>
        <v>13.339114285714301</v>
      </c>
      <c r="M30" s="16">
        <f t="shared" si="2"/>
        <v>400.17342857142899</v>
      </c>
      <c r="N30" s="16">
        <f t="shared" si="3"/>
        <v>53.356457142857103</v>
      </c>
      <c r="O30" s="16">
        <f t="shared" si="4"/>
        <v>0</v>
      </c>
      <c r="P30" s="17">
        <f t="shared" si="5"/>
        <v>466.86900000000003</v>
      </c>
      <c r="Q30" s="4"/>
      <c r="R30" s="4"/>
    </row>
    <row r="31" spans="1:18">
      <c r="A31" s="14">
        <v>16.25</v>
      </c>
      <c r="B31" s="43">
        <v>1</v>
      </c>
      <c r="C31" s="44">
        <v>15</v>
      </c>
      <c r="D31" s="44">
        <v>2</v>
      </c>
      <c r="E31" s="11"/>
      <c r="F31" s="13">
        <f t="shared" si="0"/>
        <v>18</v>
      </c>
      <c r="G31" s="2"/>
      <c r="H31" s="14">
        <v>16.25</v>
      </c>
      <c r="I31" s="20">
        <v>208802</v>
      </c>
      <c r="J31" s="15"/>
      <c r="K31" s="14">
        <v>16.25</v>
      </c>
      <c r="L31" s="16">
        <f t="shared" si="1"/>
        <v>11.600111111111101</v>
      </c>
      <c r="M31" s="16">
        <f t="shared" si="2"/>
        <v>174.00166666666701</v>
      </c>
      <c r="N31" s="16">
        <f t="shared" si="3"/>
        <v>23.200222222222202</v>
      </c>
      <c r="O31" s="16">
        <f t="shared" si="4"/>
        <v>0</v>
      </c>
      <c r="P31" s="17">
        <f t="shared" si="5"/>
        <v>208.80199999999999</v>
      </c>
      <c r="Q31" s="4"/>
      <c r="R31" s="4"/>
    </row>
    <row r="32" spans="1:18">
      <c r="A32" s="10">
        <v>16.75</v>
      </c>
      <c r="B32" s="43">
        <v>1</v>
      </c>
      <c r="C32" s="44">
        <v>19</v>
      </c>
      <c r="D32" s="44">
        <v>3</v>
      </c>
      <c r="E32" s="11"/>
      <c r="F32" s="13">
        <f t="shared" si="0"/>
        <v>23</v>
      </c>
      <c r="G32" s="2"/>
      <c r="H32" s="14">
        <v>16.75</v>
      </c>
      <c r="I32" s="20">
        <v>54857</v>
      </c>
      <c r="J32" s="21"/>
      <c r="K32" s="14">
        <v>16.75</v>
      </c>
      <c r="L32" s="16">
        <f t="shared" si="1"/>
        <v>2.3850869565217399</v>
      </c>
      <c r="M32" s="16">
        <f t="shared" si="2"/>
        <v>45.316652173912999</v>
      </c>
      <c r="N32" s="16">
        <f t="shared" si="3"/>
        <v>7.15526086956522</v>
      </c>
      <c r="O32" s="16">
        <f t="shared" si="4"/>
        <v>0</v>
      </c>
      <c r="P32" s="17">
        <f t="shared" si="5"/>
        <v>54.856999999999999</v>
      </c>
      <c r="Q32" s="4"/>
      <c r="R32" s="4"/>
    </row>
    <row r="33" spans="1:18">
      <c r="A33" s="14">
        <v>17.25</v>
      </c>
      <c r="B33" s="43"/>
      <c r="C33" s="44">
        <v>1</v>
      </c>
      <c r="D33" s="44">
        <v>3</v>
      </c>
      <c r="E33" s="11"/>
      <c r="F33" s="13">
        <f t="shared" si="0"/>
        <v>4</v>
      </c>
      <c r="G33" s="2"/>
      <c r="H33" s="14">
        <v>17.25</v>
      </c>
      <c r="I33">
        <v>59949</v>
      </c>
      <c r="J33" s="21"/>
      <c r="K33" s="14">
        <v>17.25</v>
      </c>
      <c r="L33" s="16">
        <f t="shared" si="1"/>
        <v>0</v>
      </c>
      <c r="M33" s="16">
        <f t="shared" si="2"/>
        <v>14.98725</v>
      </c>
      <c r="N33" s="16">
        <f t="shared" si="3"/>
        <v>44.961750000000002</v>
      </c>
      <c r="O33" s="16">
        <f t="shared" si="4"/>
        <v>0</v>
      </c>
      <c r="P33" s="17">
        <f t="shared" si="5"/>
        <v>59.948999999999998</v>
      </c>
      <c r="Q33" s="4"/>
      <c r="R33" s="4"/>
    </row>
    <row r="34" spans="1:18">
      <c r="A34" s="10">
        <v>17.75</v>
      </c>
      <c r="B34" s="43"/>
      <c r="C34" s="44">
        <v>2</v>
      </c>
      <c r="D34" s="44">
        <v>1</v>
      </c>
      <c r="E34" s="11"/>
      <c r="F34" s="13">
        <f t="shared" si="0"/>
        <v>3</v>
      </c>
      <c r="G34" s="2"/>
      <c r="H34" s="14">
        <v>17.75</v>
      </c>
      <c r="I34"/>
      <c r="J34" s="21"/>
      <c r="K34" s="14">
        <v>17.75</v>
      </c>
      <c r="L34" s="16">
        <f t="shared" si="1"/>
        <v>0</v>
      </c>
      <c r="M34" s="16">
        <f t="shared" si="2"/>
        <v>0</v>
      </c>
      <c r="N34" s="16">
        <f t="shared" si="3"/>
        <v>0</v>
      </c>
      <c r="O34" s="16">
        <f t="shared" si="4"/>
        <v>0</v>
      </c>
      <c r="P34" s="17">
        <f t="shared" si="5"/>
        <v>0</v>
      </c>
      <c r="Q34" s="4"/>
      <c r="R34" s="4"/>
    </row>
    <row r="35" spans="1:18">
      <c r="A35" s="14">
        <v>18.25</v>
      </c>
      <c r="B35" s="11"/>
      <c r="C35" s="11"/>
      <c r="D35" s="11"/>
      <c r="E35" s="11"/>
      <c r="F35" s="13">
        <f t="shared" si="0"/>
        <v>0</v>
      </c>
      <c r="G35" s="2"/>
      <c r="H35" s="14">
        <v>18.25</v>
      </c>
      <c r="I35"/>
      <c r="J35" s="2"/>
      <c r="K35" s="14">
        <v>18.25</v>
      </c>
      <c r="L35" s="16">
        <f t="shared" si="1"/>
        <v>0</v>
      </c>
      <c r="M35" s="16">
        <f t="shared" si="2"/>
        <v>0</v>
      </c>
      <c r="N35" s="16">
        <f t="shared" si="3"/>
        <v>0</v>
      </c>
      <c r="O35" s="16">
        <f t="shared" si="4"/>
        <v>0</v>
      </c>
      <c r="P35" s="17">
        <f t="shared" si="5"/>
        <v>0</v>
      </c>
      <c r="Q35" s="4"/>
      <c r="R35" s="4"/>
    </row>
    <row r="36" spans="1:18">
      <c r="A36" s="10">
        <v>18.75</v>
      </c>
      <c r="B36" s="11"/>
      <c r="C36" s="11"/>
      <c r="D36" s="11"/>
      <c r="E36" s="11"/>
      <c r="F36" s="13">
        <f t="shared" si="0"/>
        <v>0</v>
      </c>
      <c r="G36" s="2"/>
      <c r="H36" s="14">
        <v>18.75</v>
      </c>
      <c r="I36"/>
      <c r="J36" s="2"/>
      <c r="K36" s="14">
        <v>18.75</v>
      </c>
      <c r="L36" s="16">
        <f t="shared" si="1"/>
        <v>0</v>
      </c>
      <c r="M36" s="16">
        <f t="shared" si="2"/>
        <v>0</v>
      </c>
      <c r="N36" s="16">
        <f t="shared" si="3"/>
        <v>0</v>
      </c>
      <c r="O36" s="16">
        <f t="shared" si="4"/>
        <v>0</v>
      </c>
      <c r="P36" s="17">
        <f t="shared" si="5"/>
        <v>0</v>
      </c>
      <c r="Q36" s="4"/>
      <c r="R36" s="4"/>
    </row>
    <row r="37" spans="1:18">
      <c r="A37" s="14">
        <v>19.25</v>
      </c>
      <c r="B37" s="11"/>
      <c r="C37" s="11"/>
      <c r="D37" s="11"/>
      <c r="E37" s="11"/>
      <c r="F37" s="13">
        <f t="shared" si="0"/>
        <v>0</v>
      </c>
      <c r="G37" s="2"/>
      <c r="H37" s="14">
        <v>19.25</v>
      </c>
      <c r="I37"/>
      <c r="J37" s="2"/>
      <c r="K37" s="14">
        <v>19.25</v>
      </c>
      <c r="L37" s="16">
        <f t="shared" si="1"/>
        <v>0</v>
      </c>
      <c r="M37" s="16">
        <f t="shared" si="2"/>
        <v>0</v>
      </c>
      <c r="N37" s="16">
        <f t="shared" si="3"/>
        <v>0</v>
      </c>
      <c r="O37" s="16">
        <f t="shared" si="4"/>
        <v>0</v>
      </c>
      <c r="P37" s="17">
        <f t="shared" si="5"/>
        <v>0</v>
      </c>
      <c r="Q37" s="4"/>
      <c r="R37" s="4"/>
    </row>
    <row r="38" spans="1:18">
      <c r="A38" s="10">
        <v>19.75</v>
      </c>
      <c r="B38" s="11"/>
      <c r="C38" s="11"/>
      <c r="D38" s="11"/>
      <c r="E38" s="11"/>
      <c r="F38" s="13">
        <f t="shared" si="0"/>
        <v>0</v>
      </c>
      <c r="G38" s="2"/>
      <c r="H38" s="14">
        <v>19.75</v>
      </c>
      <c r="I38"/>
      <c r="J38" s="2"/>
      <c r="K38" s="14">
        <v>19.75</v>
      </c>
      <c r="L38" s="16">
        <f t="shared" si="1"/>
        <v>0</v>
      </c>
      <c r="M38" s="16">
        <f t="shared" si="2"/>
        <v>0</v>
      </c>
      <c r="N38" s="16">
        <f t="shared" si="3"/>
        <v>0</v>
      </c>
      <c r="O38" s="16">
        <f t="shared" si="4"/>
        <v>0</v>
      </c>
      <c r="P38" s="17">
        <f t="shared" si="5"/>
        <v>0</v>
      </c>
      <c r="Q38" s="4"/>
      <c r="R38" s="4"/>
    </row>
    <row r="39" spans="1:18">
      <c r="A39" s="14">
        <v>20.25</v>
      </c>
      <c r="B39" s="11"/>
      <c r="C39" s="11"/>
      <c r="D39" s="11"/>
      <c r="E39" s="11"/>
      <c r="F39" s="13">
        <f t="shared" si="0"/>
        <v>0</v>
      </c>
      <c r="G39" s="2"/>
      <c r="H39" s="14">
        <v>20.25</v>
      </c>
      <c r="I39"/>
      <c r="J39" s="2"/>
      <c r="K39" s="14">
        <v>20.25</v>
      </c>
      <c r="L39" s="16">
        <f t="shared" si="1"/>
        <v>0</v>
      </c>
      <c r="M39" s="16">
        <f t="shared" si="2"/>
        <v>0</v>
      </c>
      <c r="N39" s="16">
        <f t="shared" si="3"/>
        <v>0</v>
      </c>
      <c r="O39" s="16">
        <f t="shared" si="4"/>
        <v>0</v>
      </c>
      <c r="P39" s="17">
        <f t="shared" si="5"/>
        <v>0</v>
      </c>
      <c r="Q39" s="4"/>
      <c r="R39" s="4"/>
    </row>
    <row r="40" spans="1:18">
      <c r="A40" s="10">
        <v>20.75</v>
      </c>
      <c r="B40" s="11"/>
      <c r="C40" s="11"/>
      <c r="D40" s="11"/>
      <c r="E40" s="11"/>
      <c r="F40" s="13">
        <f t="shared" si="0"/>
        <v>0</v>
      </c>
      <c r="G40" s="2"/>
      <c r="H40" s="14">
        <v>20.75</v>
      </c>
      <c r="I40" s="15">
        <f>SUM(I6:I37)</f>
        <v>10245810</v>
      </c>
      <c r="J40" s="2"/>
      <c r="K40" s="14">
        <v>20.75</v>
      </c>
      <c r="L40" s="16">
        <f t="shared" si="1"/>
        <v>0</v>
      </c>
      <c r="M40" s="16">
        <f t="shared" si="2"/>
        <v>0</v>
      </c>
      <c r="N40" s="16">
        <f t="shared" si="3"/>
        <v>0</v>
      </c>
      <c r="O40" s="16">
        <f t="shared" si="4"/>
        <v>0</v>
      </c>
      <c r="P40" s="17">
        <f t="shared" si="5"/>
        <v>0</v>
      </c>
      <c r="Q40" s="4"/>
      <c r="R40" s="4"/>
    </row>
    <row r="41" spans="1:18">
      <c r="A41" s="14">
        <v>21.25</v>
      </c>
      <c r="B41" s="11"/>
      <c r="C41" s="11"/>
      <c r="D41" s="11"/>
      <c r="E41" s="11"/>
      <c r="F41" s="13">
        <f t="shared" si="0"/>
        <v>0</v>
      </c>
      <c r="G41" s="2"/>
      <c r="H41" s="14">
        <v>21.25</v>
      </c>
      <c r="I41" s="15"/>
      <c r="J41" s="2"/>
      <c r="K41" s="14">
        <v>21.25</v>
      </c>
      <c r="L41" s="16">
        <f t="shared" si="1"/>
        <v>0</v>
      </c>
      <c r="M41" s="16">
        <f t="shared" si="2"/>
        <v>0</v>
      </c>
      <c r="N41" s="16">
        <f t="shared" si="3"/>
        <v>0</v>
      </c>
      <c r="O41" s="16">
        <f t="shared" si="4"/>
        <v>0</v>
      </c>
      <c r="P41" s="17">
        <f t="shared" si="5"/>
        <v>0</v>
      </c>
      <c r="Q41" s="4"/>
      <c r="R41" s="4"/>
    </row>
    <row r="42" spans="1:18">
      <c r="A42" s="10">
        <v>21.75</v>
      </c>
      <c r="B42" s="11"/>
      <c r="C42" s="11"/>
      <c r="D42" s="11"/>
      <c r="E42" s="11"/>
      <c r="F42" s="13">
        <f t="shared" si="0"/>
        <v>0</v>
      </c>
      <c r="G42" s="2"/>
      <c r="H42" s="14">
        <v>21.75</v>
      </c>
      <c r="I42" s="15"/>
      <c r="J42" s="2"/>
      <c r="K42" s="14">
        <v>21.75</v>
      </c>
      <c r="L42" s="16">
        <f t="shared" si="1"/>
        <v>0</v>
      </c>
      <c r="M42" s="16">
        <f t="shared" si="2"/>
        <v>0</v>
      </c>
      <c r="N42" s="16">
        <f t="shared" si="3"/>
        <v>0</v>
      </c>
      <c r="O42" s="16">
        <f t="shared" si="4"/>
        <v>0</v>
      </c>
      <c r="P42" s="17">
        <f t="shared" si="5"/>
        <v>0</v>
      </c>
      <c r="Q42" s="4"/>
      <c r="R42" s="4"/>
    </row>
    <row r="43" spans="1:18">
      <c r="A43" s="23" t="s">
        <v>7</v>
      </c>
      <c r="B43" s="24">
        <f>SUM(B6:B42)</f>
        <v>363</v>
      </c>
      <c r="C43" s="24">
        <f>SUM(C6:C42)</f>
        <v>251</v>
      </c>
      <c r="D43" s="24">
        <f>SUM(D6:D42)</f>
        <v>24</v>
      </c>
      <c r="E43" s="24">
        <f>SUM(E6:E42)</f>
        <v>1</v>
      </c>
      <c r="F43" s="24">
        <f>SUM(F6:F42)</f>
        <v>639</v>
      </c>
      <c r="G43" s="25"/>
      <c r="H43" s="23" t="s">
        <v>7</v>
      </c>
      <c r="I43" s="15"/>
      <c r="J43" s="2"/>
      <c r="K43" s="23" t="s">
        <v>7</v>
      </c>
      <c r="L43" s="24">
        <f>SUM(L6:L42)</f>
        <v>2630.4872521893699</v>
      </c>
      <c r="M43" s="24">
        <f>SUM(M6:M42)</f>
        <v>7267.5971976516103</v>
      </c>
      <c r="N43" s="24">
        <f>SUM(N6:N42)</f>
        <v>342.27779015901802</v>
      </c>
      <c r="O43" s="24">
        <f>SUM(O6:O42)</f>
        <v>5.4477599999999997</v>
      </c>
      <c r="P43" s="24">
        <f>SUM(P6:P42)</f>
        <v>10245.81</v>
      </c>
      <c r="Q43" s="26"/>
      <c r="R43" s="4"/>
    </row>
    <row r="44" spans="1:18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4"/>
      <c r="Q44" s="4"/>
      <c r="R44" s="4"/>
    </row>
    <row r="45" spans="1:18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4"/>
      <c r="Q45" s="4"/>
      <c r="R45" s="4"/>
    </row>
    <row r="46" spans="1:18">
      <c r="A46" s="27"/>
      <c r="B46" s="2"/>
      <c r="C46" s="2"/>
      <c r="D46" s="2"/>
      <c r="E46" s="2"/>
      <c r="F46" s="27"/>
      <c r="G46" s="2"/>
      <c r="H46" s="2"/>
      <c r="I46" s="2"/>
      <c r="J46" s="27"/>
      <c r="K46" s="2"/>
      <c r="L46" s="2"/>
      <c r="M46" s="2"/>
      <c r="N46" s="27"/>
      <c r="O46" s="2"/>
      <c r="P46" s="4"/>
      <c r="Q46" s="4"/>
      <c r="R46" s="4"/>
    </row>
    <row r="47" spans="1:18">
      <c r="A47" s="2"/>
      <c r="B47" s="52" t="s">
        <v>9</v>
      </c>
      <c r="C47" s="52"/>
      <c r="D47" s="52"/>
      <c r="E47" s="2"/>
      <c r="F47" s="2"/>
      <c r="G47" s="28"/>
      <c r="H47" s="2"/>
      <c r="I47" s="52" t="s">
        <v>10</v>
      </c>
      <c r="J47" s="52"/>
      <c r="K47" s="52"/>
      <c r="L47" s="2"/>
      <c r="M47" s="2"/>
      <c r="N47" s="2"/>
      <c r="O47" s="2"/>
      <c r="P47" s="4"/>
      <c r="Q47" s="4"/>
      <c r="R47" s="4"/>
    </row>
    <row r="48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4"/>
      <c r="Q48" s="4"/>
      <c r="R48" s="4"/>
    </row>
    <row r="49" spans="1:18">
      <c r="A49" s="2"/>
      <c r="B49" s="2"/>
      <c r="C49" s="2"/>
      <c r="D49" s="2"/>
      <c r="E49" s="2"/>
      <c r="F49" s="2"/>
      <c r="G49" s="2"/>
      <c r="H49" s="29" t="s">
        <v>11</v>
      </c>
      <c r="I49" s="30">
        <v>5.5930266172115406E-3</v>
      </c>
      <c r="J49" s="29" t="s">
        <v>12</v>
      </c>
      <c r="K49" s="30">
        <v>3.0269010568757002</v>
      </c>
      <c r="L49" s="2"/>
      <c r="M49" s="2"/>
      <c r="N49" s="16"/>
      <c r="O49" s="2"/>
      <c r="P49" s="4"/>
      <c r="Q49" s="4"/>
      <c r="R49" s="4"/>
    </row>
    <row r="50" spans="1:18">
      <c r="A50" s="5" t="s">
        <v>3</v>
      </c>
      <c r="B50" s="2"/>
      <c r="C50" s="2"/>
      <c r="D50" s="2"/>
      <c r="E50" s="2"/>
      <c r="F50" s="2"/>
      <c r="G50" s="2"/>
      <c r="H50" s="5" t="s">
        <v>3</v>
      </c>
      <c r="I50" s="2"/>
      <c r="J50" s="2"/>
      <c r="K50" s="2"/>
      <c r="L50" s="2"/>
      <c r="M50" s="2"/>
      <c r="N50" s="4"/>
      <c r="O50" s="4"/>
      <c r="P50" s="4"/>
    </row>
    <row r="51" spans="1:18">
      <c r="A51" s="5" t="s">
        <v>6</v>
      </c>
      <c r="B51" s="6">
        <v>0</v>
      </c>
      <c r="C51" s="7">
        <v>1</v>
      </c>
      <c r="D51" s="7">
        <v>2</v>
      </c>
      <c r="E51" s="7">
        <v>3</v>
      </c>
      <c r="F51" s="8" t="s">
        <v>7</v>
      </c>
      <c r="G51" s="2"/>
      <c r="H51" s="5" t="s">
        <v>6</v>
      </c>
      <c r="I51" s="6">
        <v>0</v>
      </c>
      <c r="J51" s="7">
        <v>1</v>
      </c>
      <c r="K51" s="7">
        <v>2</v>
      </c>
      <c r="L51" s="7">
        <v>3</v>
      </c>
      <c r="M51" s="31" t="s">
        <v>7</v>
      </c>
      <c r="N51" s="4"/>
      <c r="O51" s="4"/>
      <c r="P51" s="4"/>
    </row>
    <row r="52" spans="1:18">
      <c r="A52" s="14">
        <v>3.75</v>
      </c>
      <c r="B52" s="16">
        <f t="shared" ref="B52:B88" si="6">L6*($A52)</f>
        <v>0</v>
      </c>
      <c r="C52" s="16">
        <f t="shared" ref="C52:C88" si="7">M6*($A52)</f>
        <v>0</v>
      </c>
      <c r="D52" s="16">
        <f t="shared" ref="D52:D88" si="8">N6*($A52)</f>
        <v>0</v>
      </c>
      <c r="E52" s="16">
        <f t="shared" ref="E52:E88" si="9">O6*($A52)</f>
        <v>0</v>
      </c>
      <c r="F52" s="13">
        <f t="shared" ref="F52:F88" si="10">SUM(B52:E52)</f>
        <v>0</v>
      </c>
      <c r="G52" s="2"/>
      <c r="H52" s="14">
        <f t="shared" ref="H52:H88" si="11">$I$49*((A52)^$K$49)</f>
        <v>0.305620679591872</v>
      </c>
      <c r="I52" s="16">
        <f t="shared" ref="I52:I88" si="12">L6*$H52</f>
        <v>0</v>
      </c>
      <c r="J52" s="16">
        <f t="shared" ref="J52:J88" si="13">M6*$H52</f>
        <v>0</v>
      </c>
      <c r="K52" s="16">
        <f t="shared" ref="K52:K88" si="14">N6*$H52</f>
        <v>0</v>
      </c>
      <c r="L52" s="16">
        <f t="shared" ref="L52:L88" si="15">O6*$H52</f>
        <v>0</v>
      </c>
      <c r="M52" s="32">
        <f t="shared" ref="M52:M88" si="16">SUM(I52:L52)</f>
        <v>0</v>
      </c>
      <c r="N52" s="4"/>
      <c r="O52" s="4"/>
      <c r="P52" s="4"/>
    </row>
    <row r="53" spans="1:18">
      <c r="A53" s="14">
        <v>4.25</v>
      </c>
      <c r="B53" s="16">
        <f t="shared" si="6"/>
        <v>0</v>
      </c>
      <c r="C53" s="16">
        <f t="shared" si="7"/>
        <v>0</v>
      </c>
      <c r="D53" s="16">
        <f t="shared" si="8"/>
        <v>0</v>
      </c>
      <c r="E53" s="16">
        <f t="shared" si="9"/>
        <v>0</v>
      </c>
      <c r="F53" s="13">
        <f t="shared" si="10"/>
        <v>0</v>
      </c>
      <c r="G53" s="2"/>
      <c r="H53" s="14">
        <f t="shared" si="11"/>
        <v>0.44639364440148199</v>
      </c>
      <c r="I53" s="16">
        <f t="shared" si="12"/>
        <v>0</v>
      </c>
      <c r="J53" s="16">
        <f t="shared" si="13"/>
        <v>0</v>
      </c>
      <c r="K53" s="16">
        <f t="shared" si="14"/>
        <v>0</v>
      </c>
      <c r="L53" s="16">
        <f t="shared" si="15"/>
        <v>0</v>
      </c>
      <c r="M53" s="32">
        <f t="shared" si="16"/>
        <v>0</v>
      </c>
      <c r="N53" s="4"/>
      <c r="O53" s="4"/>
      <c r="P53" s="4"/>
    </row>
    <row r="54" spans="1:18">
      <c r="A54" s="14">
        <v>4.75</v>
      </c>
      <c r="B54" s="16">
        <f t="shared" si="6"/>
        <v>0</v>
      </c>
      <c r="C54" s="16">
        <f t="shared" si="7"/>
        <v>0</v>
      </c>
      <c r="D54" s="16">
        <f t="shared" si="8"/>
        <v>0</v>
      </c>
      <c r="E54" s="16">
        <f t="shared" si="9"/>
        <v>0</v>
      </c>
      <c r="F54" s="13">
        <f t="shared" si="10"/>
        <v>0</v>
      </c>
      <c r="G54" s="2"/>
      <c r="H54" s="14">
        <f t="shared" si="11"/>
        <v>0.62507407704225404</v>
      </c>
      <c r="I54" s="16">
        <f t="shared" si="12"/>
        <v>0</v>
      </c>
      <c r="J54" s="16">
        <f t="shared" si="13"/>
        <v>0</v>
      </c>
      <c r="K54" s="16">
        <f t="shared" si="14"/>
        <v>0</v>
      </c>
      <c r="L54" s="16">
        <f t="shared" si="15"/>
        <v>0</v>
      </c>
      <c r="M54" s="32">
        <f t="shared" si="16"/>
        <v>0</v>
      </c>
      <c r="N54" s="4"/>
      <c r="O54" s="4"/>
      <c r="P54" s="4"/>
    </row>
    <row r="55" spans="1:18">
      <c r="A55" s="14">
        <v>5.25</v>
      </c>
      <c r="B55" s="16">
        <f t="shared" si="6"/>
        <v>0</v>
      </c>
      <c r="C55" s="16">
        <f t="shared" si="7"/>
        <v>0</v>
      </c>
      <c r="D55" s="16">
        <f t="shared" si="8"/>
        <v>0</v>
      </c>
      <c r="E55" s="16">
        <f t="shared" si="9"/>
        <v>0</v>
      </c>
      <c r="F55" s="13">
        <f t="shared" si="10"/>
        <v>0</v>
      </c>
      <c r="G55" s="2"/>
      <c r="H55" s="14">
        <f t="shared" si="11"/>
        <v>0.84624836524637903</v>
      </c>
      <c r="I55" s="16">
        <f t="shared" si="12"/>
        <v>0</v>
      </c>
      <c r="J55" s="16">
        <f t="shared" si="13"/>
        <v>0</v>
      </c>
      <c r="K55" s="16">
        <f t="shared" si="14"/>
        <v>0</v>
      </c>
      <c r="L55" s="16">
        <f t="shared" si="15"/>
        <v>0</v>
      </c>
      <c r="M55" s="32">
        <f t="shared" si="16"/>
        <v>0</v>
      </c>
      <c r="N55" s="4"/>
      <c r="O55" s="4"/>
      <c r="P55" s="4"/>
    </row>
    <row r="56" spans="1:18">
      <c r="A56" s="14">
        <v>5.75</v>
      </c>
      <c r="B56" s="16">
        <f t="shared" si="6"/>
        <v>0</v>
      </c>
      <c r="C56" s="16">
        <f t="shared" si="7"/>
        <v>0</v>
      </c>
      <c r="D56" s="16">
        <f t="shared" si="8"/>
        <v>0</v>
      </c>
      <c r="E56" s="16">
        <f t="shared" si="9"/>
        <v>0</v>
      </c>
      <c r="F56" s="13">
        <f t="shared" si="10"/>
        <v>0</v>
      </c>
      <c r="G56" s="2"/>
      <c r="H56" s="14">
        <f t="shared" si="11"/>
        <v>1.1145159499838</v>
      </c>
      <c r="I56" s="16">
        <f t="shared" si="12"/>
        <v>0</v>
      </c>
      <c r="J56" s="16">
        <f t="shared" si="13"/>
        <v>0</v>
      </c>
      <c r="K56" s="16">
        <f t="shared" si="14"/>
        <v>0</v>
      </c>
      <c r="L56" s="16">
        <f t="shared" si="15"/>
        <v>0</v>
      </c>
      <c r="M56" s="32">
        <f t="shared" si="16"/>
        <v>0</v>
      </c>
      <c r="N56" s="4"/>
      <c r="O56" s="4"/>
      <c r="P56" s="4"/>
    </row>
    <row r="57" spans="1:18">
      <c r="A57" s="14">
        <v>6.25</v>
      </c>
      <c r="B57" s="16">
        <f t="shared" si="6"/>
        <v>0</v>
      </c>
      <c r="C57" s="16">
        <f t="shared" si="7"/>
        <v>0</v>
      </c>
      <c r="D57" s="16">
        <f t="shared" si="8"/>
        <v>0</v>
      </c>
      <c r="E57" s="16">
        <f t="shared" si="9"/>
        <v>0</v>
      </c>
      <c r="F57" s="13">
        <f t="shared" si="10"/>
        <v>0</v>
      </c>
      <c r="G57" s="2"/>
      <c r="H57" s="14">
        <f t="shared" si="11"/>
        <v>1.4344881064083299</v>
      </c>
      <c r="I57" s="16">
        <f t="shared" si="12"/>
        <v>0</v>
      </c>
      <c r="J57" s="16">
        <f t="shared" si="13"/>
        <v>0</v>
      </c>
      <c r="K57" s="16">
        <f t="shared" si="14"/>
        <v>0</v>
      </c>
      <c r="L57" s="16">
        <f t="shared" si="15"/>
        <v>0</v>
      </c>
      <c r="M57" s="32">
        <f t="shared" si="16"/>
        <v>0</v>
      </c>
      <c r="N57" s="4"/>
      <c r="O57" s="4"/>
      <c r="P57" s="4"/>
    </row>
    <row r="58" spans="1:18">
      <c r="A58" s="14">
        <v>6.75</v>
      </c>
      <c r="B58" s="16">
        <f t="shared" si="6"/>
        <v>0</v>
      </c>
      <c r="C58" s="16">
        <f t="shared" si="7"/>
        <v>0</v>
      </c>
      <c r="D58" s="16">
        <f t="shared" si="8"/>
        <v>0</v>
      </c>
      <c r="E58" s="16">
        <f t="shared" si="9"/>
        <v>0</v>
      </c>
      <c r="F58" s="13">
        <f t="shared" si="10"/>
        <v>0</v>
      </c>
      <c r="G58" s="2"/>
      <c r="H58" s="14">
        <f t="shared" si="11"/>
        <v>1.81078693598049</v>
      </c>
      <c r="I58" s="16">
        <f t="shared" si="12"/>
        <v>0</v>
      </c>
      <c r="J58" s="16">
        <f t="shared" si="13"/>
        <v>0</v>
      </c>
      <c r="K58" s="16">
        <f t="shared" si="14"/>
        <v>0</v>
      </c>
      <c r="L58" s="16">
        <f t="shared" si="15"/>
        <v>0</v>
      </c>
      <c r="M58" s="32">
        <f t="shared" si="16"/>
        <v>0</v>
      </c>
      <c r="N58" s="4"/>
      <c r="O58" s="4"/>
      <c r="P58" s="4"/>
    </row>
    <row r="59" spans="1:18">
      <c r="A59" s="14">
        <v>7.25</v>
      </c>
      <c r="B59" s="16">
        <f t="shared" si="6"/>
        <v>0</v>
      </c>
      <c r="C59" s="16">
        <f t="shared" si="7"/>
        <v>0</v>
      </c>
      <c r="D59" s="16">
        <f t="shared" si="8"/>
        <v>0</v>
      </c>
      <c r="E59" s="16">
        <f t="shared" si="9"/>
        <v>0</v>
      </c>
      <c r="F59" s="13">
        <f t="shared" si="10"/>
        <v>0</v>
      </c>
      <c r="G59" s="2"/>
      <c r="H59" s="14">
        <f t="shared" si="11"/>
        <v>2.2480445189817</v>
      </c>
      <c r="I59" s="16">
        <f t="shared" si="12"/>
        <v>0</v>
      </c>
      <c r="J59" s="16">
        <f t="shared" si="13"/>
        <v>0</v>
      </c>
      <c r="K59" s="16">
        <f t="shared" si="14"/>
        <v>0</v>
      </c>
      <c r="L59" s="16">
        <f t="shared" si="15"/>
        <v>0</v>
      </c>
      <c r="M59" s="32">
        <f t="shared" si="16"/>
        <v>0</v>
      </c>
      <c r="N59" s="4"/>
      <c r="O59" s="4"/>
      <c r="P59" s="4"/>
    </row>
    <row r="60" spans="1:18">
      <c r="A60" s="14">
        <v>7.75</v>
      </c>
      <c r="B60" s="16">
        <f t="shared" si="6"/>
        <v>0</v>
      </c>
      <c r="C60" s="16">
        <f t="shared" si="7"/>
        <v>0</v>
      </c>
      <c r="D60" s="16">
        <f t="shared" si="8"/>
        <v>0</v>
      </c>
      <c r="E60" s="16">
        <f t="shared" si="9"/>
        <v>0</v>
      </c>
      <c r="F60" s="13">
        <f t="shared" si="10"/>
        <v>0</v>
      </c>
      <c r="G60" s="2"/>
      <c r="H60" s="14">
        <f t="shared" si="11"/>
        <v>2.7509021917629601</v>
      </c>
      <c r="I60" s="16">
        <f t="shared" si="12"/>
        <v>0</v>
      </c>
      <c r="J60" s="16">
        <f t="shared" si="13"/>
        <v>0</v>
      </c>
      <c r="K60" s="16">
        <f t="shared" si="14"/>
        <v>0</v>
      </c>
      <c r="L60" s="16">
        <f t="shared" si="15"/>
        <v>0</v>
      </c>
      <c r="M60" s="32">
        <f t="shared" si="16"/>
        <v>0</v>
      </c>
      <c r="N60" s="4"/>
      <c r="O60" s="4"/>
      <c r="P60" s="4"/>
    </row>
    <row r="61" spans="1:18">
      <c r="A61" s="14">
        <v>8.25</v>
      </c>
      <c r="B61" s="16">
        <f t="shared" si="6"/>
        <v>0</v>
      </c>
      <c r="C61" s="16">
        <f t="shared" si="7"/>
        <v>0</v>
      </c>
      <c r="D61" s="16">
        <f t="shared" si="8"/>
        <v>0</v>
      </c>
      <c r="E61" s="16">
        <f t="shared" si="9"/>
        <v>0</v>
      </c>
      <c r="F61" s="13">
        <f t="shared" si="10"/>
        <v>0</v>
      </c>
      <c r="G61" s="2"/>
      <c r="H61" s="14">
        <f t="shared" si="11"/>
        <v>3.32400992294327</v>
      </c>
      <c r="I61" s="16">
        <f t="shared" si="12"/>
        <v>0</v>
      </c>
      <c r="J61" s="16">
        <f t="shared" si="13"/>
        <v>0</v>
      </c>
      <c r="K61" s="16">
        <f t="shared" si="14"/>
        <v>0</v>
      </c>
      <c r="L61" s="16">
        <f t="shared" si="15"/>
        <v>0</v>
      </c>
      <c r="M61" s="32">
        <f t="shared" si="16"/>
        <v>0</v>
      </c>
      <c r="N61" s="4"/>
      <c r="O61" s="4"/>
      <c r="P61" s="4"/>
    </row>
    <row r="62" spans="1:18">
      <c r="A62" s="14">
        <v>8.75</v>
      </c>
      <c r="B62" s="16">
        <f t="shared" si="6"/>
        <v>0</v>
      </c>
      <c r="C62" s="16">
        <f t="shared" si="7"/>
        <v>0</v>
      </c>
      <c r="D62" s="16">
        <f t="shared" si="8"/>
        <v>0</v>
      </c>
      <c r="E62" s="16">
        <f t="shared" si="9"/>
        <v>0</v>
      </c>
      <c r="F62" s="13">
        <f t="shared" si="10"/>
        <v>0</v>
      </c>
      <c r="G62" s="2"/>
      <c r="H62" s="14">
        <f t="shared" si="11"/>
        <v>3.9720257694424399</v>
      </c>
      <c r="I62" s="16">
        <f t="shared" si="12"/>
        <v>0</v>
      </c>
      <c r="J62" s="16">
        <f t="shared" si="13"/>
        <v>0</v>
      </c>
      <c r="K62" s="16">
        <f t="shared" si="14"/>
        <v>0</v>
      </c>
      <c r="L62" s="16">
        <f t="shared" si="15"/>
        <v>0</v>
      </c>
      <c r="M62" s="32">
        <f t="shared" si="16"/>
        <v>0</v>
      </c>
      <c r="N62" s="4"/>
      <c r="O62" s="4"/>
      <c r="P62" s="4"/>
    </row>
    <row r="63" spans="1:18">
      <c r="A63" s="14">
        <v>9.25</v>
      </c>
      <c r="B63" s="16">
        <f t="shared" si="6"/>
        <v>193.06250943396199</v>
      </c>
      <c r="C63" s="16">
        <f t="shared" si="7"/>
        <v>3.7127405660377399</v>
      </c>
      <c r="D63" s="16">
        <f t="shared" si="8"/>
        <v>0</v>
      </c>
      <c r="E63" s="16">
        <f t="shared" si="9"/>
        <v>0</v>
      </c>
      <c r="F63" s="13">
        <f t="shared" si="10"/>
        <v>196.77525</v>
      </c>
      <c r="G63" s="2"/>
      <c r="H63" s="14">
        <f t="shared" si="11"/>
        <v>4.6996153978724804</v>
      </c>
      <c r="I63" s="16">
        <f t="shared" si="12"/>
        <v>98.088599144621497</v>
      </c>
      <c r="J63" s="16">
        <f t="shared" si="13"/>
        <v>1.8863192143196501</v>
      </c>
      <c r="K63" s="16">
        <f t="shared" si="14"/>
        <v>0</v>
      </c>
      <c r="L63" s="16">
        <f t="shared" si="15"/>
        <v>0</v>
      </c>
      <c r="M63" s="32">
        <f t="shared" si="16"/>
        <v>99.974918358941196</v>
      </c>
      <c r="N63" s="4"/>
      <c r="O63" s="4"/>
      <c r="P63" s="4"/>
    </row>
    <row r="64" spans="1:18">
      <c r="A64" s="14">
        <v>9.75</v>
      </c>
      <c r="B64" s="16">
        <f t="shared" si="6"/>
        <v>654.27336000000003</v>
      </c>
      <c r="C64" s="16">
        <f t="shared" si="7"/>
        <v>13.630694999999999</v>
      </c>
      <c r="D64" s="16">
        <f t="shared" si="8"/>
        <v>13.630694999999999</v>
      </c>
      <c r="E64" s="16">
        <f t="shared" si="9"/>
        <v>0</v>
      </c>
      <c r="F64" s="13">
        <f t="shared" si="10"/>
        <v>681.53475000000003</v>
      </c>
      <c r="G64" s="2"/>
      <c r="H64" s="14">
        <f t="shared" si="11"/>
        <v>5.5114516601214598</v>
      </c>
      <c r="I64" s="16">
        <f t="shared" si="12"/>
        <v>369.845743194384</v>
      </c>
      <c r="J64" s="16">
        <f t="shared" si="13"/>
        <v>7.7051196498829997</v>
      </c>
      <c r="K64" s="16">
        <f t="shared" si="14"/>
        <v>7.7051196498829997</v>
      </c>
      <c r="L64" s="16">
        <f t="shared" si="15"/>
        <v>0</v>
      </c>
      <c r="M64" s="32">
        <f t="shared" si="16"/>
        <v>385.25598249414998</v>
      </c>
      <c r="N64" s="4"/>
      <c r="O64" s="4"/>
      <c r="P64" s="4"/>
    </row>
    <row r="65" spans="1:16">
      <c r="A65" s="14">
        <v>10.25</v>
      </c>
      <c r="B65" s="16">
        <f t="shared" si="6"/>
        <v>2965.3546710526298</v>
      </c>
      <c r="C65" s="16">
        <f t="shared" si="7"/>
        <v>0</v>
      </c>
      <c r="D65" s="16">
        <f t="shared" si="8"/>
        <v>107.831078947368</v>
      </c>
      <c r="E65" s="16">
        <f t="shared" si="9"/>
        <v>0</v>
      </c>
      <c r="F65" s="13">
        <f t="shared" si="10"/>
        <v>3073.1857500000001</v>
      </c>
      <c r="G65" s="2"/>
      <c r="H65" s="14">
        <f t="shared" si="11"/>
        <v>6.4122142143768999</v>
      </c>
      <c r="I65" s="16">
        <f t="shared" si="12"/>
        <v>1855.07213389196</v>
      </c>
      <c r="J65" s="16">
        <f t="shared" si="13"/>
        <v>0</v>
      </c>
      <c r="K65" s="16">
        <f t="shared" si="14"/>
        <v>67.457168505162301</v>
      </c>
      <c r="L65" s="16">
        <f t="shared" si="15"/>
        <v>0</v>
      </c>
      <c r="M65" s="32">
        <f t="shared" si="16"/>
        <v>1922.5293023971201</v>
      </c>
      <c r="N65" s="4"/>
      <c r="O65" s="4"/>
      <c r="P65" s="4"/>
    </row>
    <row r="66" spans="1:16">
      <c r="A66" s="14">
        <v>10.75</v>
      </c>
      <c r="B66" s="16">
        <f t="shared" si="6"/>
        <v>4275.1296599999996</v>
      </c>
      <c r="C66" s="16">
        <f t="shared" si="7"/>
        <v>58.563420000000001</v>
      </c>
      <c r="D66" s="16">
        <f t="shared" si="8"/>
        <v>0</v>
      </c>
      <c r="E66" s="16">
        <f t="shared" si="9"/>
        <v>58.563420000000001</v>
      </c>
      <c r="F66" s="13">
        <f t="shared" si="10"/>
        <v>4392.2565000000004</v>
      </c>
      <c r="G66" s="2"/>
      <c r="H66" s="14">
        <f t="shared" si="11"/>
        <v>7.4065891846292002</v>
      </c>
      <c r="I66" s="16">
        <f t="shared" si="12"/>
        <v>2945.50038164126</v>
      </c>
      <c r="J66" s="16">
        <f t="shared" si="13"/>
        <v>40.349320296455602</v>
      </c>
      <c r="K66" s="16">
        <f t="shared" si="14"/>
        <v>0</v>
      </c>
      <c r="L66" s="16">
        <f t="shared" si="15"/>
        <v>40.349320296455602</v>
      </c>
      <c r="M66" s="32">
        <f t="shared" si="16"/>
        <v>3026.1990222341701</v>
      </c>
      <c r="N66" s="4"/>
      <c r="O66" s="4"/>
      <c r="P66" s="4"/>
    </row>
    <row r="67" spans="1:16">
      <c r="A67" s="14">
        <v>11.25</v>
      </c>
      <c r="B67" s="16">
        <f t="shared" si="6"/>
        <v>2871.3937500000002</v>
      </c>
      <c r="C67" s="16">
        <f t="shared" si="7"/>
        <v>0</v>
      </c>
      <c r="D67" s="16">
        <f t="shared" si="8"/>
        <v>0</v>
      </c>
      <c r="E67" s="16">
        <f t="shared" si="9"/>
        <v>0</v>
      </c>
      <c r="F67" s="13">
        <f t="shared" si="10"/>
        <v>2871.3937500000002</v>
      </c>
      <c r="G67" s="2"/>
      <c r="H67" s="14">
        <f t="shared" si="11"/>
        <v>8.4992688530514098</v>
      </c>
      <c r="I67" s="16">
        <f t="shared" si="12"/>
        <v>2169.3108857085799</v>
      </c>
      <c r="J67" s="16">
        <f t="shared" si="13"/>
        <v>0</v>
      </c>
      <c r="K67" s="16">
        <f t="shared" si="14"/>
        <v>0</v>
      </c>
      <c r="L67" s="16">
        <f t="shared" si="15"/>
        <v>0</v>
      </c>
      <c r="M67" s="32">
        <f t="shared" si="16"/>
        <v>2169.3108857085799</v>
      </c>
      <c r="N67" s="4"/>
      <c r="O67" s="4"/>
      <c r="P67" s="4"/>
    </row>
    <row r="68" spans="1:16">
      <c r="A68" s="14">
        <v>11.75</v>
      </c>
      <c r="B68" s="16">
        <f t="shared" si="6"/>
        <v>1956.4190625000001</v>
      </c>
      <c r="C68" s="16">
        <f t="shared" si="7"/>
        <v>279.48843749999997</v>
      </c>
      <c r="D68" s="16">
        <f t="shared" si="8"/>
        <v>0</v>
      </c>
      <c r="E68" s="16">
        <f t="shared" si="9"/>
        <v>0</v>
      </c>
      <c r="F68" s="13">
        <f t="shared" si="10"/>
        <v>2235.9074999999998</v>
      </c>
      <c r="G68" s="2"/>
      <c r="H68" s="14">
        <f t="shared" si="11"/>
        <v>9.6949513806920091</v>
      </c>
      <c r="I68" s="16">
        <f t="shared" si="12"/>
        <v>1614.2457609528999</v>
      </c>
      <c r="J68" s="16">
        <f t="shared" si="13"/>
        <v>230.606537278985</v>
      </c>
      <c r="K68" s="16">
        <f t="shared" si="14"/>
        <v>0</v>
      </c>
      <c r="L68" s="16">
        <f t="shared" si="15"/>
        <v>0</v>
      </c>
      <c r="M68" s="32">
        <f t="shared" si="16"/>
        <v>1844.85229823189</v>
      </c>
      <c r="N68" s="4"/>
      <c r="O68" s="4"/>
      <c r="P68" s="4"/>
    </row>
    <row r="69" spans="1:16">
      <c r="A69" s="14">
        <v>12.25</v>
      </c>
      <c r="B69" s="16">
        <f t="shared" si="6"/>
        <v>1657.768</v>
      </c>
      <c r="C69" s="16">
        <f t="shared" si="7"/>
        <v>0</v>
      </c>
      <c r="D69" s="16">
        <f t="shared" si="8"/>
        <v>0</v>
      </c>
      <c r="E69" s="16">
        <f t="shared" si="9"/>
        <v>0</v>
      </c>
      <c r="F69" s="13">
        <f t="shared" si="10"/>
        <v>1657.768</v>
      </c>
      <c r="G69" s="2"/>
      <c r="H69" s="14">
        <f t="shared" si="11"/>
        <v>10.998340552726599</v>
      </c>
      <c r="I69" s="16">
        <f t="shared" si="12"/>
        <v>1488.3834303193901</v>
      </c>
      <c r="J69" s="16">
        <f t="shared" si="13"/>
        <v>0</v>
      </c>
      <c r="K69" s="16">
        <f t="shared" si="14"/>
        <v>0</v>
      </c>
      <c r="L69" s="16">
        <f t="shared" si="15"/>
        <v>0</v>
      </c>
      <c r="M69" s="32">
        <f t="shared" si="16"/>
        <v>1488.3834303193901</v>
      </c>
      <c r="N69" s="4"/>
      <c r="O69" s="4"/>
      <c r="P69" s="4"/>
    </row>
    <row r="70" spans="1:16">
      <c r="A70" s="14">
        <v>12.75</v>
      </c>
      <c r="B70" s="16">
        <f t="shared" si="6"/>
        <v>0</v>
      </c>
      <c r="C70" s="16">
        <f t="shared" si="7"/>
        <v>9082.5517500000005</v>
      </c>
      <c r="D70" s="16">
        <f t="shared" si="8"/>
        <v>0</v>
      </c>
      <c r="E70" s="16">
        <f t="shared" si="9"/>
        <v>0</v>
      </c>
      <c r="F70" s="13">
        <f t="shared" si="10"/>
        <v>9082.5517500000005</v>
      </c>
      <c r="G70" s="2"/>
      <c r="H70" s="14">
        <f t="shared" si="11"/>
        <v>12.4141455451515</v>
      </c>
      <c r="I70" s="16">
        <f t="shared" si="12"/>
        <v>0</v>
      </c>
      <c r="J70" s="16">
        <f t="shared" si="13"/>
        <v>8843.3034781074894</v>
      </c>
      <c r="K70" s="16">
        <f t="shared" si="14"/>
        <v>0</v>
      </c>
      <c r="L70" s="16">
        <f t="shared" si="15"/>
        <v>0</v>
      </c>
      <c r="M70" s="32">
        <f t="shared" si="16"/>
        <v>8843.3034781074894</v>
      </c>
      <c r="N70" s="4"/>
      <c r="O70" s="4"/>
      <c r="P70" s="4"/>
    </row>
    <row r="71" spans="1:16">
      <c r="A71" s="14">
        <v>13.25</v>
      </c>
      <c r="B71" s="16">
        <f t="shared" si="6"/>
        <v>8544.6997499999998</v>
      </c>
      <c r="C71" s="16">
        <f t="shared" si="7"/>
        <v>17089.3995</v>
      </c>
      <c r="D71" s="16">
        <f t="shared" si="8"/>
        <v>0</v>
      </c>
      <c r="E71" s="16">
        <f t="shared" si="9"/>
        <v>0</v>
      </c>
      <c r="F71" s="13">
        <f t="shared" si="10"/>
        <v>25634.099249999999</v>
      </c>
      <c r="G71" s="2"/>
      <c r="H71" s="14">
        <f t="shared" si="11"/>
        <v>13.947080710309701</v>
      </c>
      <c r="I71" s="16">
        <f t="shared" si="12"/>
        <v>8994.2352497066495</v>
      </c>
      <c r="J71" s="16">
        <f t="shared" si="13"/>
        <v>17988.470499413299</v>
      </c>
      <c r="K71" s="16">
        <f t="shared" si="14"/>
        <v>0</v>
      </c>
      <c r="L71" s="16">
        <f t="shared" si="15"/>
        <v>0</v>
      </c>
      <c r="M71" s="32">
        <f t="shared" si="16"/>
        <v>26982.705749119901</v>
      </c>
      <c r="N71" s="4"/>
      <c r="O71" s="4"/>
      <c r="P71" s="4"/>
    </row>
    <row r="72" spans="1:16">
      <c r="A72" s="14">
        <v>13.75</v>
      </c>
      <c r="B72" s="16">
        <f t="shared" si="6"/>
        <v>4994.59852941177</v>
      </c>
      <c r="C72" s="16">
        <f t="shared" si="7"/>
        <v>22198.2156862745</v>
      </c>
      <c r="D72" s="16">
        <f t="shared" si="8"/>
        <v>1109.9107843137299</v>
      </c>
      <c r="E72" s="16">
        <f t="shared" si="9"/>
        <v>0</v>
      </c>
      <c r="F72" s="13">
        <f t="shared" si="10"/>
        <v>28302.724999999999</v>
      </c>
      <c r="G72" s="2"/>
      <c r="H72" s="14">
        <f t="shared" si="11"/>
        <v>15.601865379047499</v>
      </c>
      <c r="I72" s="16">
        <f t="shared" si="12"/>
        <v>5667.2766456924401</v>
      </c>
      <c r="J72" s="16">
        <f t="shared" si="13"/>
        <v>25187.8962030775</v>
      </c>
      <c r="K72" s="16">
        <f t="shared" si="14"/>
        <v>1259.3948101538699</v>
      </c>
      <c r="L72" s="16">
        <f t="shared" si="15"/>
        <v>0</v>
      </c>
      <c r="M72" s="32">
        <f t="shared" si="16"/>
        <v>32114.567658923799</v>
      </c>
      <c r="N72" s="4"/>
      <c r="O72" s="4"/>
      <c r="P72" s="4"/>
    </row>
    <row r="73" spans="1:16">
      <c r="A73" s="14">
        <v>14.25</v>
      </c>
      <c r="B73" s="16">
        <f t="shared" si="6"/>
        <v>1561.7662071428599</v>
      </c>
      <c r="C73" s="16">
        <f t="shared" si="7"/>
        <v>16398.545174999999</v>
      </c>
      <c r="D73" s="16">
        <f t="shared" si="8"/>
        <v>260.29436785714199</v>
      </c>
      <c r="E73" s="16">
        <f t="shared" si="9"/>
        <v>0</v>
      </c>
      <c r="F73" s="13">
        <f t="shared" si="10"/>
        <v>18220.605749999999</v>
      </c>
      <c r="G73" s="2"/>
      <c r="H73" s="14">
        <f t="shared" si="11"/>
        <v>17.383223677630902</v>
      </c>
      <c r="I73" s="16">
        <f t="shared" si="12"/>
        <v>1905.1600919950599</v>
      </c>
      <c r="J73" s="16">
        <f t="shared" si="13"/>
        <v>20004.1809659481</v>
      </c>
      <c r="K73" s="16">
        <f t="shared" si="14"/>
        <v>317.52668199917503</v>
      </c>
      <c r="L73" s="16">
        <f t="shared" si="15"/>
        <v>0</v>
      </c>
      <c r="M73" s="32">
        <f t="shared" si="16"/>
        <v>22226.8677399423</v>
      </c>
      <c r="N73" s="4"/>
      <c r="O73" s="4"/>
      <c r="P73" s="4"/>
    </row>
    <row r="74" spans="1:16">
      <c r="A74" s="14">
        <v>14.75</v>
      </c>
      <c r="B74" s="16">
        <f t="shared" si="6"/>
        <v>747.93054444444499</v>
      </c>
      <c r="C74" s="16">
        <f t="shared" si="7"/>
        <v>16080.506705555499</v>
      </c>
      <c r="D74" s="16">
        <f t="shared" si="8"/>
        <v>0</v>
      </c>
      <c r="E74" s="16">
        <f t="shared" si="9"/>
        <v>0</v>
      </c>
      <c r="F74" s="13">
        <f t="shared" si="10"/>
        <v>16828.437249999901</v>
      </c>
      <c r="G74" s="2"/>
      <c r="H74" s="14">
        <f t="shared" si="11"/>
        <v>19.295884357823201</v>
      </c>
      <c r="I74" s="16">
        <f t="shared" si="12"/>
        <v>978.43940971415304</v>
      </c>
      <c r="J74" s="16">
        <f t="shared" si="13"/>
        <v>21036.4473088542</v>
      </c>
      <c r="K74" s="16">
        <f t="shared" si="14"/>
        <v>0</v>
      </c>
      <c r="L74" s="16">
        <f t="shared" si="15"/>
        <v>0</v>
      </c>
      <c r="M74" s="32">
        <f t="shared" si="16"/>
        <v>22014.886718568399</v>
      </c>
      <c r="N74" s="4"/>
      <c r="O74" s="4"/>
      <c r="P74" s="4"/>
    </row>
    <row r="75" spans="1:16">
      <c r="A75" s="14">
        <v>15.25</v>
      </c>
      <c r="B75" s="16">
        <f t="shared" si="6"/>
        <v>1566.1585135135099</v>
      </c>
      <c r="C75" s="16">
        <f t="shared" si="7"/>
        <v>11354.649222972999</v>
      </c>
      <c r="D75" s="16">
        <f t="shared" si="8"/>
        <v>1566.1585135135099</v>
      </c>
      <c r="E75" s="16">
        <f t="shared" si="9"/>
        <v>0</v>
      </c>
      <c r="F75" s="13">
        <f t="shared" si="10"/>
        <v>14486.966249999999</v>
      </c>
      <c r="G75" s="2"/>
      <c r="H75" s="14">
        <f t="shared" si="11"/>
        <v>21.344580638746699</v>
      </c>
      <c r="I75" s="16">
        <f t="shared" si="12"/>
        <v>2192.0653563769802</v>
      </c>
      <c r="J75" s="16">
        <f t="shared" si="13"/>
        <v>15892.4738337331</v>
      </c>
      <c r="K75" s="16">
        <f t="shared" si="14"/>
        <v>2192.0653563769802</v>
      </c>
      <c r="L75" s="16">
        <f t="shared" si="15"/>
        <v>0</v>
      </c>
      <c r="M75" s="32">
        <f t="shared" si="16"/>
        <v>20276.604546487099</v>
      </c>
      <c r="N75" s="4"/>
      <c r="O75" s="4"/>
      <c r="P75" s="4"/>
    </row>
    <row r="76" spans="1:16">
      <c r="A76" s="14">
        <v>15.75</v>
      </c>
      <c r="B76" s="16">
        <f t="shared" si="6"/>
        <v>210.09105</v>
      </c>
      <c r="C76" s="16">
        <f t="shared" si="7"/>
        <v>6302.7315000000099</v>
      </c>
      <c r="D76" s="16">
        <f t="shared" si="8"/>
        <v>840.36419999999896</v>
      </c>
      <c r="E76" s="16">
        <f t="shared" si="9"/>
        <v>0</v>
      </c>
      <c r="F76" s="13">
        <f t="shared" si="10"/>
        <v>7353.1867500000099</v>
      </c>
      <c r="G76" s="2"/>
      <c r="H76" s="14">
        <f t="shared" si="11"/>
        <v>23.5340500593387</v>
      </c>
      <c r="I76" s="16">
        <f t="shared" si="12"/>
        <v>313.92338334724002</v>
      </c>
      <c r="J76" s="16">
        <f t="shared" si="13"/>
        <v>9417.7015004172099</v>
      </c>
      <c r="K76" s="16">
        <f t="shared" si="14"/>
        <v>1255.6935333889601</v>
      </c>
      <c r="L76" s="16">
        <f t="shared" si="15"/>
        <v>0</v>
      </c>
      <c r="M76" s="32">
        <f t="shared" si="16"/>
        <v>10987.318417153399</v>
      </c>
      <c r="N76" s="4"/>
      <c r="O76" s="4"/>
      <c r="P76" s="4"/>
    </row>
    <row r="77" spans="1:16">
      <c r="A77" s="14">
        <v>16.25</v>
      </c>
      <c r="B77" s="16">
        <f t="shared" si="6"/>
        <v>188.50180555555499</v>
      </c>
      <c r="C77" s="16">
        <f t="shared" si="7"/>
        <v>2827.5270833333402</v>
      </c>
      <c r="D77" s="16">
        <f t="shared" si="8"/>
        <v>377.00361111111101</v>
      </c>
      <c r="E77" s="16">
        <f t="shared" si="9"/>
        <v>0</v>
      </c>
      <c r="F77" s="13">
        <f t="shared" si="10"/>
        <v>3393.0325000000098</v>
      </c>
      <c r="G77" s="2"/>
      <c r="H77" s="14">
        <f t="shared" si="11"/>
        <v>25.869034340367801</v>
      </c>
      <c r="I77" s="16">
        <f t="shared" si="12"/>
        <v>300.08367268541502</v>
      </c>
      <c r="J77" s="16">
        <f t="shared" si="13"/>
        <v>4501.25509028124</v>
      </c>
      <c r="K77" s="16">
        <f t="shared" si="14"/>
        <v>600.16734537083005</v>
      </c>
      <c r="L77" s="16">
        <f t="shared" si="15"/>
        <v>0</v>
      </c>
      <c r="M77" s="32">
        <f t="shared" si="16"/>
        <v>5401.5061083374803</v>
      </c>
      <c r="N77" s="4"/>
      <c r="O77" s="4"/>
      <c r="P77" s="4"/>
    </row>
    <row r="78" spans="1:16">
      <c r="A78" s="14">
        <v>16.75</v>
      </c>
      <c r="B78" s="16">
        <f t="shared" si="6"/>
        <v>39.950206521739098</v>
      </c>
      <c r="C78" s="16">
        <f t="shared" si="7"/>
        <v>759.05392391304304</v>
      </c>
      <c r="D78" s="16">
        <f t="shared" si="8"/>
        <v>119.850619565217</v>
      </c>
      <c r="E78" s="16">
        <f t="shared" si="9"/>
        <v>0</v>
      </c>
      <c r="F78" s="13">
        <f t="shared" si="10"/>
        <v>918.85474999999894</v>
      </c>
      <c r="G78" s="2"/>
      <c r="H78" s="14">
        <f t="shared" si="11"/>
        <v>28.354279255105698</v>
      </c>
      <c r="I78" s="16">
        <f t="shared" si="12"/>
        <v>67.627421612927506</v>
      </c>
      <c r="J78" s="16">
        <f t="shared" si="13"/>
        <v>1284.9210106456201</v>
      </c>
      <c r="K78" s="16">
        <f t="shared" si="14"/>
        <v>202.88226483878299</v>
      </c>
      <c r="L78" s="16">
        <f t="shared" si="15"/>
        <v>0</v>
      </c>
      <c r="M78" s="32">
        <f t="shared" si="16"/>
        <v>1555.43069709733</v>
      </c>
      <c r="N78" s="4"/>
      <c r="O78" s="4"/>
      <c r="P78" s="4"/>
    </row>
    <row r="79" spans="1:16">
      <c r="A79" s="14">
        <v>17.25</v>
      </c>
      <c r="B79" s="16">
        <f t="shared" si="6"/>
        <v>0</v>
      </c>
      <c r="C79" s="16">
        <f t="shared" si="7"/>
        <v>258.53006249999999</v>
      </c>
      <c r="D79" s="16">
        <f t="shared" si="8"/>
        <v>775.59018749999996</v>
      </c>
      <c r="E79" s="16">
        <f t="shared" si="9"/>
        <v>0</v>
      </c>
      <c r="F79" s="13">
        <f t="shared" si="10"/>
        <v>1034.1202499999999</v>
      </c>
      <c r="G79" s="2"/>
      <c r="H79" s="14">
        <f t="shared" si="11"/>
        <v>30.994534507861299</v>
      </c>
      <c r="I79" s="16">
        <f t="shared" si="12"/>
        <v>0</v>
      </c>
      <c r="J79" s="16">
        <f t="shared" si="13"/>
        <v>464.52283730294403</v>
      </c>
      <c r="K79" s="16">
        <f t="shared" si="14"/>
        <v>1393.56851190883</v>
      </c>
      <c r="L79" s="16">
        <f t="shared" si="15"/>
        <v>0</v>
      </c>
      <c r="M79" s="32">
        <f t="shared" si="16"/>
        <v>1858.09134921177</v>
      </c>
      <c r="N79" s="4"/>
      <c r="O79" s="4"/>
      <c r="P79" s="4"/>
    </row>
    <row r="80" spans="1:16">
      <c r="A80" s="14">
        <v>17.75</v>
      </c>
      <c r="B80" s="16">
        <f t="shared" si="6"/>
        <v>0</v>
      </c>
      <c r="C80" s="16">
        <f t="shared" si="7"/>
        <v>0</v>
      </c>
      <c r="D80" s="16">
        <f t="shared" si="8"/>
        <v>0</v>
      </c>
      <c r="E80" s="16">
        <f t="shared" si="9"/>
        <v>0</v>
      </c>
      <c r="F80" s="13">
        <f t="shared" si="10"/>
        <v>0</v>
      </c>
      <c r="G80" s="2"/>
      <c r="H80" s="14">
        <f t="shared" si="11"/>
        <v>33.794553619678197</v>
      </c>
      <c r="I80" s="16">
        <f t="shared" si="12"/>
        <v>0</v>
      </c>
      <c r="J80" s="16">
        <f t="shared" si="13"/>
        <v>0</v>
      </c>
      <c r="K80" s="16">
        <f t="shared" si="14"/>
        <v>0</v>
      </c>
      <c r="L80" s="16">
        <f t="shared" si="15"/>
        <v>0</v>
      </c>
      <c r="M80" s="32">
        <f t="shared" si="16"/>
        <v>0</v>
      </c>
      <c r="N80" s="4"/>
      <c r="O80" s="4"/>
      <c r="P80" s="4"/>
    </row>
    <row r="81" spans="1:16">
      <c r="A81" s="14">
        <v>18.25</v>
      </c>
      <c r="B81" s="16">
        <f t="shared" si="6"/>
        <v>0</v>
      </c>
      <c r="C81" s="16">
        <f t="shared" si="7"/>
        <v>0</v>
      </c>
      <c r="D81" s="16">
        <f t="shared" si="8"/>
        <v>0</v>
      </c>
      <c r="E81" s="16">
        <f t="shared" si="9"/>
        <v>0</v>
      </c>
      <c r="F81" s="13">
        <f t="shared" si="10"/>
        <v>0</v>
      </c>
      <c r="G81" s="2"/>
      <c r="H81" s="14">
        <f t="shared" si="11"/>
        <v>36.759093820578897</v>
      </c>
      <c r="I81" s="16">
        <f t="shared" si="12"/>
        <v>0</v>
      </c>
      <c r="J81" s="16">
        <f t="shared" si="13"/>
        <v>0</v>
      </c>
      <c r="K81" s="16">
        <f t="shared" si="14"/>
        <v>0</v>
      </c>
      <c r="L81" s="16">
        <f t="shared" si="15"/>
        <v>0</v>
      </c>
      <c r="M81" s="32">
        <f t="shared" si="16"/>
        <v>0</v>
      </c>
      <c r="N81" s="4"/>
      <c r="O81" s="4"/>
      <c r="P81" s="4"/>
    </row>
    <row r="82" spans="1:16">
      <c r="A82" s="14">
        <v>18.75</v>
      </c>
      <c r="B82" s="16">
        <f t="shared" si="6"/>
        <v>0</v>
      </c>
      <c r="C82" s="16">
        <f t="shared" si="7"/>
        <v>0</v>
      </c>
      <c r="D82" s="16">
        <f t="shared" si="8"/>
        <v>0</v>
      </c>
      <c r="E82" s="16">
        <f t="shared" si="9"/>
        <v>0</v>
      </c>
      <c r="F82" s="13">
        <f t="shared" si="10"/>
        <v>0</v>
      </c>
      <c r="G82" s="2"/>
      <c r="H82" s="14">
        <f t="shared" si="11"/>
        <v>39.892915947803097</v>
      </c>
      <c r="I82" s="16">
        <f t="shared" si="12"/>
        <v>0</v>
      </c>
      <c r="J82" s="16">
        <f t="shared" si="13"/>
        <v>0</v>
      </c>
      <c r="K82" s="16">
        <f t="shared" si="14"/>
        <v>0</v>
      </c>
      <c r="L82" s="16">
        <f t="shared" si="15"/>
        <v>0</v>
      </c>
      <c r="M82" s="32">
        <f t="shared" si="16"/>
        <v>0</v>
      </c>
      <c r="N82" s="4"/>
      <c r="O82" s="4"/>
      <c r="P82" s="4"/>
    </row>
    <row r="83" spans="1:16">
      <c r="A83" s="14">
        <v>19.25</v>
      </c>
      <c r="B83" s="16">
        <f t="shared" si="6"/>
        <v>0</v>
      </c>
      <c r="C83" s="16">
        <f t="shared" si="7"/>
        <v>0</v>
      </c>
      <c r="D83" s="16">
        <f t="shared" si="8"/>
        <v>0</v>
      </c>
      <c r="E83" s="16">
        <f t="shared" si="9"/>
        <v>0</v>
      </c>
      <c r="F83" s="13">
        <f t="shared" si="10"/>
        <v>0</v>
      </c>
      <c r="G83" s="2"/>
      <c r="H83" s="14">
        <f t="shared" si="11"/>
        <v>43.200784349555398</v>
      </c>
      <c r="I83" s="16">
        <f t="shared" si="12"/>
        <v>0</v>
      </c>
      <c r="J83" s="16">
        <f t="shared" si="13"/>
        <v>0</v>
      </c>
      <c r="K83" s="16">
        <f t="shared" si="14"/>
        <v>0</v>
      </c>
      <c r="L83" s="16">
        <f t="shared" si="15"/>
        <v>0</v>
      </c>
      <c r="M83" s="32">
        <f t="shared" si="16"/>
        <v>0</v>
      </c>
      <c r="N83" s="4"/>
      <c r="O83" s="4"/>
      <c r="P83" s="4"/>
    </row>
    <row r="84" spans="1:16">
      <c r="A84" s="14">
        <v>19.75</v>
      </c>
      <c r="B84" s="16">
        <f t="shared" si="6"/>
        <v>0</v>
      </c>
      <c r="C84" s="16">
        <f t="shared" si="7"/>
        <v>0</v>
      </c>
      <c r="D84" s="16">
        <f t="shared" si="8"/>
        <v>0</v>
      </c>
      <c r="E84" s="16">
        <f t="shared" si="9"/>
        <v>0</v>
      </c>
      <c r="F84" s="13">
        <f t="shared" si="10"/>
        <v>0</v>
      </c>
      <c r="G84" s="2"/>
      <c r="H84" s="14">
        <f t="shared" si="11"/>
        <v>46.687466793820903</v>
      </c>
      <c r="I84" s="16">
        <f t="shared" si="12"/>
        <v>0</v>
      </c>
      <c r="J84" s="16">
        <f t="shared" si="13"/>
        <v>0</v>
      </c>
      <c r="K84" s="16">
        <f t="shared" si="14"/>
        <v>0</v>
      </c>
      <c r="L84" s="16">
        <f t="shared" si="15"/>
        <v>0</v>
      </c>
      <c r="M84" s="32">
        <f t="shared" si="16"/>
        <v>0</v>
      </c>
      <c r="N84" s="4"/>
      <c r="O84" s="4"/>
      <c r="P84" s="4"/>
    </row>
    <row r="85" spans="1:16">
      <c r="A85" s="14">
        <v>20.25</v>
      </c>
      <c r="B85" s="16">
        <f t="shared" si="6"/>
        <v>0</v>
      </c>
      <c r="C85" s="16">
        <f t="shared" si="7"/>
        <v>0</v>
      </c>
      <c r="D85" s="16">
        <f t="shared" si="8"/>
        <v>0</v>
      </c>
      <c r="E85" s="16">
        <f t="shared" si="9"/>
        <v>0</v>
      </c>
      <c r="F85" s="13">
        <f t="shared" si="10"/>
        <v>0</v>
      </c>
      <c r="G85" s="2"/>
      <c r="H85" s="14">
        <f t="shared" si="11"/>
        <v>50.357734381861199</v>
      </c>
      <c r="I85" s="16">
        <f t="shared" si="12"/>
        <v>0</v>
      </c>
      <c r="J85" s="16">
        <f t="shared" si="13"/>
        <v>0</v>
      </c>
      <c r="K85" s="16">
        <f t="shared" si="14"/>
        <v>0</v>
      </c>
      <c r="L85" s="16">
        <f t="shared" si="15"/>
        <v>0</v>
      </c>
      <c r="M85" s="32">
        <f t="shared" si="16"/>
        <v>0</v>
      </c>
      <c r="N85" s="4"/>
      <c r="O85" s="4"/>
      <c r="P85" s="4"/>
    </row>
    <row r="86" spans="1:16">
      <c r="A86" s="14">
        <v>20.75</v>
      </c>
      <c r="B86" s="16">
        <f t="shared" si="6"/>
        <v>0</v>
      </c>
      <c r="C86" s="16">
        <f t="shared" si="7"/>
        <v>0</v>
      </c>
      <c r="D86" s="16">
        <f t="shared" si="8"/>
        <v>0</v>
      </c>
      <c r="E86" s="16">
        <f t="shared" si="9"/>
        <v>0</v>
      </c>
      <c r="F86" s="13">
        <f t="shared" si="10"/>
        <v>0</v>
      </c>
      <c r="G86" s="2"/>
      <c r="H86" s="14">
        <f t="shared" si="11"/>
        <v>54.216361466032701</v>
      </c>
      <c r="I86" s="16">
        <f t="shared" si="12"/>
        <v>0</v>
      </c>
      <c r="J86" s="16">
        <f t="shared" si="13"/>
        <v>0</v>
      </c>
      <c r="K86" s="16">
        <f t="shared" si="14"/>
        <v>0</v>
      </c>
      <c r="L86" s="16">
        <f t="shared" si="15"/>
        <v>0</v>
      </c>
      <c r="M86" s="32">
        <f t="shared" si="16"/>
        <v>0</v>
      </c>
      <c r="N86" s="4"/>
      <c r="O86" s="4"/>
      <c r="P86" s="4"/>
    </row>
    <row r="87" spans="1:16">
      <c r="A87" s="14">
        <v>21.25</v>
      </c>
      <c r="B87" s="16">
        <f t="shared" si="6"/>
        <v>0</v>
      </c>
      <c r="C87" s="16">
        <f t="shared" si="7"/>
        <v>0</v>
      </c>
      <c r="D87" s="16">
        <f t="shared" si="8"/>
        <v>0</v>
      </c>
      <c r="E87" s="16">
        <f t="shared" si="9"/>
        <v>0</v>
      </c>
      <c r="F87" s="13">
        <f t="shared" si="10"/>
        <v>0</v>
      </c>
      <c r="G87" s="2"/>
      <c r="H87" s="14">
        <f t="shared" si="11"/>
        <v>58.268125571616103</v>
      </c>
      <c r="I87" s="16">
        <f t="shared" si="12"/>
        <v>0</v>
      </c>
      <c r="J87" s="16">
        <f t="shared" si="13"/>
        <v>0</v>
      </c>
      <c r="K87" s="16">
        <f t="shared" si="14"/>
        <v>0</v>
      </c>
      <c r="L87" s="16">
        <f t="shared" si="15"/>
        <v>0</v>
      </c>
      <c r="M87" s="32">
        <f t="shared" si="16"/>
        <v>0</v>
      </c>
      <c r="N87" s="4"/>
      <c r="O87" s="4"/>
      <c r="P87" s="4"/>
    </row>
    <row r="88" spans="1:16">
      <c r="A88" s="14">
        <v>21.75</v>
      </c>
      <c r="B88" s="16">
        <f t="shared" si="6"/>
        <v>0</v>
      </c>
      <c r="C88" s="16">
        <f t="shared" si="7"/>
        <v>0</v>
      </c>
      <c r="D88" s="16">
        <f t="shared" si="8"/>
        <v>0</v>
      </c>
      <c r="E88" s="16">
        <f t="shared" si="9"/>
        <v>0</v>
      </c>
      <c r="F88" s="13">
        <f t="shared" si="10"/>
        <v>0</v>
      </c>
      <c r="G88" s="2"/>
      <c r="H88" s="14">
        <f t="shared" si="11"/>
        <v>62.517807322362202</v>
      </c>
      <c r="I88" s="16">
        <f t="shared" si="12"/>
        <v>0</v>
      </c>
      <c r="J88" s="16">
        <f t="shared" si="13"/>
        <v>0</v>
      </c>
      <c r="K88" s="16">
        <f t="shared" si="14"/>
        <v>0</v>
      </c>
      <c r="L88" s="16">
        <f t="shared" si="15"/>
        <v>0</v>
      </c>
      <c r="M88" s="32">
        <f t="shared" si="16"/>
        <v>0</v>
      </c>
      <c r="N88" s="4"/>
      <c r="O88" s="4"/>
      <c r="P88" s="4"/>
    </row>
    <row r="89" spans="1:16">
      <c r="A89" s="23" t="s">
        <v>7</v>
      </c>
      <c r="B89" s="24">
        <f>SUM(B52:B83)</f>
        <v>32427.0976195765</v>
      </c>
      <c r="C89" s="24">
        <f>SUM(C52:C83)</f>
        <v>102707.105902615</v>
      </c>
      <c r="D89" s="24">
        <f>SUM(D52:D83)</f>
        <v>5170.6340578080799</v>
      </c>
      <c r="E89" s="24">
        <f>SUM(E52:E83)</f>
        <v>58.563420000000001</v>
      </c>
      <c r="F89" s="24">
        <f>SUM(F52:F83)</f>
        <v>140363.40100000001</v>
      </c>
      <c r="G89" s="13"/>
      <c r="H89" s="23" t="s">
        <v>7</v>
      </c>
      <c r="I89" s="24">
        <f>SUM(I52:I88)</f>
        <v>30959.258165984</v>
      </c>
      <c r="J89" s="24">
        <f>SUM(J52:J88)</f>
        <v>124901.72002422001</v>
      </c>
      <c r="K89" s="24">
        <f>SUM(K52:K88)</f>
        <v>7296.4607921924699</v>
      </c>
      <c r="L89" s="24">
        <f>SUM(L52:L88)</f>
        <v>40.349320296455602</v>
      </c>
      <c r="M89" s="24">
        <f>SUM(M52:M88)</f>
        <v>163197.78830269299</v>
      </c>
      <c r="N89" s="4"/>
      <c r="O89" s="4"/>
      <c r="P89" s="4"/>
    </row>
    <row r="90" spans="1:16">
      <c r="A90" s="6" t="s">
        <v>13</v>
      </c>
      <c r="B90" s="33">
        <f>IF(L43&gt;0,B89/L43,0)</f>
        <v>12.327411050020199</v>
      </c>
      <c r="C90" s="33">
        <f>IF(M43&gt;0,C89/M43,0)</f>
        <v>14.132195705040299</v>
      </c>
      <c r="D90" s="33">
        <f>IF(N43&gt;0,D89/N43,0)</f>
        <v>15.106542716095801</v>
      </c>
      <c r="E90" s="33">
        <f>IF(O43&gt;0,E89/O43,0)</f>
        <v>10.75</v>
      </c>
      <c r="F90" s="33">
        <f>IF(P43&gt;0,F89/P43,0)</f>
        <v>13.699590466737099</v>
      </c>
      <c r="G90" s="13"/>
      <c r="H90" s="6" t="s">
        <v>13</v>
      </c>
      <c r="I90" s="33">
        <f>IF(L43&gt;0,I89/L43,0)</f>
        <v>11.7694005702618</v>
      </c>
      <c r="J90" s="33">
        <f>IF(M43&gt;0,J89/M43,0)</f>
        <v>17.186109332611299</v>
      </c>
      <c r="K90" s="33">
        <f>IF(N43&gt;0,K89/N43,0)</f>
        <v>21.317365607633</v>
      </c>
      <c r="L90" s="33">
        <f>IF(O43&gt;0,L89/O43,0)</f>
        <v>7.40658918462921</v>
      </c>
      <c r="M90" s="33">
        <f>IF(P43&gt;0,M89/P43,0)</f>
        <v>15.928246600580399</v>
      </c>
      <c r="N90" s="4"/>
      <c r="O90" s="4"/>
      <c r="P90" s="4"/>
    </row>
    <row r="91" spans="1: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4"/>
      <c r="O91" s="4"/>
      <c r="P91" s="4"/>
    </row>
    <row r="92" spans="1: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4"/>
      <c r="O92" s="4"/>
      <c r="P92" s="4"/>
    </row>
    <row r="93" spans="1: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4"/>
      <c r="O93" s="4"/>
      <c r="P93" s="4"/>
    </row>
    <row r="94" spans="1: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4"/>
      <c r="O94" s="4"/>
      <c r="P94" s="4"/>
    </row>
    <row r="95" spans="1:16" ht="14" customHeight="1">
      <c r="A95" s="54" t="s">
        <v>14</v>
      </c>
      <c r="B95" s="54"/>
      <c r="C95" s="54"/>
      <c r="D95" s="54"/>
      <c r="E95" s="54"/>
      <c r="F95" s="2"/>
      <c r="G95" s="2"/>
      <c r="H95" s="2"/>
      <c r="I95" s="2"/>
      <c r="J95" s="2"/>
      <c r="K95" s="2"/>
      <c r="L95" s="2"/>
      <c r="M95" s="2"/>
      <c r="N95" s="4"/>
      <c r="O95" s="4"/>
      <c r="P95" s="4"/>
    </row>
    <row r="96" spans="1:16">
      <c r="A96" s="54"/>
      <c r="B96" s="54"/>
      <c r="C96" s="54"/>
      <c r="D96" s="54"/>
      <c r="E96" s="54"/>
      <c r="F96" s="2"/>
      <c r="G96" s="2"/>
      <c r="H96" s="2"/>
      <c r="I96" s="2"/>
      <c r="J96" s="2"/>
      <c r="K96" s="2"/>
      <c r="L96" s="2"/>
      <c r="M96" s="2"/>
      <c r="N96" s="4"/>
      <c r="O96" s="4"/>
      <c r="P96" s="4"/>
    </row>
    <row r="97" spans="1:18">
      <c r="A97" s="34"/>
      <c r="B97" s="34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4"/>
      <c r="O97" s="4"/>
      <c r="P97" s="4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4"/>
      <c r="O98" s="4"/>
      <c r="P98" s="4"/>
    </row>
    <row r="99" spans="1:18">
      <c r="A99" s="55" t="s">
        <v>15</v>
      </c>
      <c r="B99" s="56" t="s">
        <v>16</v>
      </c>
      <c r="C99" s="56" t="s">
        <v>17</v>
      </c>
      <c r="D99" s="56" t="s">
        <v>18</v>
      </c>
      <c r="E99" s="56" t="s">
        <v>19</v>
      </c>
      <c r="F99" s="2"/>
      <c r="G99" s="56" t="s">
        <v>16</v>
      </c>
      <c r="H99" s="56" t="s">
        <v>18</v>
      </c>
      <c r="I99" s="56" t="s">
        <v>17</v>
      </c>
      <c r="J99" s="2"/>
      <c r="K99" s="2"/>
      <c r="L99" s="2"/>
      <c r="M99" s="2"/>
      <c r="N99" s="4"/>
      <c r="O99" s="4"/>
      <c r="P99" s="4"/>
    </row>
    <row r="100" spans="1:18">
      <c r="A100" s="55"/>
      <c r="B100" s="55"/>
      <c r="C100" s="55"/>
      <c r="D100" s="55"/>
      <c r="E100" s="56"/>
      <c r="F100" s="2"/>
      <c r="G100" s="56"/>
      <c r="H100" s="56"/>
      <c r="I100" s="56"/>
      <c r="J100" s="2"/>
      <c r="K100" s="2"/>
      <c r="L100" s="2"/>
      <c r="M100" s="2"/>
      <c r="N100" s="4"/>
      <c r="O100" s="4"/>
      <c r="P100" s="4"/>
    </row>
    <row r="101" spans="1:18">
      <c r="A101" s="2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4"/>
      <c r="O101" s="4"/>
      <c r="P101" s="4"/>
    </row>
    <row r="102" spans="1:18">
      <c r="A102" s="35">
        <v>0</v>
      </c>
      <c r="B102" s="36">
        <f>L$43</f>
        <v>2630.4872999999998</v>
      </c>
      <c r="C102" s="36">
        <f>$B$90</f>
        <v>12.327400000000001</v>
      </c>
      <c r="D102" s="36">
        <f>$I$90</f>
        <v>11.769399999999999</v>
      </c>
      <c r="E102" s="36">
        <f t="shared" ref="E102:E105" si="17">B102*D102</f>
        <v>30959.2572</v>
      </c>
      <c r="F102" s="2"/>
      <c r="G102" s="2">
        <f t="shared" ref="G102:G105" si="18">B102</f>
        <v>2630.4872999999998</v>
      </c>
      <c r="H102" s="2">
        <f t="shared" ref="H102:H105" si="19">D102/1000</f>
        <v>1.1769399999999999E-2</v>
      </c>
      <c r="I102" s="2">
        <f t="shared" ref="I102:I105" si="20">C102</f>
        <v>12.327400000000001</v>
      </c>
      <c r="J102" s="2"/>
      <c r="K102" s="2"/>
      <c r="L102" s="2"/>
      <c r="M102" s="2"/>
      <c r="N102" s="4"/>
      <c r="O102" s="4"/>
      <c r="P102" s="4"/>
    </row>
    <row r="103" spans="1:18">
      <c r="A103" s="35">
        <v>1</v>
      </c>
      <c r="B103" s="36">
        <f>M$43</f>
        <v>7267.5972000000002</v>
      </c>
      <c r="C103" s="36">
        <f>$C$90</f>
        <v>14.132199999999999</v>
      </c>
      <c r="D103" s="36">
        <f>$J$90</f>
        <v>17.1861</v>
      </c>
      <c r="E103" s="36">
        <f t="shared" si="17"/>
        <v>124901.6522</v>
      </c>
      <c r="F103" s="2"/>
      <c r="G103" s="2">
        <f t="shared" si="18"/>
        <v>7267.5972000000002</v>
      </c>
      <c r="H103" s="2">
        <f t="shared" si="19"/>
        <v>1.7186099999999999E-2</v>
      </c>
      <c r="I103" s="2">
        <f t="shared" si="20"/>
        <v>14.132199999999999</v>
      </c>
      <c r="J103" s="2"/>
      <c r="K103" s="2"/>
      <c r="L103" s="2"/>
      <c r="M103" s="2"/>
      <c r="N103" s="2"/>
      <c r="O103" s="2"/>
      <c r="P103" s="4"/>
      <c r="Q103" s="4"/>
      <c r="R103" s="4"/>
    </row>
    <row r="104" spans="1:18">
      <c r="A104" s="35">
        <v>2</v>
      </c>
      <c r="B104" s="36">
        <f>N$43</f>
        <v>342.27780000000001</v>
      </c>
      <c r="C104" s="36">
        <f>$D$90</f>
        <v>15.1065</v>
      </c>
      <c r="D104" s="36">
        <f>$K$90</f>
        <v>21.317399999999999</v>
      </c>
      <c r="E104" s="36">
        <f t="shared" si="17"/>
        <v>7296.4727999999996</v>
      </c>
      <c r="F104" s="2"/>
      <c r="G104" s="2">
        <f t="shared" si="18"/>
        <v>342.27780000000001</v>
      </c>
      <c r="H104" s="2">
        <f t="shared" si="19"/>
        <v>2.13174E-2</v>
      </c>
      <c r="I104" s="2">
        <f t="shared" si="20"/>
        <v>15.1065</v>
      </c>
      <c r="J104" s="2"/>
      <c r="K104" s="2"/>
      <c r="L104" s="2"/>
      <c r="M104" s="2"/>
      <c r="N104" s="2"/>
      <c r="O104" s="2"/>
      <c r="P104" s="4"/>
      <c r="Q104" s="4"/>
      <c r="R104" s="4"/>
    </row>
    <row r="105" spans="1:18">
      <c r="A105" s="35">
        <v>3</v>
      </c>
      <c r="B105" s="36">
        <f>O$43</f>
        <v>5.4478</v>
      </c>
      <c r="C105" s="36">
        <f>$E$90</f>
        <v>10.75</v>
      </c>
      <c r="D105" s="36">
        <f>$L$90</f>
        <v>7.4066000000000001</v>
      </c>
      <c r="E105" s="36">
        <f t="shared" si="17"/>
        <v>40.349699999999999</v>
      </c>
      <c r="F105" s="2"/>
      <c r="G105" s="2">
        <f t="shared" si="18"/>
        <v>5.4478</v>
      </c>
      <c r="H105" s="2">
        <f t="shared" si="19"/>
        <v>7.4066000000000002E-3</v>
      </c>
      <c r="I105" s="2">
        <f t="shared" si="20"/>
        <v>10.75</v>
      </c>
      <c r="J105" s="2"/>
      <c r="K105" s="2"/>
      <c r="L105" s="2"/>
      <c r="M105" s="2"/>
      <c r="N105" s="2"/>
      <c r="O105" s="2"/>
      <c r="P105" s="4"/>
      <c r="Q105" s="4"/>
      <c r="R105" s="4"/>
    </row>
    <row r="106" spans="1:18">
      <c r="A106" s="35" t="s">
        <v>7</v>
      </c>
      <c r="B106" s="36">
        <f>SUM(B102:B105)</f>
        <v>10245.810100000001</v>
      </c>
      <c r="C106" s="36">
        <f>$F$90</f>
        <v>13.6996</v>
      </c>
      <c r="D106" s="36">
        <f>$M$90</f>
        <v>15.9282</v>
      </c>
      <c r="E106" s="36">
        <f>SUM(E102:E105)</f>
        <v>163197.73190000001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"/>
      <c r="Q106" s="4"/>
      <c r="R106" s="4"/>
    </row>
    <row r="107" spans="1:18">
      <c r="A107" s="35" t="s">
        <v>2</v>
      </c>
      <c r="B107" s="37">
        <f>$I$2</f>
        <v>163200</v>
      </c>
      <c r="C107" s="5"/>
      <c r="D107" s="5"/>
      <c r="E107" s="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"/>
      <c r="Q107" s="4"/>
      <c r="R107" s="4"/>
    </row>
    <row r="108" spans="1:18" ht="24">
      <c r="A108" s="38" t="s">
        <v>20</v>
      </c>
      <c r="B108" s="39">
        <f>IF(E106&gt;0,$I$2/E106,"")</f>
        <v>1.0000100000000001</v>
      </c>
      <c r="C108" s="5"/>
      <c r="D108" s="5"/>
      <c r="E108" s="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"/>
      <c r="Q108" s="4"/>
      <c r="R108" s="4"/>
    </row>
  </sheetData>
  <sheetProtection selectLockedCells="1" selectUnlockedCells="1"/>
  <mergeCells count="15"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80" zoomScaleNormal="80" workbookViewId="0">
      <selection activeCell="G7" sqref="G7"/>
    </sheetView>
  </sheetViews>
  <sheetFormatPr baseColWidth="10" defaultColWidth="11.5" defaultRowHeight="13"/>
  <cols>
    <col min="2" max="2" width="11.5" style="45"/>
    <col min="3" max="5" width="17.33203125" style="46" customWidth="1"/>
    <col min="6" max="6" width="41.1640625" customWidth="1"/>
    <col min="7" max="7" width="55.33203125" customWidth="1"/>
  </cols>
  <sheetData>
    <row r="1" spans="1:7" ht="18">
      <c r="A1" s="57" t="s">
        <v>24</v>
      </c>
      <c r="B1" s="57"/>
      <c r="C1" s="57"/>
      <c r="D1" s="57"/>
      <c r="E1" s="57"/>
      <c r="F1" s="57"/>
    </row>
    <row r="3" spans="1:7" ht="28">
      <c r="A3" s="47" t="s">
        <v>25</v>
      </c>
      <c r="B3" s="48" t="s">
        <v>26</v>
      </c>
      <c r="C3" s="49" t="s">
        <v>27</v>
      </c>
      <c r="D3" s="49" t="s">
        <v>28</v>
      </c>
      <c r="E3" s="49" t="s">
        <v>29</v>
      </c>
      <c r="F3" s="47" t="s">
        <v>30</v>
      </c>
      <c r="G3" s="50" t="s">
        <v>31</v>
      </c>
    </row>
    <row r="4" spans="1:7">
      <c r="A4">
        <v>300</v>
      </c>
      <c r="B4" t="s">
        <v>32</v>
      </c>
      <c r="C4" s="30">
        <v>5.1852195155435701E-3</v>
      </c>
      <c r="D4" s="30">
        <v>3.1017269322733498</v>
      </c>
      <c r="E4" s="30">
        <v>0.95268390427004512</v>
      </c>
      <c r="F4" t="s">
        <v>0</v>
      </c>
      <c r="G4" t="s">
        <v>33</v>
      </c>
    </row>
    <row r="5" spans="1:7">
      <c r="A5">
        <v>400</v>
      </c>
      <c r="B5" t="s">
        <v>34</v>
      </c>
      <c r="C5" s="30">
        <v>7.5172065494306401E-3</v>
      </c>
      <c r="D5" s="30">
        <v>2.95618967976971</v>
      </c>
      <c r="E5" s="30">
        <v>0.95533693291827404</v>
      </c>
      <c r="F5" t="s">
        <v>21</v>
      </c>
      <c r="G5" t="s">
        <v>33</v>
      </c>
    </row>
    <row r="6" spans="1:7">
      <c r="A6">
        <v>1411</v>
      </c>
      <c r="B6" t="s">
        <v>35</v>
      </c>
      <c r="C6" s="30">
        <v>2.9958460353017202E-3</v>
      </c>
      <c r="D6" s="30">
        <v>3.2912812930707602</v>
      </c>
      <c r="E6" s="30">
        <v>0.98119909242202996</v>
      </c>
      <c r="F6" t="s">
        <v>22</v>
      </c>
      <c r="G6" t="s">
        <v>36</v>
      </c>
    </row>
    <row r="7" spans="1:7">
      <c r="A7">
        <v>300</v>
      </c>
      <c r="B7" t="s">
        <v>37</v>
      </c>
      <c r="C7" s="30">
        <v>5.5930266172115406E-3</v>
      </c>
      <c r="D7" s="30">
        <v>3.0269010568757002</v>
      </c>
      <c r="E7" s="30">
        <v>0.94932908669914806</v>
      </c>
      <c r="F7" t="s">
        <v>23</v>
      </c>
      <c r="G7" t="s">
        <v>38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baseColWidth="10" defaultColWidth="11.5" defaultRowHeight="13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