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BOQUERON/entregable-3.1/Sección_SS3_boqueron/Modelo_SS3_boqueron/Archivos_datos/DATOS/Taledas_allfleets_1988_2016/"/>
    </mc:Choice>
  </mc:AlternateContent>
  <xr:revisionPtr revIDLastSave="0" documentId="8_{7CABDC4C-F238-4440-A3EA-CEE1E31C87DA}" xr6:coauthVersionLast="47" xr6:coauthVersionMax="47" xr10:uidLastSave="{00000000-0000-0000-0000-000000000000}"/>
  <bookViews>
    <workbookView xWindow="0" yWindow="500" windowWidth="51200" windowHeight="27300" tabRatio="988"/>
  </bookViews>
  <sheets>
    <sheet name="1Q" sheetId="1" r:id="rId1"/>
    <sheet name="2Q" sheetId="2" r:id="rId2"/>
    <sheet name="3Q" sheetId="3" r:id="rId3"/>
    <sheet name="4Q" sheetId="4" r:id="rId4"/>
    <sheet name="RELACIONES TALLA-PESO" sheetId="5" r:id="rId5"/>
    <sheet name="Hoja6" sheetId="6" r:id="rId6"/>
  </sheets>
  <definedNames>
    <definedName name="_xlnm.Print_Area" localSheetId="4">'RELACIONES TALLA-PESO'!$A$1:$G$8</definedName>
    <definedName name="Excel_BuiltIn_Print_Area" localSheetId="4">NA()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G6" i="1"/>
  <c r="L6" i="1"/>
  <c r="P6" i="1" s="1"/>
  <c r="M6" i="1"/>
  <c r="N6" i="1"/>
  <c r="O6" i="1"/>
  <c r="F7" i="1"/>
  <c r="F8" i="1"/>
  <c r="N8" i="1" s="1"/>
  <c r="G8" i="1"/>
  <c r="L8" i="1"/>
  <c r="P8" i="1" s="1"/>
  <c r="M8" i="1"/>
  <c r="O8" i="1"/>
  <c r="F9" i="1"/>
  <c r="N9" i="1"/>
  <c r="K55" i="1" s="1"/>
  <c r="F10" i="1"/>
  <c r="L10" i="1" s="1"/>
  <c r="G10" i="1"/>
  <c r="M10" i="1"/>
  <c r="O10" i="1"/>
  <c r="F11" i="1"/>
  <c r="L11" i="1"/>
  <c r="B57" i="1" s="1"/>
  <c r="N11" i="1"/>
  <c r="K57" i="1" s="1"/>
  <c r="F12" i="1"/>
  <c r="G12" i="1"/>
  <c r="L12" i="1"/>
  <c r="M12" i="1"/>
  <c r="J58" i="1" s="1"/>
  <c r="N12" i="1"/>
  <c r="O12" i="1"/>
  <c r="L58" i="1" s="1"/>
  <c r="F13" i="1"/>
  <c r="L13" i="1"/>
  <c r="N13" i="1"/>
  <c r="F14" i="1"/>
  <c r="N14" i="1" s="1"/>
  <c r="G14" i="1"/>
  <c r="L14" i="1"/>
  <c r="M14" i="1"/>
  <c r="O14" i="1"/>
  <c r="E60" i="1" s="1"/>
  <c r="F15" i="1"/>
  <c r="L15" i="1"/>
  <c r="N15" i="1"/>
  <c r="K61" i="1" s="1"/>
  <c r="F16" i="1"/>
  <c r="L16" i="1" s="1"/>
  <c r="G16" i="1"/>
  <c r="M16" i="1"/>
  <c r="J62" i="1" s="1"/>
  <c r="O16" i="1"/>
  <c r="E62" i="1" s="1"/>
  <c r="F17" i="1"/>
  <c r="F18" i="1"/>
  <c r="G18" i="1"/>
  <c r="L18" i="1"/>
  <c r="P18" i="1" s="1"/>
  <c r="M18" i="1"/>
  <c r="N18" i="1"/>
  <c r="O18" i="1"/>
  <c r="F19" i="1"/>
  <c r="L19" i="1"/>
  <c r="N19" i="1"/>
  <c r="D65" i="1" s="1"/>
  <c r="F20" i="1"/>
  <c r="N20" i="1" s="1"/>
  <c r="G20" i="1"/>
  <c r="L20" i="1"/>
  <c r="M20" i="1"/>
  <c r="C66" i="1" s="1"/>
  <c r="O20" i="1"/>
  <c r="L66" i="1" s="1"/>
  <c r="F21" i="1"/>
  <c r="L21" i="1"/>
  <c r="N21" i="1"/>
  <c r="K67" i="1" s="1"/>
  <c r="F22" i="1"/>
  <c r="L22" i="1" s="1"/>
  <c r="G22" i="1"/>
  <c r="M22" i="1"/>
  <c r="O22" i="1"/>
  <c r="F23" i="1"/>
  <c r="L23" i="1"/>
  <c r="B69" i="1" s="1"/>
  <c r="N23" i="1"/>
  <c r="K69" i="1" s="1"/>
  <c r="F24" i="1"/>
  <c r="G24" i="1"/>
  <c r="L24" i="1"/>
  <c r="M24" i="1"/>
  <c r="J70" i="1" s="1"/>
  <c r="N24" i="1"/>
  <c r="O24" i="1"/>
  <c r="L70" i="1" s="1"/>
  <c r="F25" i="1"/>
  <c r="L25" i="1"/>
  <c r="N25" i="1"/>
  <c r="F26" i="1"/>
  <c r="N26" i="1" s="1"/>
  <c r="G26" i="1"/>
  <c r="L26" i="1"/>
  <c r="M26" i="1"/>
  <c r="O26" i="1"/>
  <c r="E72" i="1" s="1"/>
  <c r="F27" i="1"/>
  <c r="L27" i="1"/>
  <c r="N27" i="1"/>
  <c r="F28" i="1"/>
  <c r="L28" i="1" s="1"/>
  <c r="G28" i="1"/>
  <c r="M28" i="1"/>
  <c r="C74" i="1" s="1"/>
  <c r="O28" i="1"/>
  <c r="L74" i="1" s="1"/>
  <c r="F29" i="1"/>
  <c r="F30" i="1"/>
  <c r="G30" i="1"/>
  <c r="L30" i="1"/>
  <c r="P30" i="1" s="1"/>
  <c r="M30" i="1"/>
  <c r="N30" i="1"/>
  <c r="O30" i="1"/>
  <c r="F31" i="1"/>
  <c r="L31" i="1"/>
  <c r="N31" i="1"/>
  <c r="F32" i="1"/>
  <c r="N32" i="1" s="1"/>
  <c r="G32" i="1"/>
  <c r="L32" i="1"/>
  <c r="M32" i="1"/>
  <c r="O32" i="1"/>
  <c r="F33" i="1"/>
  <c r="L33" i="1"/>
  <c r="N33" i="1"/>
  <c r="F34" i="1"/>
  <c r="L34" i="1" s="1"/>
  <c r="G34" i="1"/>
  <c r="M34" i="1"/>
  <c r="O34" i="1"/>
  <c r="F35" i="1"/>
  <c r="L35" i="1"/>
  <c r="B81" i="1" s="1"/>
  <c r="N35" i="1"/>
  <c r="F36" i="1"/>
  <c r="G36" i="1"/>
  <c r="L36" i="1"/>
  <c r="M36" i="1"/>
  <c r="J82" i="1" s="1"/>
  <c r="N36" i="1"/>
  <c r="O36" i="1"/>
  <c r="F37" i="1"/>
  <c r="L37" i="1"/>
  <c r="N37" i="1"/>
  <c r="D83" i="1" s="1"/>
  <c r="F38" i="1"/>
  <c r="N38" i="1" s="1"/>
  <c r="G38" i="1"/>
  <c r="L38" i="1"/>
  <c r="M38" i="1"/>
  <c r="O38" i="1"/>
  <c r="E84" i="1" s="1"/>
  <c r="F39" i="1"/>
  <c r="L39" i="1"/>
  <c r="N39" i="1"/>
  <c r="F40" i="1"/>
  <c r="L40" i="1" s="1"/>
  <c r="G40" i="1"/>
  <c r="M40" i="1"/>
  <c r="C86" i="1" s="1"/>
  <c r="O40" i="1"/>
  <c r="F41" i="1"/>
  <c r="F42" i="1"/>
  <c r="G42" i="1"/>
  <c r="L42" i="1"/>
  <c r="P42" i="1" s="1"/>
  <c r="M42" i="1"/>
  <c r="N42" i="1"/>
  <c r="O42" i="1"/>
  <c r="B43" i="1"/>
  <c r="C43" i="1"/>
  <c r="D43" i="1"/>
  <c r="E43" i="1"/>
  <c r="I43" i="1"/>
  <c r="C52" i="1"/>
  <c r="D52" i="1"/>
  <c r="E52" i="1"/>
  <c r="H52" i="1"/>
  <c r="K52" i="1" s="1"/>
  <c r="L52" i="1"/>
  <c r="L89" i="1" s="1"/>
  <c r="H53" i="1"/>
  <c r="B54" i="1"/>
  <c r="C54" i="1"/>
  <c r="E54" i="1"/>
  <c r="H54" i="1"/>
  <c r="I54" i="1" s="1"/>
  <c r="M54" i="1" s="1"/>
  <c r="J54" i="1"/>
  <c r="D55" i="1"/>
  <c r="H55" i="1"/>
  <c r="C56" i="1"/>
  <c r="E56" i="1"/>
  <c r="H56" i="1"/>
  <c r="L56" i="1" s="1"/>
  <c r="J56" i="1"/>
  <c r="H57" i="1"/>
  <c r="I57" i="1"/>
  <c r="M57" i="1" s="1"/>
  <c r="B58" i="1"/>
  <c r="C58" i="1"/>
  <c r="D58" i="1"/>
  <c r="E58" i="1"/>
  <c r="H58" i="1"/>
  <c r="B59" i="1"/>
  <c r="D59" i="1"/>
  <c r="H59" i="1"/>
  <c r="I59" i="1"/>
  <c r="K59" i="1"/>
  <c r="M59" i="1"/>
  <c r="B60" i="1"/>
  <c r="C60" i="1"/>
  <c r="H60" i="1"/>
  <c r="I60" i="1" s="1"/>
  <c r="M60" i="1" s="1"/>
  <c r="L60" i="1"/>
  <c r="B61" i="1"/>
  <c r="D61" i="1"/>
  <c r="H61" i="1"/>
  <c r="C62" i="1"/>
  <c r="H62" i="1"/>
  <c r="L62" i="1"/>
  <c r="H63" i="1"/>
  <c r="B64" i="1"/>
  <c r="C64" i="1"/>
  <c r="D64" i="1"/>
  <c r="E64" i="1"/>
  <c r="H64" i="1"/>
  <c r="H65" i="1"/>
  <c r="I65" i="1"/>
  <c r="M65" i="1" s="1"/>
  <c r="K65" i="1"/>
  <c r="B66" i="1"/>
  <c r="E66" i="1"/>
  <c r="H66" i="1"/>
  <c r="I66" i="1" s="1"/>
  <c r="M66" i="1" s="1"/>
  <c r="J66" i="1"/>
  <c r="B67" i="1"/>
  <c r="D67" i="1"/>
  <c r="H67" i="1"/>
  <c r="I67" i="1"/>
  <c r="M67" i="1" s="1"/>
  <c r="C68" i="1"/>
  <c r="E68" i="1"/>
  <c r="H68" i="1"/>
  <c r="L68" i="1" s="1"/>
  <c r="J68" i="1"/>
  <c r="H69" i="1"/>
  <c r="I69" i="1"/>
  <c r="M69" i="1" s="1"/>
  <c r="B70" i="1"/>
  <c r="C70" i="1"/>
  <c r="D70" i="1"/>
  <c r="E70" i="1"/>
  <c r="H70" i="1"/>
  <c r="B71" i="1"/>
  <c r="D71" i="1"/>
  <c r="H71" i="1"/>
  <c r="I71" i="1"/>
  <c r="K71" i="1"/>
  <c r="M71" i="1"/>
  <c r="B72" i="1"/>
  <c r="C72" i="1"/>
  <c r="H72" i="1"/>
  <c r="I72" i="1" s="1"/>
  <c r="M72" i="1" s="1"/>
  <c r="L72" i="1"/>
  <c r="B73" i="1"/>
  <c r="D73" i="1"/>
  <c r="H73" i="1"/>
  <c r="K73" i="1"/>
  <c r="H74" i="1"/>
  <c r="J74" i="1"/>
  <c r="H75" i="1"/>
  <c r="B76" i="1"/>
  <c r="C76" i="1"/>
  <c r="F76" i="1" s="1"/>
  <c r="D76" i="1"/>
  <c r="E76" i="1"/>
  <c r="H76" i="1"/>
  <c r="H77" i="1"/>
  <c r="I77" i="1" s="1"/>
  <c r="M77" i="1" s="1"/>
  <c r="B78" i="1"/>
  <c r="C78" i="1"/>
  <c r="H78" i="1"/>
  <c r="I78" i="1" s="1"/>
  <c r="M78" i="1" s="1"/>
  <c r="B79" i="1"/>
  <c r="D79" i="1"/>
  <c r="H79" i="1"/>
  <c r="I79" i="1"/>
  <c r="K79" i="1"/>
  <c r="M79" i="1"/>
  <c r="C80" i="1"/>
  <c r="E80" i="1"/>
  <c r="H80" i="1"/>
  <c r="L80" i="1" s="1"/>
  <c r="I80" i="1"/>
  <c r="M80" i="1" s="1"/>
  <c r="J80" i="1"/>
  <c r="D81" i="1"/>
  <c r="H81" i="1"/>
  <c r="K81" i="1"/>
  <c r="B82" i="1"/>
  <c r="D82" i="1"/>
  <c r="E82" i="1"/>
  <c r="H82" i="1"/>
  <c r="I82" i="1" s="1"/>
  <c r="K82" i="1"/>
  <c r="L82" i="1"/>
  <c r="M82" i="1"/>
  <c r="B83" i="1"/>
  <c r="H83" i="1"/>
  <c r="I83" i="1"/>
  <c r="M83" i="1" s="1"/>
  <c r="B84" i="1"/>
  <c r="F84" i="1" s="1"/>
  <c r="C84" i="1"/>
  <c r="D84" i="1"/>
  <c r="H84" i="1"/>
  <c r="I84" i="1"/>
  <c r="M84" i="1" s="1"/>
  <c r="J84" i="1"/>
  <c r="K84" i="1"/>
  <c r="D85" i="1"/>
  <c r="H85" i="1"/>
  <c r="K85" i="1"/>
  <c r="B86" i="1"/>
  <c r="E86" i="1"/>
  <c r="H86" i="1"/>
  <c r="I86" i="1"/>
  <c r="J86" i="1"/>
  <c r="L86" i="1"/>
  <c r="M86" i="1"/>
  <c r="H87" i="1"/>
  <c r="B88" i="1"/>
  <c r="C88" i="1"/>
  <c r="D88" i="1"/>
  <c r="E88" i="1"/>
  <c r="F88" i="1"/>
  <c r="H88" i="1"/>
  <c r="K89" i="1"/>
  <c r="B107" i="1"/>
  <c r="F6" i="2"/>
  <c r="G6" i="2"/>
  <c r="F7" i="2"/>
  <c r="N7" i="2" s="1"/>
  <c r="O7" i="2"/>
  <c r="F8" i="2"/>
  <c r="G8" i="2"/>
  <c r="L8" i="2"/>
  <c r="M8" i="2"/>
  <c r="N8" i="2"/>
  <c r="D54" i="2" s="1"/>
  <c r="O8" i="2"/>
  <c r="F9" i="2"/>
  <c r="O9" i="2" s="1"/>
  <c r="L9" i="2"/>
  <c r="M9" i="2"/>
  <c r="N9" i="2"/>
  <c r="F10" i="2"/>
  <c r="N10" i="2" s="1"/>
  <c r="G10" i="2"/>
  <c r="L10" i="2"/>
  <c r="M10" i="2"/>
  <c r="O10" i="2"/>
  <c r="F11" i="2"/>
  <c r="G11" i="2"/>
  <c r="L11" i="2"/>
  <c r="F12" i="2"/>
  <c r="G12" i="2"/>
  <c r="O12" i="2"/>
  <c r="E58" i="2" s="1"/>
  <c r="F13" i="2"/>
  <c r="F14" i="2"/>
  <c r="G14" i="2"/>
  <c r="L14" i="2"/>
  <c r="M14" i="2"/>
  <c r="N14" i="2"/>
  <c r="O14" i="2"/>
  <c r="F15" i="2"/>
  <c r="O15" i="2" s="1"/>
  <c r="L15" i="2"/>
  <c r="P15" i="2" s="1"/>
  <c r="M15" i="2"/>
  <c r="N15" i="2"/>
  <c r="F16" i="2"/>
  <c r="N16" i="2" s="1"/>
  <c r="G16" i="2"/>
  <c r="L16" i="2"/>
  <c r="M16" i="2"/>
  <c r="J62" i="2" s="1"/>
  <c r="O16" i="2"/>
  <c r="F17" i="2"/>
  <c r="G17" i="2"/>
  <c r="L17" i="2"/>
  <c r="F18" i="2"/>
  <c r="G18" i="2" s="1"/>
  <c r="F19" i="2"/>
  <c r="N19" i="2"/>
  <c r="K65" i="2" s="1"/>
  <c r="O19" i="2"/>
  <c r="F20" i="2"/>
  <c r="G20" i="2"/>
  <c r="L20" i="2"/>
  <c r="M20" i="2"/>
  <c r="N20" i="2"/>
  <c r="O20" i="2"/>
  <c r="E66" i="2" s="1"/>
  <c r="F21" i="2"/>
  <c r="O21" i="2" s="1"/>
  <c r="L21" i="2"/>
  <c r="M21" i="2"/>
  <c r="N21" i="2"/>
  <c r="F22" i="2"/>
  <c r="N22" i="2" s="1"/>
  <c r="G22" i="2"/>
  <c r="L22" i="2"/>
  <c r="M22" i="2"/>
  <c r="O22" i="2"/>
  <c r="F23" i="2"/>
  <c r="G23" i="2"/>
  <c r="F24" i="2"/>
  <c r="G24" i="2"/>
  <c r="O24" i="2"/>
  <c r="F25" i="2"/>
  <c r="F26" i="2"/>
  <c r="G26" i="2"/>
  <c r="L26" i="2"/>
  <c r="P26" i="2" s="1"/>
  <c r="M26" i="2"/>
  <c r="N26" i="2"/>
  <c r="K72" i="2" s="1"/>
  <c r="O26" i="2"/>
  <c r="F27" i="2"/>
  <c r="O27" i="2" s="1"/>
  <c r="L27" i="2"/>
  <c r="M27" i="2"/>
  <c r="C73" i="2" s="1"/>
  <c r="N27" i="2"/>
  <c r="F28" i="2"/>
  <c r="N28" i="2" s="1"/>
  <c r="G28" i="2"/>
  <c r="L28" i="2"/>
  <c r="M28" i="2"/>
  <c r="J74" i="2" s="1"/>
  <c r="O28" i="2"/>
  <c r="F29" i="2"/>
  <c r="G29" i="2"/>
  <c r="L29" i="2"/>
  <c r="F30" i="2"/>
  <c r="G30" i="2" s="1"/>
  <c r="F31" i="2"/>
  <c r="N31" i="2"/>
  <c r="F32" i="2"/>
  <c r="G32" i="2"/>
  <c r="L32" i="2"/>
  <c r="M32" i="2"/>
  <c r="N32" i="2"/>
  <c r="O32" i="2"/>
  <c r="F33" i="2"/>
  <c r="O33" i="2" s="1"/>
  <c r="L33" i="2"/>
  <c r="M33" i="2"/>
  <c r="N33" i="2"/>
  <c r="F34" i="2"/>
  <c r="N34" i="2" s="1"/>
  <c r="G34" i="2"/>
  <c r="L34" i="2"/>
  <c r="M34" i="2"/>
  <c r="O34" i="2"/>
  <c r="F35" i="2"/>
  <c r="F36" i="2"/>
  <c r="G36" i="2"/>
  <c r="O36" i="2"/>
  <c r="E82" i="2" s="1"/>
  <c r="F37" i="2"/>
  <c r="F38" i="2"/>
  <c r="G38" i="2"/>
  <c r="L38" i="2"/>
  <c r="P38" i="2" s="1"/>
  <c r="M38" i="2"/>
  <c r="N38" i="2"/>
  <c r="O38" i="2"/>
  <c r="E84" i="2" s="1"/>
  <c r="F39" i="2"/>
  <c r="O39" i="2" s="1"/>
  <c r="L39" i="2"/>
  <c r="M39" i="2"/>
  <c r="N39" i="2"/>
  <c r="F40" i="2"/>
  <c r="N40" i="2" s="1"/>
  <c r="D86" i="2" s="1"/>
  <c r="G40" i="2"/>
  <c r="L40" i="2"/>
  <c r="M40" i="2"/>
  <c r="C86" i="2" s="1"/>
  <c r="O40" i="2"/>
  <c r="F41" i="2"/>
  <c r="G41" i="2"/>
  <c r="L41" i="2"/>
  <c r="I87" i="2" s="1"/>
  <c r="M87" i="2" s="1"/>
  <c r="F42" i="2"/>
  <c r="G42" i="2"/>
  <c r="B43" i="2"/>
  <c r="C43" i="2"/>
  <c r="D43" i="2"/>
  <c r="E43" i="2"/>
  <c r="I43" i="2"/>
  <c r="H52" i="2"/>
  <c r="H53" i="2"/>
  <c r="B54" i="2"/>
  <c r="C54" i="2"/>
  <c r="H54" i="2"/>
  <c r="I54" i="2" s="1"/>
  <c r="M54" i="2" s="1"/>
  <c r="J54" i="2"/>
  <c r="E55" i="2"/>
  <c r="H55" i="2"/>
  <c r="I55" i="2"/>
  <c r="M55" i="2" s="1"/>
  <c r="L55" i="2"/>
  <c r="C56" i="2"/>
  <c r="E56" i="2"/>
  <c r="H56" i="2"/>
  <c r="J56" i="2"/>
  <c r="L56" i="2"/>
  <c r="B57" i="2"/>
  <c r="H57" i="2"/>
  <c r="H58" i="2"/>
  <c r="L58" i="2"/>
  <c r="H59" i="2"/>
  <c r="B60" i="2"/>
  <c r="C60" i="2"/>
  <c r="D60" i="2"/>
  <c r="H60" i="2"/>
  <c r="B61" i="2"/>
  <c r="C61" i="2"/>
  <c r="F61" i="2" s="1"/>
  <c r="D61" i="2"/>
  <c r="E61" i="2"/>
  <c r="H61" i="2"/>
  <c r="I61" i="2"/>
  <c r="J61" i="2"/>
  <c r="K61" i="2"/>
  <c r="L61" i="2"/>
  <c r="M61" i="2"/>
  <c r="C62" i="2"/>
  <c r="D62" i="2"/>
  <c r="E62" i="2"/>
  <c r="H62" i="2"/>
  <c r="H63" i="2"/>
  <c r="H64" i="2"/>
  <c r="H65" i="2"/>
  <c r="B66" i="2"/>
  <c r="H66" i="2"/>
  <c r="C67" i="2"/>
  <c r="D67" i="2"/>
  <c r="E67" i="2"/>
  <c r="H67" i="2"/>
  <c r="J67" i="2"/>
  <c r="K67" i="2"/>
  <c r="L67" i="2"/>
  <c r="C68" i="2"/>
  <c r="E68" i="2"/>
  <c r="H68" i="2"/>
  <c r="L68" i="2" s="1"/>
  <c r="J68" i="2"/>
  <c r="H69" i="2"/>
  <c r="H70" i="2"/>
  <c r="H71" i="2"/>
  <c r="B72" i="2"/>
  <c r="C72" i="2"/>
  <c r="D72" i="2"/>
  <c r="E72" i="2"/>
  <c r="H72" i="2"/>
  <c r="J72" i="2" s="1"/>
  <c r="I72" i="2"/>
  <c r="M72" i="2" s="1"/>
  <c r="L72" i="2"/>
  <c r="B73" i="2"/>
  <c r="F73" i="2" s="1"/>
  <c r="D73" i="2"/>
  <c r="E73" i="2"/>
  <c r="H73" i="2"/>
  <c r="I73" i="2"/>
  <c r="M73" i="2" s="1"/>
  <c r="J73" i="2"/>
  <c r="K73" i="2"/>
  <c r="L73" i="2"/>
  <c r="C74" i="2"/>
  <c r="D74" i="2"/>
  <c r="E74" i="2"/>
  <c r="H74" i="2"/>
  <c r="K74" i="2"/>
  <c r="L74" i="2"/>
  <c r="B75" i="2"/>
  <c r="H75" i="2"/>
  <c r="I75" i="2" s="1"/>
  <c r="M75" i="2" s="1"/>
  <c r="H76" i="2"/>
  <c r="H77" i="2"/>
  <c r="B78" i="2"/>
  <c r="D78" i="2"/>
  <c r="E78" i="2"/>
  <c r="H78" i="2"/>
  <c r="I78" i="2" s="1"/>
  <c r="M78" i="2" s="1"/>
  <c r="K78" i="2"/>
  <c r="L78" i="2"/>
  <c r="B79" i="2"/>
  <c r="C79" i="2"/>
  <c r="E79" i="2"/>
  <c r="H79" i="2"/>
  <c r="I79" i="2"/>
  <c r="M79" i="2" s="1"/>
  <c r="J79" i="2"/>
  <c r="L79" i="2"/>
  <c r="C80" i="2"/>
  <c r="D80" i="2"/>
  <c r="E80" i="2"/>
  <c r="H80" i="2"/>
  <c r="K80" i="2" s="1"/>
  <c r="J80" i="2"/>
  <c r="H81" i="2"/>
  <c r="H82" i="2"/>
  <c r="L82" i="2"/>
  <c r="H83" i="2"/>
  <c r="B84" i="2"/>
  <c r="F84" i="2" s="1"/>
  <c r="C84" i="2"/>
  <c r="D84" i="2"/>
  <c r="H84" i="2"/>
  <c r="I84" i="2"/>
  <c r="M84" i="2" s="1"/>
  <c r="C85" i="2"/>
  <c r="D85" i="2"/>
  <c r="E85" i="2"/>
  <c r="H85" i="2"/>
  <c r="J85" i="2"/>
  <c r="K85" i="2"/>
  <c r="L85" i="2"/>
  <c r="E86" i="2"/>
  <c r="H86" i="2"/>
  <c r="L86" i="2" s="1"/>
  <c r="J86" i="2"/>
  <c r="K86" i="2"/>
  <c r="B87" i="2"/>
  <c r="H87" i="2"/>
  <c r="H88" i="2"/>
  <c r="B107" i="2"/>
  <c r="F6" i="3"/>
  <c r="F7" i="3"/>
  <c r="F8" i="3"/>
  <c r="G8" i="3"/>
  <c r="L8" i="3"/>
  <c r="M8" i="3"/>
  <c r="N8" i="3"/>
  <c r="O8" i="3"/>
  <c r="E54" i="3" s="1"/>
  <c r="F9" i="3"/>
  <c r="F10" i="3"/>
  <c r="F11" i="3"/>
  <c r="F12" i="3"/>
  <c r="F13" i="3"/>
  <c r="F14" i="3"/>
  <c r="G14" i="3"/>
  <c r="L14" i="3"/>
  <c r="M14" i="3"/>
  <c r="C60" i="3" s="1"/>
  <c r="N14" i="3"/>
  <c r="O14" i="3"/>
  <c r="F15" i="3"/>
  <c r="F16" i="3"/>
  <c r="F17" i="3"/>
  <c r="F18" i="3"/>
  <c r="F19" i="3"/>
  <c r="F20" i="3"/>
  <c r="G20" i="3"/>
  <c r="L20" i="3"/>
  <c r="M20" i="3"/>
  <c r="N20" i="3"/>
  <c r="O20" i="3"/>
  <c r="F21" i="3"/>
  <c r="F22" i="3"/>
  <c r="F23" i="3"/>
  <c r="F24" i="3"/>
  <c r="F25" i="3"/>
  <c r="F26" i="3"/>
  <c r="G26" i="3"/>
  <c r="L26" i="3"/>
  <c r="M26" i="3"/>
  <c r="N26" i="3"/>
  <c r="O26" i="3"/>
  <c r="E72" i="3" s="1"/>
  <c r="F27" i="3"/>
  <c r="L27" i="3"/>
  <c r="F28" i="3"/>
  <c r="L28" i="3"/>
  <c r="F29" i="3"/>
  <c r="L29" i="3"/>
  <c r="F30" i="3"/>
  <c r="M30" i="3"/>
  <c r="C76" i="3" s="1"/>
  <c r="F31" i="3"/>
  <c r="M31" i="3"/>
  <c r="F32" i="3"/>
  <c r="G32" i="3"/>
  <c r="L32" i="3"/>
  <c r="P32" i="3" s="1"/>
  <c r="M32" i="3"/>
  <c r="C78" i="3" s="1"/>
  <c r="N32" i="3"/>
  <c r="K78" i="3" s="1"/>
  <c r="O32" i="3"/>
  <c r="F33" i="3"/>
  <c r="L33" i="3"/>
  <c r="F34" i="3"/>
  <c r="L34" i="3"/>
  <c r="F35" i="3"/>
  <c r="L35" i="3"/>
  <c r="F36" i="3"/>
  <c r="M36" i="3"/>
  <c r="F37" i="3"/>
  <c r="M37" i="3"/>
  <c r="F38" i="3"/>
  <c r="G38" i="3"/>
  <c r="L38" i="3"/>
  <c r="M38" i="3"/>
  <c r="N38" i="3"/>
  <c r="D84" i="3" s="1"/>
  <c r="O38" i="3"/>
  <c r="E84" i="3" s="1"/>
  <c r="F39" i="3"/>
  <c r="L39" i="3"/>
  <c r="F40" i="3"/>
  <c r="L40" i="3"/>
  <c r="F41" i="3"/>
  <c r="L41" i="3"/>
  <c r="F42" i="3"/>
  <c r="M42" i="3"/>
  <c r="C88" i="3" s="1"/>
  <c r="B43" i="3"/>
  <c r="C43" i="3"/>
  <c r="D43" i="3"/>
  <c r="E43" i="3"/>
  <c r="I43" i="3"/>
  <c r="H52" i="3"/>
  <c r="H53" i="3"/>
  <c r="B54" i="3"/>
  <c r="C54" i="3"/>
  <c r="D54" i="3"/>
  <c r="H54" i="3"/>
  <c r="H55" i="3"/>
  <c r="H56" i="3"/>
  <c r="H57" i="3"/>
  <c r="H58" i="3"/>
  <c r="H59" i="3"/>
  <c r="B60" i="3"/>
  <c r="F60" i="3" s="1"/>
  <c r="D60" i="3"/>
  <c r="E60" i="3"/>
  <c r="H60" i="3"/>
  <c r="I60" i="3" s="1"/>
  <c r="M60" i="3" s="1"/>
  <c r="J60" i="3"/>
  <c r="L60" i="3"/>
  <c r="H61" i="3"/>
  <c r="H62" i="3"/>
  <c r="H63" i="3"/>
  <c r="H64" i="3"/>
  <c r="H65" i="3"/>
  <c r="B66" i="3"/>
  <c r="C66" i="3"/>
  <c r="D66" i="3"/>
  <c r="H66" i="3"/>
  <c r="K66" i="3" s="1"/>
  <c r="J66" i="3"/>
  <c r="H67" i="3"/>
  <c r="H68" i="3"/>
  <c r="H69" i="3"/>
  <c r="H70" i="3"/>
  <c r="H71" i="3"/>
  <c r="B72" i="3"/>
  <c r="C72" i="3"/>
  <c r="D72" i="3"/>
  <c r="H72" i="3"/>
  <c r="H73" i="3"/>
  <c r="H74" i="3"/>
  <c r="H75" i="3"/>
  <c r="H76" i="3"/>
  <c r="J76" i="3"/>
  <c r="H77" i="3"/>
  <c r="B78" i="3"/>
  <c r="D78" i="3"/>
  <c r="E78" i="3"/>
  <c r="H78" i="3"/>
  <c r="I78" i="3"/>
  <c r="J78" i="3"/>
  <c r="L78" i="3"/>
  <c r="M78" i="3"/>
  <c r="B79" i="3"/>
  <c r="H79" i="3"/>
  <c r="I79" i="3"/>
  <c r="M79" i="3" s="1"/>
  <c r="H80" i="3"/>
  <c r="B81" i="3"/>
  <c r="H81" i="3"/>
  <c r="I81" i="3"/>
  <c r="M81" i="3" s="1"/>
  <c r="H82" i="3"/>
  <c r="H83" i="3"/>
  <c r="B84" i="3"/>
  <c r="F84" i="3" s="1"/>
  <c r="C84" i="3"/>
  <c r="H84" i="3"/>
  <c r="I84" i="3" s="1"/>
  <c r="M84" i="3" s="1"/>
  <c r="J84" i="3"/>
  <c r="L84" i="3"/>
  <c r="H85" i="3"/>
  <c r="B86" i="3"/>
  <c r="H86" i="3"/>
  <c r="I86" i="3" s="1"/>
  <c r="M86" i="3" s="1"/>
  <c r="H87" i="3"/>
  <c r="H88" i="3"/>
  <c r="J88" i="3"/>
  <c r="B107" i="3"/>
  <c r="F6" i="4"/>
  <c r="G6" i="4" s="1"/>
  <c r="L6" i="4"/>
  <c r="M6" i="4"/>
  <c r="N6" i="4"/>
  <c r="O6" i="4"/>
  <c r="E52" i="4" s="1"/>
  <c r="P6" i="4"/>
  <c r="F7" i="4"/>
  <c r="G7" i="4"/>
  <c r="L7" i="4"/>
  <c r="M7" i="4"/>
  <c r="N7" i="4"/>
  <c r="O7" i="4"/>
  <c r="F8" i="4"/>
  <c r="O8" i="4" s="1"/>
  <c r="G8" i="4"/>
  <c r="L8" i="4"/>
  <c r="M8" i="4"/>
  <c r="N8" i="4"/>
  <c r="D54" i="4" s="1"/>
  <c r="P8" i="4"/>
  <c r="F9" i="4"/>
  <c r="N9" i="4" s="1"/>
  <c r="G9" i="4"/>
  <c r="L9" i="4"/>
  <c r="M9" i="4"/>
  <c r="O9" i="4"/>
  <c r="P9" i="4"/>
  <c r="F10" i="4"/>
  <c r="M10" i="4" s="1"/>
  <c r="G10" i="4"/>
  <c r="L10" i="4"/>
  <c r="N10" i="4"/>
  <c r="D56" i="4" s="1"/>
  <c r="O10" i="4"/>
  <c r="E56" i="4" s="1"/>
  <c r="P10" i="4"/>
  <c r="F11" i="4"/>
  <c r="L11" i="4" s="1"/>
  <c r="G11" i="4"/>
  <c r="M11" i="4"/>
  <c r="N11" i="4"/>
  <c r="O11" i="4"/>
  <c r="P11" i="4"/>
  <c r="F12" i="4"/>
  <c r="G12" i="4" s="1"/>
  <c r="L12" i="4"/>
  <c r="B58" i="4" s="1"/>
  <c r="M12" i="4"/>
  <c r="N12" i="4"/>
  <c r="O12" i="4"/>
  <c r="P12" i="4"/>
  <c r="F13" i="4"/>
  <c r="G13" i="4"/>
  <c r="L13" i="4"/>
  <c r="M13" i="4"/>
  <c r="N13" i="4"/>
  <c r="O13" i="4"/>
  <c r="E59" i="4" s="1"/>
  <c r="F14" i="4"/>
  <c r="O14" i="4" s="1"/>
  <c r="G14" i="4"/>
  <c r="L14" i="4"/>
  <c r="B60" i="4" s="1"/>
  <c r="M14" i="4"/>
  <c r="N14" i="4"/>
  <c r="P14" i="4"/>
  <c r="F15" i="4"/>
  <c r="N15" i="4" s="1"/>
  <c r="G15" i="4"/>
  <c r="L15" i="4"/>
  <c r="M15" i="4"/>
  <c r="O15" i="4"/>
  <c r="E61" i="4" s="1"/>
  <c r="P15" i="4"/>
  <c r="F16" i="4"/>
  <c r="M16" i="4" s="1"/>
  <c r="G16" i="4"/>
  <c r="L16" i="4"/>
  <c r="B62" i="4" s="1"/>
  <c r="N16" i="4"/>
  <c r="O16" i="4"/>
  <c r="E62" i="4" s="1"/>
  <c r="P16" i="4"/>
  <c r="F17" i="4"/>
  <c r="L17" i="4" s="1"/>
  <c r="G17" i="4"/>
  <c r="M17" i="4"/>
  <c r="N17" i="4"/>
  <c r="D63" i="4" s="1"/>
  <c r="O17" i="4"/>
  <c r="L63" i="4" s="1"/>
  <c r="P17" i="4"/>
  <c r="F18" i="4"/>
  <c r="G18" i="4" s="1"/>
  <c r="L18" i="4"/>
  <c r="M18" i="4"/>
  <c r="N18" i="4"/>
  <c r="O18" i="4"/>
  <c r="L64" i="4" s="1"/>
  <c r="P18" i="4"/>
  <c r="F19" i="4"/>
  <c r="G19" i="4"/>
  <c r="L19" i="4"/>
  <c r="M19" i="4"/>
  <c r="C65" i="4" s="1"/>
  <c r="N19" i="4"/>
  <c r="O19" i="4"/>
  <c r="F20" i="4"/>
  <c r="O20" i="4" s="1"/>
  <c r="G20" i="4"/>
  <c r="L20" i="4"/>
  <c r="M20" i="4"/>
  <c r="N20" i="4"/>
  <c r="K66" i="4" s="1"/>
  <c r="P20" i="4"/>
  <c r="F21" i="4"/>
  <c r="N21" i="4" s="1"/>
  <c r="G21" i="4"/>
  <c r="L21" i="4"/>
  <c r="M21" i="4"/>
  <c r="C67" i="4" s="1"/>
  <c r="O21" i="4"/>
  <c r="P21" i="4"/>
  <c r="F22" i="4"/>
  <c r="M22" i="4" s="1"/>
  <c r="G22" i="4"/>
  <c r="L22" i="4"/>
  <c r="N22" i="4"/>
  <c r="O22" i="4"/>
  <c r="P22" i="4"/>
  <c r="F23" i="4"/>
  <c r="L23" i="4" s="1"/>
  <c r="G23" i="4"/>
  <c r="M23" i="4"/>
  <c r="N23" i="4"/>
  <c r="O23" i="4"/>
  <c r="P23" i="4"/>
  <c r="F24" i="4"/>
  <c r="G24" i="4" s="1"/>
  <c r="L24" i="4"/>
  <c r="M24" i="4"/>
  <c r="N24" i="4"/>
  <c r="O24" i="4"/>
  <c r="E70" i="4" s="1"/>
  <c r="P24" i="4"/>
  <c r="F25" i="4"/>
  <c r="G25" i="4"/>
  <c r="L25" i="4"/>
  <c r="M25" i="4"/>
  <c r="N25" i="4"/>
  <c r="O25" i="4"/>
  <c r="E71" i="4" s="1"/>
  <c r="F26" i="4"/>
  <c r="O26" i="4" s="1"/>
  <c r="G26" i="4"/>
  <c r="L26" i="4"/>
  <c r="M26" i="4"/>
  <c r="N26" i="4"/>
  <c r="D72" i="4" s="1"/>
  <c r="P26" i="4"/>
  <c r="F27" i="4"/>
  <c r="N27" i="4" s="1"/>
  <c r="G27" i="4"/>
  <c r="L27" i="4"/>
  <c r="M27" i="4"/>
  <c r="O27" i="4"/>
  <c r="P27" i="4"/>
  <c r="F28" i="4"/>
  <c r="M28" i="4" s="1"/>
  <c r="G28" i="4"/>
  <c r="L28" i="4"/>
  <c r="N28" i="4"/>
  <c r="D74" i="4" s="1"/>
  <c r="O28" i="4"/>
  <c r="P28" i="4"/>
  <c r="F29" i="4"/>
  <c r="L29" i="4" s="1"/>
  <c r="G29" i="4"/>
  <c r="M29" i="4"/>
  <c r="N29" i="4"/>
  <c r="O29" i="4"/>
  <c r="E75" i="4" s="1"/>
  <c r="P29" i="4"/>
  <c r="F30" i="4"/>
  <c r="G30" i="4" s="1"/>
  <c r="L30" i="4"/>
  <c r="M30" i="4"/>
  <c r="N30" i="4"/>
  <c r="O30" i="4"/>
  <c r="P30" i="4"/>
  <c r="F31" i="4"/>
  <c r="G31" i="4"/>
  <c r="L31" i="4"/>
  <c r="M31" i="4"/>
  <c r="N31" i="4"/>
  <c r="O31" i="4"/>
  <c r="E77" i="4" s="1"/>
  <c r="F77" i="4" s="1"/>
  <c r="F32" i="4"/>
  <c r="O32" i="4" s="1"/>
  <c r="G32" i="4"/>
  <c r="L32" i="4"/>
  <c r="B78" i="4" s="1"/>
  <c r="M32" i="4"/>
  <c r="N32" i="4"/>
  <c r="P32" i="4"/>
  <c r="F33" i="4"/>
  <c r="N33" i="4" s="1"/>
  <c r="G33" i="4"/>
  <c r="L33" i="4"/>
  <c r="M33" i="4"/>
  <c r="C79" i="4" s="1"/>
  <c r="O33" i="4"/>
  <c r="P33" i="4"/>
  <c r="F34" i="4"/>
  <c r="M34" i="4" s="1"/>
  <c r="G34" i="4"/>
  <c r="L34" i="4"/>
  <c r="N34" i="4"/>
  <c r="D80" i="4" s="1"/>
  <c r="O34" i="4"/>
  <c r="P34" i="4"/>
  <c r="F35" i="4"/>
  <c r="L35" i="4" s="1"/>
  <c r="G35" i="4"/>
  <c r="M35" i="4"/>
  <c r="N35" i="4"/>
  <c r="O35" i="4"/>
  <c r="E81" i="4" s="1"/>
  <c r="P35" i="4"/>
  <c r="F36" i="4"/>
  <c r="G36" i="4" s="1"/>
  <c r="L36" i="4"/>
  <c r="M36" i="4"/>
  <c r="N36" i="4"/>
  <c r="O36" i="4"/>
  <c r="P36" i="4"/>
  <c r="F37" i="4"/>
  <c r="G37" i="4"/>
  <c r="L37" i="4"/>
  <c r="M37" i="4"/>
  <c r="N37" i="4"/>
  <c r="O37" i="4"/>
  <c r="L83" i="4" s="1"/>
  <c r="F38" i="4"/>
  <c r="O38" i="4" s="1"/>
  <c r="G38" i="4"/>
  <c r="L38" i="4"/>
  <c r="B84" i="4" s="1"/>
  <c r="M38" i="4"/>
  <c r="N38" i="4"/>
  <c r="P38" i="4"/>
  <c r="F39" i="4"/>
  <c r="N39" i="4" s="1"/>
  <c r="G39" i="4"/>
  <c r="L39" i="4"/>
  <c r="M39" i="4"/>
  <c r="C85" i="4" s="1"/>
  <c r="O39" i="4"/>
  <c r="P39" i="4"/>
  <c r="F40" i="4"/>
  <c r="M40" i="4" s="1"/>
  <c r="G40" i="4"/>
  <c r="L40" i="4"/>
  <c r="N40" i="4"/>
  <c r="D86" i="4" s="1"/>
  <c r="O40" i="4"/>
  <c r="P40" i="4"/>
  <c r="F41" i="4"/>
  <c r="L41" i="4" s="1"/>
  <c r="G41" i="4"/>
  <c r="M41" i="4"/>
  <c r="N41" i="4"/>
  <c r="O41" i="4"/>
  <c r="E87" i="4" s="1"/>
  <c r="P41" i="4"/>
  <c r="F42" i="4"/>
  <c r="G42" i="4" s="1"/>
  <c r="L42" i="4"/>
  <c r="M42" i="4"/>
  <c r="N42" i="4"/>
  <c r="O42" i="4"/>
  <c r="P42" i="4"/>
  <c r="B43" i="4"/>
  <c r="C43" i="4"/>
  <c r="D43" i="4"/>
  <c r="E43" i="4"/>
  <c r="F43" i="4"/>
  <c r="I43" i="4"/>
  <c r="B52" i="4"/>
  <c r="D52" i="4"/>
  <c r="H52" i="4"/>
  <c r="I52" i="4" s="1"/>
  <c r="K52" i="4"/>
  <c r="K89" i="4" s="1"/>
  <c r="L52" i="4"/>
  <c r="B53" i="4"/>
  <c r="C53" i="4"/>
  <c r="H53" i="4"/>
  <c r="J53" i="4" s="1"/>
  <c r="B54" i="4"/>
  <c r="C54" i="4"/>
  <c r="H54" i="4"/>
  <c r="I54" i="4" s="1"/>
  <c r="M54" i="4" s="1"/>
  <c r="J54" i="4"/>
  <c r="K54" i="4"/>
  <c r="B55" i="4"/>
  <c r="C55" i="4"/>
  <c r="D55" i="4"/>
  <c r="E55" i="4"/>
  <c r="H55" i="4"/>
  <c r="B56" i="4"/>
  <c r="C56" i="4"/>
  <c r="H56" i="4"/>
  <c r="I56" i="4"/>
  <c r="J56" i="4"/>
  <c r="M56" i="4"/>
  <c r="C57" i="4"/>
  <c r="D57" i="4"/>
  <c r="E57" i="4"/>
  <c r="H57" i="4"/>
  <c r="K57" i="4" s="1"/>
  <c r="J57" i="4"/>
  <c r="L57" i="4"/>
  <c r="D58" i="4"/>
  <c r="E58" i="4"/>
  <c r="H58" i="4"/>
  <c r="L58" i="4" s="1"/>
  <c r="I58" i="4"/>
  <c r="M58" i="4"/>
  <c r="B59" i="4"/>
  <c r="C59" i="4"/>
  <c r="H59" i="4"/>
  <c r="J59" i="4" s="1"/>
  <c r="I59" i="4"/>
  <c r="M59" i="4" s="1"/>
  <c r="L59" i="4"/>
  <c r="C60" i="4"/>
  <c r="D60" i="4"/>
  <c r="H60" i="4"/>
  <c r="K60" i="4" s="1"/>
  <c r="I60" i="4"/>
  <c r="M60" i="4"/>
  <c r="B61" i="4"/>
  <c r="C61" i="4"/>
  <c r="D61" i="4"/>
  <c r="H61" i="4"/>
  <c r="J61" i="4" s="1"/>
  <c r="I61" i="4"/>
  <c r="M61" i="4" s="1"/>
  <c r="K61" i="4"/>
  <c r="L61" i="4"/>
  <c r="C62" i="4"/>
  <c r="D62" i="4"/>
  <c r="F62" i="4" s="1"/>
  <c r="H62" i="4"/>
  <c r="J62" i="4"/>
  <c r="K62" i="4"/>
  <c r="C63" i="4"/>
  <c r="E63" i="4"/>
  <c r="H63" i="4"/>
  <c r="J63" i="4"/>
  <c r="K63" i="4"/>
  <c r="B64" i="4"/>
  <c r="D64" i="4"/>
  <c r="E64" i="4"/>
  <c r="H64" i="4"/>
  <c r="I64" i="4"/>
  <c r="K64" i="4"/>
  <c r="M64" i="4"/>
  <c r="B65" i="4"/>
  <c r="H65" i="4"/>
  <c r="I65" i="4"/>
  <c r="M65" i="4" s="1"/>
  <c r="J65" i="4"/>
  <c r="B66" i="4"/>
  <c r="C66" i="4"/>
  <c r="D66" i="4"/>
  <c r="H66" i="4"/>
  <c r="I66" i="4"/>
  <c r="J66" i="4"/>
  <c r="M66" i="4"/>
  <c r="B67" i="4"/>
  <c r="F67" i="4" s="1"/>
  <c r="D67" i="4"/>
  <c r="E67" i="4"/>
  <c r="H67" i="4"/>
  <c r="K67" i="4" s="1"/>
  <c r="I67" i="4"/>
  <c r="M67" i="4" s="1"/>
  <c r="J67" i="4"/>
  <c r="L67" i="4"/>
  <c r="B68" i="4"/>
  <c r="C68" i="4"/>
  <c r="D68" i="4"/>
  <c r="E68" i="4"/>
  <c r="H68" i="4"/>
  <c r="I68" i="4"/>
  <c r="M68" i="4" s="1"/>
  <c r="J68" i="4"/>
  <c r="K68" i="4"/>
  <c r="L68" i="4"/>
  <c r="C69" i="4"/>
  <c r="D69" i="4"/>
  <c r="E69" i="4"/>
  <c r="H69" i="4"/>
  <c r="K69" i="4"/>
  <c r="L69" i="4"/>
  <c r="B70" i="4"/>
  <c r="D70" i="4"/>
  <c r="H70" i="4"/>
  <c r="I70" i="4" s="1"/>
  <c r="M70" i="4" s="1"/>
  <c r="K70" i="4"/>
  <c r="L70" i="4"/>
  <c r="B71" i="4"/>
  <c r="C71" i="4"/>
  <c r="H71" i="4"/>
  <c r="J71" i="4"/>
  <c r="B72" i="4"/>
  <c r="C72" i="4"/>
  <c r="H72" i="4"/>
  <c r="I72" i="4" s="1"/>
  <c r="M72" i="4" s="1"/>
  <c r="J72" i="4"/>
  <c r="K72" i="4"/>
  <c r="B73" i="4"/>
  <c r="C73" i="4"/>
  <c r="D73" i="4"/>
  <c r="E73" i="4"/>
  <c r="H73" i="4"/>
  <c r="L73" i="4" s="1"/>
  <c r="K73" i="4"/>
  <c r="B74" i="4"/>
  <c r="F74" i="4" s="1"/>
  <c r="C74" i="4"/>
  <c r="E74" i="4"/>
  <c r="H74" i="4"/>
  <c r="I74" i="4"/>
  <c r="M74" i="4" s="1"/>
  <c r="J74" i="4"/>
  <c r="L74" i="4"/>
  <c r="B75" i="4"/>
  <c r="C75" i="4"/>
  <c r="D75" i="4"/>
  <c r="F75" i="4"/>
  <c r="H75" i="4"/>
  <c r="I75" i="4" s="1"/>
  <c r="J75" i="4"/>
  <c r="K75" i="4"/>
  <c r="M75" i="4"/>
  <c r="B76" i="4"/>
  <c r="F76" i="4" s="1"/>
  <c r="C76" i="4"/>
  <c r="D76" i="4"/>
  <c r="E76" i="4"/>
  <c r="H76" i="4"/>
  <c r="J76" i="4" s="1"/>
  <c r="K76" i="4"/>
  <c r="L76" i="4"/>
  <c r="B77" i="4"/>
  <c r="C77" i="4"/>
  <c r="D77" i="4"/>
  <c r="H77" i="4"/>
  <c r="I77" i="4"/>
  <c r="J77" i="4"/>
  <c r="K77" i="4"/>
  <c r="M77" i="4"/>
  <c r="C78" i="4"/>
  <c r="F78" i="4" s="1"/>
  <c r="D78" i="4"/>
  <c r="E78" i="4"/>
  <c r="H78" i="4"/>
  <c r="L78" i="4" s="1"/>
  <c r="J78" i="4"/>
  <c r="K78" i="4"/>
  <c r="B79" i="4"/>
  <c r="D79" i="4"/>
  <c r="E79" i="4"/>
  <c r="H79" i="4"/>
  <c r="K79" i="4" s="1"/>
  <c r="I79" i="4"/>
  <c r="M79" i="4" s="1"/>
  <c r="B80" i="4"/>
  <c r="C80" i="4"/>
  <c r="E80" i="4"/>
  <c r="F80" i="4"/>
  <c r="H80" i="4"/>
  <c r="I80" i="4"/>
  <c r="J80" i="4"/>
  <c r="L80" i="4"/>
  <c r="M80" i="4"/>
  <c r="B81" i="4"/>
  <c r="F81" i="4" s="1"/>
  <c r="C81" i="4"/>
  <c r="D81" i="4"/>
  <c r="H81" i="4"/>
  <c r="K81" i="4" s="1"/>
  <c r="I81" i="4"/>
  <c r="M81" i="4" s="1"/>
  <c r="J81" i="4"/>
  <c r="B82" i="4"/>
  <c r="C82" i="4"/>
  <c r="D82" i="4"/>
  <c r="E82" i="4"/>
  <c r="H82" i="4"/>
  <c r="I82" i="4"/>
  <c r="M82" i="4" s="1"/>
  <c r="J82" i="4"/>
  <c r="K82" i="4"/>
  <c r="L82" i="4"/>
  <c r="B83" i="4"/>
  <c r="C83" i="4"/>
  <c r="D83" i="4"/>
  <c r="H83" i="4"/>
  <c r="I83" i="4"/>
  <c r="M83" i="4" s="1"/>
  <c r="J83" i="4"/>
  <c r="K83" i="4"/>
  <c r="C84" i="4"/>
  <c r="F84" i="4" s="1"/>
  <c r="D84" i="4"/>
  <c r="E84" i="4"/>
  <c r="H84" i="4"/>
  <c r="J84" i="4"/>
  <c r="K84" i="4"/>
  <c r="L84" i="4"/>
  <c r="B85" i="4"/>
  <c r="D85" i="4"/>
  <c r="E85" i="4"/>
  <c r="F85" i="4"/>
  <c r="H85" i="4"/>
  <c r="I85" i="4" s="1"/>
  <c r="M85" i="4" s="1"/>
  <c r="B86" i="4"/>
  <c r="F86" i="4" s="1"/>
  <c r="C86" i="4"/>
  <c r="E86" i="4"/>
  <c r="H86" i="4"/>
  <c r="I86" i="4"/>
  <c r="M86" i="4" s="1"/>
  <c r="J86" i="4"/>
  <c r="L86" i="4"/>
  <c r="B87" i="4"/>
  <c r="C87" i="4"/>
  <c r="D87" i="4"/>
  <c r="F87" i="4"/>
  <c r="H87" i="4"/>
  <c r="I87" i="4" s="1"/>
  <c r="M87" i="4" s="1"/>
  <c r="B88" i="4"/>
  <c r="C88" i="4"/>
  <c r="D88" i="4"/>
  <c r="E88" i="4"/>
  <c r="H88" i="4"/>
  <c r="L88" i="4" s="1"/>
  <c r="J88" i="4"/>
  <c r="K88" i="4"/>
  <c r="L89" i="4"/>
  <c r="B107" i="4"/>
  <c r="F71" i="4" l="1"/>
  <c r="F83" i="4"/>
  <c r="J55" i="4"/>
  <c r="K55" i="4"/>
  <c r="F88" i="4"/>
  <c r="F73" i="4"/>
  <c r="L65" i="4"/>
  <c r="E65" i="4"/>
  <c r="O43" i="4"/>
  <c r="L53" i="4"/>
  <c r="E53" i="4"/>
  <c r="J82" i="3"/>
  <c r="C82" i="3"/>
  <c r="I75" i="3"/>
  <c r="M75" i="3" s="1"/>
  <c r="B75" i="3"/>
  <c r="E66" i="3"/>
  <c r="L66" i="3"/>
  <c r="I88" i="4"/>
  <c r="M88" i="4" s="1"/>
  <c r="L77" i="4"/>
  <c r="I76" i="4"/>
  <c r="M76" i="4" s="1"/>
  <c r="J73" i="4"/>
  <c r="L71" i="4"/>
  <c r="L55" i="4"/>
  <c r="K87" i="4"/>
  <c r="E83" i="4"/>
  <c r="J60" i="4"/>
  <c r="K58" i="4"/>
  <c r="I54" i="3"/>
  <c r="M54" i="3" s="1"/>
  <c r="J54" i="3"/>
  <c r="K54" i="3"/>
  <c r="L54" i="3"/>
  <c r="I85" i="3"/>
  <c r="M85" i="3" s="1"/>
  <c r="B85" i="3"/>
  <c r="J77" i="3"/>
  <c r="C77" i="3"/>
  <c r="J87" i="4"/>
  <c r="F79" i="4"/>
  <c r="M52" i="4"/>
  <c r="M89" i="4" s="1"/>
  <c r="I89" i="4"/>
  <c r="I73" i="4"/>
  <c r="M73" i="4" s="1"/>
  <c r="J69" i="4"/>
  <c r="I55" i="4"/>
  <c r="M55" i="4" s="1"/>
  <c r="L85" i="4"/>
  <c r="F82" i="4"/>
  <c r="K85" i="4"/>
  <c r="L79" i="4"/>
  <c r="F68" i="4"/>
  <c r="F56" i="4"/>
  <c r="I72" i="3"/>
  <c r="M72" i="3" s="1"/>
  <c r="J72" i="3"/>
  <c r="K72" i="3"/>
  <c r="L72" i="3"/>
  <c r="B87" i="3"/>
  <c r="I87" i="3"/>
  <c r="M87" i="3" s="1"/>
  <c r="I80" i="3"/>
  <c r="M80" i="3" s="1"/>
  <c r="B80" i="3"/>
  <c r="B73" i="3"/>
  <c r="I73" i="3"/>
  <c r="M73" i="3" s="1"/>
  <c r="D68" i="2"/>
  <c r="K68" i="2"/>
  <c r="K66" i="2"/>
  <c r="D66" i="2"/>
  <c r="D71" i="4"/>
  <c r="K71" i="4"/>
  <c r="D65" i="4"/>
  <c r="K65" i="4"/>
  <c r="D59" i="4"/>
  <c r="F59" i="4" s="1"/>
  <c r="K59" i="4"/>
  <c r="D53" i="4"/>
  <c r="K53" i="4"/>
  <c r="M41" i="3"/>
  <c r="G41" i="3"/>
  <c r="N41" i="3"/>
  <c r="O41" i="3"/>
  <c r="O39" i="3"/>
  <c r="G39" i="3"/>
  <c r="M39" i="3"/>
  <c r="N39" i="3"/>
  <c r="L36" i="3"/>
  <c r="G36" i="3"/>
  <c r="N36" i="3"/>
  <c r="O36" i="3"/>
  <c r="N34" i="3"/>
  <c r="G34" i="3"/>
  <c r="M34" i="3"/>
  <c r="O34" i="3"/>
  <c r="G31" i="3"/>
  <c r="L31" i="3"/>
  <c r="N31" i="3"/>
  <c r="O31" i="3"/>
  <c r="M29" i="3"/>
  <c r="G29" i="3"/>
  <c r="N29" i="3"/>
  <c r="P29" i="3" s="1"/>
  <c r="O29" i="3"/>
  <c r="O27" i="3"/>
  <c r="G27" i="3"/>
  <c r="M27" i="3"/>
  <c r="N27" i="3"/>
  <c r="M23" i="3"/>
  <c r="G23" i="3"/>
  <c r="L23" i="3"/>
  <c r="N23" i="3"/>
  <c r="O23" i="3"/>
  <c r="G19" i="3"/>
  <c r="L19" i="3"/>
  <c r="M19" i="3"/>
  <c r="N19" i="3"/>
  <c r="O19" i="3"/>
  <c r="N16" i="3"/>
  <c r="G16" i="3"/>
  <c r="L16" i="3"/>
  <c r="M16" i="3"/>
  <c r="O16" i="3"/>
  <c r="L12" i="3"/>
  <c r="G12" i="3"/>
  <c r="M12" i="3"/>
  <c r="N12" i="3"/>
  <c r="O12" i="3"/>
  <c r="O9" i="3"/>
  <c r="G9" i="3"/>
  <c r="L9" i="3"/>
  <c r="M9" i="3"/>
  <c r="N9" i="3"/>
  <c r="F79" i="2"/>
  <c r="I60" i="2"/>
  <c r="M60" i="2" s="1"/>
  <c r="J60" i="2"/>
  <c r="K60" i="2"/>
  <c r="M35" i="2"/>
  <c r="N35" i="2"/>
  <c r="O35" i="2"/>
  <c r="G35" i="2"/>
  <c r="L35" i="2"/>
  <c r="D79" i="2"/>
  <c r="K79" i="2"/>
  <c r="J78" i="2"/>
  <c r="C78" i="2"/>
  <c r="J66" i="2"/>
  <c r="L62" i="4"/>
  <c r="F61" i="4"/>
  <c r="F78" i="3"/>
  <c r="F66" i="3"/>
  <c r="I66" i="2"/>
  <c r="M66" i="2" s="1"/>
  <c r="L66" i="2"/>
  <c r="G25" i="2"/>
  <c r="L25" i="2"/>
  <c r="M25" i="2"/>
  <c r="N25" i="2"/>
  <c r="O25" i="2"/>
  <c r="I57" i="2"/>
  <c r="M57" i="2" s="1"/>
  <c r="E54" i="2"/>
  <c r="L54" i="2"/>
  <c r="P37" i="4"/>
  <c r="P31" i="4"/>
  <c r="P25" i="4"/>
  <c r="C70" i="4"/>
  <c r="F70" i="4" s="1"/>
  <c r="J70" i="4"/>
  <c r="P19" i="4"/>
  <c r="C64" i="4"/>
  <c r="F64" i="4" s="1"/>
  <c r="J64" i="4"/>
  <c r="P13" i="4"/>
  <c r="P43" i="4" s="1"/>
  <c r="C58" i="4"/>
  <c r="F58" i="4" s="1"/>
  <c r="J58" i="4"/>
  <c r="P7" i="4"/>
  <c r="C52" i="4"/>
  <c r="C89" i="4" s="1"/>
  <c r="J52" i="4"/>
  <c r="J89" i="4" s="1"/>
  <c r="F72" i="3"/>
  <c r="C83" i="3"/>
  <c r="J83" i="3"/>
  <c r="B74" i="3"/>
  <c r="I74" i="3"/>
  <c r="M74" i="3" s="1"/>
  <c r="G25" i="3"/>
  <c r="L25" i="3"/>
  <c r="M25" i="3"/>
  <c r="N25" i="3"/>
  <c r="O25" i="3"/>
  <c r="N22" i="3"/>
  <c r="G22" i="3"/>
  <c r="L22" i="3"/>
  <c r="M22" i="3"/>
  <c r="O22" i="3"/>
  <c r="L18" i="3"/>
  <c r="G18" i="3"/>
  <c r="M18" i="3"/>
  <c r="N18" i="3"/>
  <c r="O18" i="3"/>
  <c r="O15" i="3"/>
  <c r="G15" i="3"/>
  <c r="L15" i="3"/>
  <c r="M15" i="3"/>
  <c r="N15" i="3"/>
  <c r="M11" i="3"/>
  <c r="G11" i="3"/>
  <c r="L11" i="3"/>
  <c r="N11" i="3"/>
  <c r="O11" i="3"/>
  <c r="G7" i="3"/>
  <c r="L7" i="3"/>
  <c r="M7" i="3"/>
  <c r="N7" i="3"/>
  <c r="O7" i="3"/>
  <c r="B63" i="2"/>
  <c r="I63" i="2"/>
  <c r="M63" i="2" s="1"/>
  <c r="L60" i="2"/>
  <c r="E60" i="2"/>
  <c r="I76" i="1"/>
  <c r="M76" i="1" s="1"/>
  <c r="K76" i="1"/>
  <c r="J76" i="1"/>
  <c r="L76" i="1"/>
  <c r="L56" i="4"/>
  <c r="F55" i="4"/>
  <c r="N43" i="4"/>
  <c r="L43" i="4"/>
  <c r="L42" i="3"/>
  <c r="G42" i="3"/>
  <c r="N42" i="3"/>
  <c r="O42" i="3"/>
  <c r="N40" i="3"/>
  <c r="G40" i="3"/>
  <c r="M40" i="3"/>
  <c r="O40" i="3"/>
  <c r="G37" i="3"/>
  <c r="L37" i="3"/>
  <c r="N37" i="3"/>
  <c r="O37" i="3"/>
  <c r="M35" i="3"/>
  <c r="G35" i="3"/>
  <c r="N35" i="3"/>
  <c r="O35" i="3"/>
  <c r="O33" i="3"/>
  <c r="G33" i="3"/>
  <c r="M33" i="3"/>
  <c r="N33" i="3"/>
  <c r="L30" i="3"/>
  <c r="G30" i="3"/>
  <c r="N30" i="3"/>
  <c r="O30" i="3"/>
  <c r="N28" i="3"/>
  <c r="G28" i="3"/>
  <c r="M28" i="3"/>
  <c r="O28" i="3"/>
  <c r="D53" i="2"/>
  <c r="K53" i="2"/>
  <c r="L87" i="4"/>
  <c r="K86" i="4"/>
  <c r="J85" i="4"/>
  <c r="I84" i="4"/>
  <c r="M84" i="4" s="1"/>
  <c r="L81" i="4"/>
  <c r="K80" i="4"/>
  <c r="J79" i="4"/>
  <c r="I78" i="4"/>
  <c r="M78" i="4" s="1"/>
  <c r="L75" i="4"/>
  <c r="K74" i="4"/>
  <c r="I71" i="4"/>
  <c r="M71" i="4" s="1"/>
  <c r="I62" i="4"/>
  <c r="M62" i="4" s="1"/>
  <c r="K56" i="4"/>
  <c r="I53" i="4"/>
  <c r="M53" i="4" s="1"/>
  <c r="M43" i="4"/>
  <c r="E72" i="4"/>
  <c r="F72" i="4" s="1"/>
  <c r="L72" i="4"/>
  <c r="B69" i="4"/>
  <c r="F69" i="4" s="1"/>
  <c r="I69" i="4"/>
  <c r="M69" i="4" s="1"/>
  <c r="E66" i="4"/>
  <c r="F66" i="4" s="1"/>
  <c r="L66" i="4"/>
  <c r="B63" i="4"/>
  <c r="F63" i="4" s="1"/>
  <c r="I63" i="4"/>
  <c r="M63" i="4" s="1"/>
  <c r="E60" i="4"/>
  <c r="F60" i="4" s="1"/>
  <c r="L60" i="4"/>
  <c r="B57" i="4"/>
  <c r="F57" i="4" s="1"/>
  <c r="I57" i="4"/>
  <c r="M57" i="4" s="1"/>
  <c r="E54" i="4"/>
  <c r="F54" i="4" s="1"/>
  <c r="L54" i="4"/>
  <c r="P38" i="3"/>
  <c r="P26" i="3"/>
  <c r="L24" i="3"/>
  <c r="G24" i="3"/>
  <c r="M24" i="3"/>
  <c r="N24" i="3"/>
  <c r="O24" i="3"/>
  <c r="O21" i="3"/>
  <c r="G21" i="3"/>
  <c r="L21" i="3"/>
  <c r="M21" i="3"/>
  <c r="N21" i="3"/>
  <c r="M17" i="3"/>
  <c r="G17" i="3"/>
  <c r="L17" i="3"/>
  <c r="N17" i="3"/>
  <c r="O17" i="3"/>
  <c r="K60" i="3"/>
  <c r="G13" i="3"/>
  <c r="L13" i="3"/>
  <c r="M13" i="3"/>
  <c r="N13" i="3"/>
  <c r="O13" i="3"/>
  <c r="N10" i="3"/>
  <c r="G10" i="3"/>
  <c r="L10" i="3"/>
  <c r="M10" i="3"/>
  <c r="O10" i="3"/>
  <c r="L6" i="3"/>
  <c r="G6" i="3"/>
  <c r="M6" i="3"/>
  <c r="N6" i="3"/>
  <c r="O6" i="3"/>
  <c r="F43" i="3"/>
  <c r="J84" i="2"/>
  <c r="K84" i="2"/>
  <c r="L84" i="2"/>
  <c r="K62" i="2"/>
  <c r="L62" i="2"/>
  <c r="D77" i="2"/>
  <c r="K77" i="2"/>
  <c r="E65" i="2"/>
  <c r="L65" i="2"/>
  <c r="F54" i="2"/>
  <c r="P32" i="2"/>
  <c r="G31" i="2"/>
  <c r="L31" i="2"/>
  <c r="M31" i="2"/>
  <c r="M23" i="2"/>
  <c r="N23" i="2"/>
  <c r="O23" i="2"/>
  <c r="G13" i="2"/>
  <c r="L13" i="2"/>
  <c r="M13" i="2"/>
  <c r="N13" i="2"/>
  <c r="O13" i="2"/>
  <c r="D56" i="2"/>
  <c r="K56" i="2"/>
  <c r="E53" i="2"/>
  <c r="L53" i="2"/>
  <c r="F54" i="3"/>
  <c r="F72" i="2"/>
  <c r="C66" i="2"/>
  <c r="L42" i="2"/>
  <c r="M42" i="2"/>
  <c r="N42" i="2"/>
  <c r="O42" i="2"/>
  <c r="P39" i="2"/>
  <c r="B85" i="2"/>
  <c r="F85" i="2" s="1"/>
  <c r="I85" i="2"/>
  <c r="M85" i="2" s="1"/>
  <c r="L70" i="2"/>
  <c r="P20" i="2"/>
  <c r="G19" i="2"/>
  <c r="L19" i="2"/>
  <c r="M19" i="2"/>
  <c r="M11" i="2"/>
  <c r="P11" i="2" s="1"/>
  <c r="N11" i="2"/>
  <c r="O11" i="2"/>
  <c r="K55" i="2"/>
  <c r="D55" i="2"/>
  <c r="F78" i="2"/>
  <c r="F66" i="2"/>
  <c r="D65" i="2"/>
  <c r="K54" i="2"/>
  <c r="B86" i="2"/>
  <c r="F86" i="2" s="1"/>
  <c r="I86" i="2"/>
  <c r="M86" i="2" s="1"/>
  <c r="P40" i="2"/>
  <c r="L30" i="2"/>
  <c r="M30" i="2"/>
  <c r="N30" i="2"/>
  <c r="O30" i="2"/>
  <c r="P27" i="2"/>
  <c r="P14" i="2"/>
  <c r="C55" i="2"/>
  <c r="J55" i="2"/>
  <c r="P8" i="2"/>
  <c r="G7" i="2"/>
  <c r="L7" i="2"/>
  <c r="M7" i="2"/>
  <c r="G41" i="1"/>
  <c r="M41" i="1"/>
  <c r="O41" i="1"/>
  <c r="L41" i="1"/>
  <c r="N41" i="1"/>
  <c r="P20" i="3"/>
  <c r="P14" i="3"/>
  <c r="P8" i="3"/>
  <c r="L80" i="2"/>
  <c r="F60" i="2"/>
  <c r="B74" i="2"/>
  <c r="F74" i="2" s="1"/>
  <c r="I74" i="2"/>
  <c r="M74" i="2" s="1"/>
  <c r="P28" i="2"/>
  <c r="L18" i="2"/>
  <c r="M18" i="2"/>
  <c r="N18" i="2"/>
  <c r="O18" i="2"/>
  <c r="J88" i="1"/>
  <c r="K88" i="1"/>
  <c r="L88" i="1"/>
  <c r="I88" i="1"/>
  <c r="M88" i="1" s="1"/>
  <c r="K84" i="3"/>
  <c r="I66" i="3"/>
  <c r="M66" i="3" s="1"/>
  <c r="E70" i="2"/>
  <c r="G37" i="2"/>
  <c r="L37" i="2"/>
  <c r="M37" i="2"/>
  <c r="N37" i="2"/>
  <c r="O37" i="2"/>
  <c r="O31" i="2"/>
  <c r="L23" i="2"/>
  <c r="B62" i="2"/>
  <c r="F62" i="2" s="1"/>
  <c r="I62" i="2"/>
  <c r="M62" i="2" s="1"/>
  <c r="P16" i="2"/>
  <c r="I64" i="1"/>
  <c r="M64" i="1" s="1"/>
  <c r="K64" i="1"/>
  <c r="J64" i="1"/>
  <c r="L64" i="1"/>
  <c r="L6" i="2"/>
  <c r="M6" i="2"/>
  <c r="N6" i="2"/>
  <c r="F70" i="1"/>
  <c r="K77" i="1"/>
  <c r="D77" i="1"/>
  <c r="L78" i="1"/>
  <c r="L36" i="2"/>
  <c r="M36" i="2"/>
  <c r="N36" i="2"/>
  <c r="P33" i="2"/>
  <c r="L24" i="2"/>
  <c r="M24" i="2"/>
  <c r="N24" i="2"/>
  <c r="P21" i="2"/>
  <c r="L12" i="2"/>
  <c r="M12" i="2"/>
  <c r="N12" i="2"/>
  <c r="P9" i="2"/>
  <c r="E78" i="1"/>
  <c r="F78" i="1" s="1"/>
  <c r="J78" i="1"/>
  <c r="G17" i="1"/>
  <c r="M17" i="1"/>
  <c r="O17" i="1"/>
  <c r="L17" i="1"/>
  <c r="N17" i="1"/>
  <c r="I67" i="2"/>
  <c r="M67" i="2" s="1"/>
  <c r="B67" i="2"/>
  <c r="F67" i="2" s="1"/>
  <c r="B55" i="2"/>
  <c r="F43" i="2"/>
  <c r="M41" i="2"/>
  <c r="P41" i="2" s="1"/>
  <c r="N41" i="2"/>
  <c r="O41" i="2"/>
  <c r="B80" i="2"/>
  <c r="F80" i="2" s="1"/>
  <c r="I80" i="2"/>
  <c r="M80" i="2" s="1"/>
  <c r="P34" i="2"/>
  <c r="M29" i="2"/>
  <c r="N29" i="2"/>
  <c r="O29" i="2"/>
  <c r="B68" i="2"/>
  <c r="F68" i="2" s="1"/>
  <c r="I68" i="2"/>
  <c r="M68" i="2" s="1"/>
  <c r="P22" i="2"/>
  <c r="M17" i="2"/>
  <c r="P17" i="2" s="1"/>
  <c r="N17" i="2"/>
  <c r="O17" i="2"/>
  <c r="B56" i="2"/>
  <c r="F56" i="2" s="1"/>
  <c r="I56" i="2"/>
  <c r="M56" i="2" s="1"/>
  <c r="P10" i="2"/>
  <c r="O6" i="2"/>
  <c r="F58" i="1"/>
  <c r="G29" i="1"/>
  <c r="M29" i="1"/>
  <c r="O29" i="1"/>
  <c r="L29" i="1"/>
  <c r="N29" i="1"/>
  <c r="F60" i="1"/>
  <c r="J52" i="1"/>
  <c r="J89" i="1" s="1"/>
  <c r="B80" i="1"/>
  <c r="P34" i="1"/>
  <c r="D72" i="1"/>
  <c r="F72" i="1" s="1"/>
  <c r="K72" i="1"/>
  <c r="B68" i="1"/>
  <c r="I68" i="1"/>
  <c r="M68" i="1" s="1"/>
  <c r="D60" i="1"/>
  <c r="K60" i="1"/>
  <c r="B56" i="1"/>
  <c r="I56" i="1"/>
  <c r="M56" i="1" s="1"/>
  <c r="M39" i="1"/>
  <c r="O39" i="1"/>
  <c r="P39" i="1" s="1"/>
  <c r="G39" i="1"/>
  <c r="P32" i="1"/>
  <c r="O31" i="1"/>
  <c r="G31" i="1"/>
  <c r="M31" i="1"/>
  <c r="M27" i="1"/>
  <c r="P27" i="1" s="1"/>
  <c r="O27" i="1"/>
  <c r="G27" i="1"/>
  <c r="P20" i="1"/>
  <c r="O19" i="1"/>
  <c r="G19" i="1"/>
  <c r="M19" i="1"/>
  <c r="P19" i="1" s="1"/>
  <c r="M15" i="1"/>
  <c r="O15" i="1"/>
  <c r="G15" i="1"/>
  <c r="G39" i="2"/>
  <c r="G33" i="2"/>
  <c r="G27" i="2"/>
  <c r="G21" i="2"/>
  <c r="G15" i="2"/>
  <c r="G9" i="2"/>
  <c r="I85" i="1"/>
  <c r="M85" i="1" s="1"/>
  <c r="B85" i="1"/>
  <c r="C82" i="1"/>
  <c r="F82" i="1" s="1"/>
  <c r="I81" i="1"/>
  <c r="M81" i="1" s="1"/>
  <c r="E74" i="1"/>
  <c r="I73" i="1"/>
  <c r="M73" i="1" s="1"/>
  <c r="J72" i="1"/>
  <c r="D69" i="1"/>
  <c r="I61" i="1"/>
  <c r="M61" i="1" s="1"/>
  <c r="J60" i="1"/>
  <c r="D57" i="1"/>
  <c r="P36" i="1"/>
  <c r="G35" i="1"/>
  <c r="M35" i="1"/>
  <c r="O35" i="1"/>
  <c r="P24" i="1"/>
  <c r="G23" i="1"/>
  <c r="M23" i="1"/>
  <c r="O23" i="1"/>
  <c r="P12" i="1"/>
  <c r="G11" i="1"/>
  <c r="M11" i="1"/>
  <c r="O11" i="1"/>
  <c r="D54" i="1"/>
  <c r="K54" i="1"/>
  <c r="B77" i="1"/>
  <c r="F66" i="1"/>
  <c r="F54" i="1"/>
  <c r="F43" i="1"/>
  <c r="D78" i="1"/>
  <c r="K78" i="1"/>
  <c r="B74" i="1"/>
  <c r="I74" i="1"/>
  <c r="M74" i="1" s="1"/>
  <c r="P28" i="1"/>
  <c r="D66" i="1"/>
  <c r="K66" i="1"/>
  <c r="B62" i="1"/>
  <c r="I62" i="1"/>
  <c r="M62" i="1" s="1"/>
  <c r="M9" i="1"/>
  <c r="O9" i="1"/>
  <c r="G9" i="1"/>
  <c r="L9" i="1"/>
  <c r="L84" i="1"/>
  <c r="K83" i="1"/>
  <c r="I70" i="1"/>
  <c r="M70" i="1" s="1"/>
  <c r="K70" i="1"/>
  <c r="B65" i="1"/>
  <c r="F64" i="1"/>
  <c r="I58" i="1"/>
  <c r="M58" i="1" s="1"/>
  <c r="K58" i="1"/>
  <c r="L54" i="1"/>
  <c r="P38" i="1"/>
  <c r="O37" i="1"/>
  <c r="G37" i="1"/>
  <c r="M37" i="1"/>
  <c r="M33" i="1"/>
  <c r="O33" i="1"/>
  <c r="G33" i="1"/>
  <c r="P26" i="1"/>
  <c r="O25" i="1"/>
  <c r="G25" i="1"/>
  <c r="M25" i="1"/>
  <c r="M21" i="1"/>
  <c r="O21" i="1"/>
  <c r="G21" i="1"/>
  <c r="P14" i="1"/>
  <c r="O13" i="1"/>
  <c r="G13" i="1"/>
  <c r="M13" i="1"/>
  <c r="O7" i="1"/>
  <c r="O43" i="1" s="1"/>
  <c r="G7" i="1"/>
  <c r="L7" i="1"/>
  <c r="M7" i="1"/>
  <c r="N7" i="1"/>
  <c r="N40" i="1"/>
  <c r="N34" i="1"/>
  <c r="N28" i="1"/>
  <c r="N22" i="1"/>
  <c r="N16" i="1"/>
  <c r="P16" i="1" s="1"/>
  <c r="N10" i="1"/>
  <c r="I52" i="1"/>
  <c r="B52" i="1"/>
  <c r="E90" i="1" l="1"/>
  <c r="C105" i="1" s="1"/>
  <c r="I105" i="1" s="1"/>
  <c r="B105" i="1"/>
  <c r="L90" i="1"/>
  <c r="D105" i="1" s="1"/>
  <c r="H105" i="1" s="1"/>
  <c r="M90" i="4"/>
  <c r="D106" i="4" s="1"/>
  <c r="I76" i="2"/>
  <c r="M76" i="2" s="1"/>
  <c r="P30" i="2"/>
  <c r="B76" i="2"/>
  <c r="L88" i="2"/>
  <c r="E88" i="2"/>
  <c r="D59" i="2"/>
  <c r="K59" i="2"/>
  <c r="C69" i="2"/>
  <c r="J69" i="2"/>
  <c r="M43" i="3"/>
  <c r="J52" i="3"/>
  <c r="J89" i="3" s="1"/>
  <c r="C52" i="3"/>
  <c r="C63" i="3"/>
  <c r="J63" i="3"/>
  <c r="E70" i="3"/>
  <c r="L70" i="3"/>
  <c r="D74" i="3"/>
  <c r="K74" i="3"/>
  <c r="C79" i="3"/>
  <c r="J79" i="3"/>
  <c r="C81" i="3"/>
  <c r="J81" i="3"/>
  <c r="J86" i="3"/>
  <c r="C86" i="3"/>
  <c r="B88" i="3"/>
  <c r="I88" i="3"/>
  <c r="M88" i="3" s="1"/>
  <c r="P42" i="3"/>
  <c r="B53" i="3"/>
  <c r="I53" i="3"/>
  <c r="M53" i="3" s="1"/>
  <c r="P7" i="3"/>
  <c r="C57" i="3"/>
  <c r="J57" i="3"/>
  <c r="L64" i="3"/>
  <c r="E64" i="3"/>
  <c r="J68" i="3"/>
  <c r="C68" i="3"/>
  <c r="J71" i="3"/>
  <c r="C71" i="3"/>
  <c r="P35" i="2"/>
  <c r="B81" i="2"/>
  <c r="I81" i="2"/>
  <c r="M81" i="2" s="1"/>
  <c r="B58" i="3"/>
  <c r="P12" i="3"/>
  <c r="I58" i="3"/>
  <c r="M58" i="3" s="1"/>
  <c r="E65" i="3"/>
  <c r="L65" i="3"/>
  <c r="K69" i="3"/>
  <c r="D69" i="3"/>
  <c r="E77" i="3"/>
  <c r="L77" i="3"/>
  <c r="K85" i="3"/>
  <c r="D85" i="3"/>
  <c r="P35" i="3"/>
  <c r="M52" i="1"/>
  <c r="M89" i="1" s="1"/>
  <c r="I89" i="1"/>
  <c r="C67" i="1"/>
  <c r="J67" i="1"/>
  <c r="P21" i="1"/>
  <c r="E79" i="1"/>
  <c r="L79" i="1"/>
  <c r="C55" i="1"/>
  <c r="J55" i="1"/>
  <c r="E57" i="1"/>
  <c r="L57" i="1"/>
  <c r="E77" i="1"/>
  <c r="L77" i="1"/>
  <c r="C63" i="1"/>
  <c r="J63" i="1"/>
  <c r="D52" i="2"/>
  <c r="K52" i="2"/>
  <c r="K89" i="2" s="1"/>
  <c r="N43" i="2"/>
  <c r="E77" i="2"/>
  <c r="L77" i="2"/>
  <c r="D56" i="1"/>
  <c r="F56" i="1" s="1"/>
  <c r="K56" i="1"/>
  <c r="D53" i="1"/>
  <c r="N43" i="1"/>
  <c r="K53" i="1"/>
  <c r="C71" i="1"/>
  <c r="J71" i="1"/>
  <c r="P25" i="1"/>
  <c r="P33" i="1"/>
  <c r="C79" i="1"/>
  <c r="J79" i="1"/>
  <c r="C57" i="1"/>
  <c r="J57" i="1"/>
  <c r="P11" i="1"/>
  <c r="E61" i="1"/>
  <c r="L61" i="1"/>
  <c r="L63" i="2"/>
  <c r="E63" i="2"/>
  <c r="E75" i="2"/>
  <c r="L75" i="2"/>
  <c r="L87" i="2"/>
  <c r="E87" i="2"/>
  <c r="J58" i="2"/>
  <c r="C58" i="2"/>
  <c r="M43" i="2"/>
  <c r="C52" i="2"/>
  <c r="J52" i="2"/>
  <c r="J89" i="2" s="1"/>
  <c r="E83" i="2"/>
  <c r="L83" i="2"/>
  <c r="E64" i="2"/>
  <c r="L64" i="2"/>
  <c r="J53" i="2"/>
  <c r="C53" i="2"/>
  <c r="E57" i="2"/>
  <c r="L57" i="2"/>
  <c r="D88" i="2"/>
  <c r="K88" i="2"/>
  <c r="C59" i="2"/>
  <c r="J59" i="2"/>
  <c r="J77" i="2"/>
  <c r="C77" i="2"/>
  <c r="D56" i="3"/>
  <c r="K56" i="3"/>
  <c r="D67" i="3"/>
  <c r="K67" i="3"/>
  <c r="D70" i="3"/>
  <c r="K70" i="3"/>
  <c r="L76" i="3"/>
  <c r="E76" i="3"/>
  <c r="L83" i="3"/>
  <c r="E83" i="3"/>
  <c r="B102" i="4"/>
  <c r="I90" i="4"/>
  <c r="D102" i="4" s="1"/>
  <c r="H102" i="4" s="1"/>
  <c r="K61" i="3"/>
  <c r="D61" i="3"/>
  <c r="D64" i="3"/>
  <c r="K64" i="3"/>
  <c r="B68" i="3"/>
  <c r="I68" i="3"/>
  <c r="M68" i="3" s="1"/>
  <c r="P22" i="3"/>
  <c r="B71" i="3"/>
  <c r="P25" i="3"/>
  <c r="I71" i="3"/>
  <c r="M71" i="3" s="1"/>
  <c r="L55" i="3"/>
  <c r="E55" i="3"/>
  <c r="L62" i="3"/>
  <c r="E62" i="3"/>
  <c r="D65" i="3"/>
  <c r="K65" i="3"/>
  <c r="B69" i="3"/>
  <c r="I69" i="3"/>
  <c r="M69" i="3" s="1"/>
  <c r="P23" i="3"/>
  <c r="E73" i="3"/>
  <c r="L73" i="3"/>
  <c r="K77" i="3"/>
  <c r="D77" i="3"/>
  <c r="K80" i="3"/>
  <c r="D80" i="3"/>
  <c r="J85" i="3"/>
  <c r="C85" i="3"/>
  <c r="C87" i="3"/>
  <c r="J87" i="3"/>
  <c r="F52" i="4"/>
  <c r="D62" i="1"/>
  <c r="K62" i="1"/>
  <c r="C53" i="1"/>
  <c r="J53" i="1"/>
  <c r="M43" i="1"/>
  <c r="E59" i="1"/>
  <c r="L59" i="1"/>
  <c r="C83" i="1"/>
  <c r="P37" i="1"/>
  <c r="J83" i="1"/>
  <c r="E81" i="1"/>
  <c r="L81" i="1"/>
  <c r="C61" i="1"/>
  <c r="J61" i="1"/>
  <c r="E73" i="1"/>
  <c r="L73" i="1"/>
  <c r="K75" i="1"/>
  <c r="D75" i="1"/>
  <c r="K63" i="2"/>
  <c r="D63" i="2"/>
  <c r="K75" i="2"/>
  <c r="D75" i="2"/>
  <c r="K87" i="2"/>
  <c r="D87" i="2"/>
  <c r="P15" i="1"/>
  <c r="I58" i="2"/>
  <c r="M58" i="2" s="1"/>
  <c r="B58" i="2"/>
  <c r="P12" i="2"/>
  <c r="D82" i="2"/>
  <c r="K82" i="2"/>
  <c r="P6" i="2"/>
  <c r="I52" i="2"/>
  <c r="B52" i="2"/>
  <c r="L43" i="2"/>
  <c r="D83" i="2"/>
  <c r="K83" i="2"/>
  <c r="D64" i="2"/>
  <c r="K64" i="2"/>
  <c r="D87" i="1"/>
  <c r="K87" i="1"/>
  <c r="I53" i="2"/>
  <c r="M53" i="2" s="1"/>
  <c r="B53" i="2"/>
  <c r="F53" i="2" s="1"/>
  <c r="P7" i="2"/>
  <c r="D57" i="2"/>
  <c r="K57" i="2"/>
  <c r="C88" i="2"/>
  <c r="J88" i="2"/>
  <c r="B59" i="2"/>
  <c r="I59" i="2"/>
  <c r="M59" i="2" s="1"/>
  <c r="P13" i="2"/>
  <c r="P31" i="2"/>
  <c r="B77" i="2"/>
  <c r="F77" i="2" s="1"/>
  <c r="I77" i="2"/>
  <c r="M77" i="2" s="1"/>
  <c r="I52" i="3"/>
  <c r="B52" i="3"/>
  <c r="P6" i="3"/>
  <c r="L43" i="3"/>
  <c r="E59" i="3"/>
  <c r="L59" i="3"/>
  <c r="E63" i="3"/>
  <c r="L63" i="3"/>
  <c r="C67" i="3"/>
  <c r="J67" i="3"/>
  <c r="C70" i="3"/>
  <c r="J70" i="3"/>
  <c r="D76" i="3"/>
  <c r="K76" i="3"/>
  <c r="E79" i="3"/>
  <c r="L79" i="3"/>
  <c r="K83" i="3"/>
  <c r="D83" i="3"/>
  <c r="D86" i="3"/>
  <c r="K86" i="3"/>
  <c r="K90" i="4"/>
  <c r="D104" i="4" s="1"/>
  <c r="H104" i="4" s="1"/>
  <c r="B104" i="4"/>
  <c r="D90" i="4"/>
  <c r="C104" i="4" s="1"/>
  <c r="I104" i="4" s="1"/>
  <c r="E57" i="3"/>
  <c r="L57" i="3"/>
  <c r="J61" i="3"/>
  <c r="C61" i="3"/>
  <c r="C64" i="3"/>
  <c r="J64" i="3"/>
  <c r="E71" i="2"/>
  <c r="L71" i="2"/>
  <c r="L81" i="2"/>
  <c r="E81" i="2"/>
  <c r="L58" i="3"/>
  <c r="E58" i="3"/>
  <c r="J62" i="3"/>
  <c r="C62" i="3"/>
  <c r="J65" i="3"/>
  <c r="C65" i="3"/>
  <c r="L75" i="3"/>
  <c r="E75" i="3"/>
  <c r="P31" i="3"/>
  <c r="B77" i="3"/>
  <c r="F77" i="3" s="1"/>
  <c r="I77" i="3"/>
  <c r="M77" i="3" s="1"/>
  <c r="E82" i="3"/>
  <c r="L82" i="3"/>
  <c r="F65" i="4"/>
  <c r="P34" i="3"/>
  <c r="B89" i="4"/>
  <c r="B90" i="4" s="1"/>
  <c r="C102" i="4" s="1"/>
  <c r="I102" i="4" s="1"/>
  <c r="P33" i="3"/>
  <c r="K86" i="1"/>
  <c r="D86" i="1"/>
  <c r="F86" i="1" s="1"/>
  <c r="B55" i="1"/>
  <c r="F55" i="1" s="1"/>
  <c r="P9" i="1"/>
  <c r="I55" i="1"/>
  <c r="M55" i="1" s="1"/>
  <c r="B87" i="1"/>
  <c r="I87" i="1"/>
  <c r="M87" i="1" s="1"/>
  <c r="P41" i="1"/>
  <c r="K59" i="3"/>
  <c r="D59" i="3"/>
  <c r="L74" i="3"/>
  <c r="E74" i="3"/>
  <c r="E81" i="3"/>
  <c r="L81" i="3"/>
  <c r="L88" i="3"/>
  <c r="E88" i="3"/>
  <c r="K71" i="2"/>
  <c r="D71" i="2"/>
  <c r="K81" i="2"/>
  <c r="D81" i="2"/>
  <c r="D55" i="3"/>
  <c r="K55" i="3"/>
  <c r="D58" i="3"/>
  <c r="K58" i="3"/>
  <c r="B62" i="3"/>
  <c r="I62" i="3"/>
  <c r="M62" i="3" s="1"/>
  <c r="P16" i="3"/>
  <c r="I65" i="3"/>
  <c r="M65" i="3" s="1"/>
  <c r="B65" i="3"/>
  <c r="P19" i="3"/>
  <c r="C69" i="3"/>
  <c r="J69" i="3"/>
  <c r="K75" i="3"/>
  <c r="D75" i="3"/>
  <c r="K82" i="3"/>
  <c r="D82" i="3"/>
  <c r="E85" i="3"/>
  <c r="F85" i="3" s="1"/>
  <c r="L85" i="3"/>
  <c r="P27" i="3"/>
  <c r="P28" i="3"/>
  <c r="P39" i="3"/>
  <c r="E89" i="4"/>
  <c r="I70" i="2"/>
  <c r="M70" i="2" s="1"/>
  <c r="P24" i="2"/>
  <c r="B70" i="2"/>
  <c r="B53" i="1"/>
  <c r="P7" i="1"/>
  <c r="L43" i="1"/>
  <c r="I53" i="1"/>
  <c r="M53" i="1" s="1"/>
  <c r="E71" i="1"/>
  <c r="L71" i="1"/>
  <c r="F62" i="1"/>
  <c r="P35" i="1"/>
  <c r="C81" i="1"/>
  <c r="J81" i="1"/>
  <c r="C65" i="1"/>
  <c r="F65" i="1" s="1"/>
  <c r="J65" i="1"/>
  <c r="C73" i="1"/>
  <c r="F73" i="1" s="1"/>
  <c r="J73" i="1"/>
  <c r="L85" i="1"/>
  <c r="E85" i="1"/>
  <c r="I75" i="1"/>
  <c r="M75" i="1" s="1"/>
  <c r="B75" i="1"/>
  <c r="B89" i="1" s="1"/>
  <c r="P29" i="1"/>
  <c r="E52" i="2"/>
  <c r="L52" i="2"/>
  <c r="L89" i="2" s="1"/>
  <c r="O43" i="2"/>
  <c r="C63" i="2"/>
  <c r="F63" i="2" s="1"/>
  <c r="J63" i="2"/>
  <c r="C75" i="2"/>
  <c r="J75" i="2"/>
  <c r="P29" i="2"/>
  <c r="K63" i="1"/>
  <c r="D63" i="1"/>
  <c r="J82" i="2"/>
  <c r="C82" i="2"/>
  <c r="J83" i="2"/>
  <c r="C83" i="2"/>
  <c r="C64" i="2"/>
  <c r="J64" i="2"/>
  <c r="E76" i="2"/>
  <c r="L76" i="2"/>
  <c r="C57" i="2"/>
  <c r="F57" i="2" s="1"/>
  <c r="J57" i="2"/>
  <c r="P42" i="2"/>
  <c r="I88" i="2"/>
  <c r="M88" i="2" s="1"/>
  <c r="B88" i="2"/>
  <c r="F88" i="2" s="1"/>
  <c r="L56" i="3"/>
  <c r="E56" i="3"/>
  <c r="D63" i="3"/>
  <c r="K63" i="3"/>
  <c r="P21" i="3"/>
  <c r="I67" i="3"/>
  <c r="M67" i="3" s="1"/>
  <c r="B67" i="3"/>
  <c r="K57" i="3"/>
  <c r="D57" i="3"/>
  <c r="L75" i="1"/>
  <c r="E75" i="1"/>
  <c r="I82" i="2"/>
  <c r="M82" i="2" s="1"/>
  <c r="B82" i="2"/>
  <c r="F82" i="2" s="1"/>
  <c r="P36" i="2"/>
  <c r="L87" i="1"/>
  <c r="E87" i="1"/>
  <c r="D76" i="2"/>
  <c r="K76" i="2"/>
  <c r="J65" i="2"/>
  <c r="C65" i="2"/>
  <c r="L69" i="2"/>
  <c r="E69" i="2"/>
  <c r="E52" i="3"/>
  <c r="L52" i="3"/>
  <c r="L89" i="3" s="1"/>
  <c r="O43" i="3"/>
  <c r="J59" i="3"/>
  <c r="C59" i="3"/>
  <c r="P17" i="3"/>
  <c r="I63" i="3"/>
  <c r="M63" i="3" s="1"/>
  <c r="B63" i="3"/>
  <c r="F63" i="3" s="1"/>
  <c r="P24" i="3"/>
  <c r="I70" i="3"/>
  <c r="M70" i="3" s="1"/>
  <c r="B70" i="3"/>
  <c r="C74" i="3"/>
  <c r="J74" i="3"/>
  <c r="P30" i="3"/>
  <c r="I76" i="3"/>
  <c r="M76" i="3" s="1"/>
  <c r="B76" i="3"/>
  <c r="F76" i="3" s="1"/>
  <c r="D81" i="3"/>
  <c r="K81" i="3"/>
  <c r="K88" i="3"/>
  <c r="D88" i="3"/>
  <c r="D53" i="3"/>
  <c r="K53" i="3"/>
  <c r="P11" i="3"/>
  <c r="I57" i="3"/>
  <c r="M57" i="3" s="1"/>
  <c r="B57" i="3"/>
  <c r="F57" i="3" s="1"/>
  <c r="I64" i="3"/>
  <c r="M64" i="3" s="1"/>
  <c r="B64" i="3"/>
  <c r="P18" i="3"/>
  <c r="E71" i="3"/>
  <c r="L71" i="3"/>
  <c r="F74" i="3"/>
  <c r="J71" i="2"/>
  <c r="C71" i="2"/>
  <c r="C81" i="2"/>
  <c r="J81" i="2"/>
  <c r="J55" i="3"/>
  <c r="C55" i="3"/>
  <c r="C58" i="3"/>
  <c r="J58" i="3"/>
  <c r="K73" i="3"/>
  <c r="D73" i="3"/>
  <c r="L80" i="3"/>
  <c r="E80" i="3"/>
  <c r="E87" i="3"/>
  <c r="L87" i="3"/>
  <c r="F53" i="4"/>
  <c r="D89" i="4"/>
  <c r="C59" i="1"/>
  <c r="F59" i="1" s="1"/>
  <c r="J59" i="1"/>
  <c r="P13" i="1"/>
  <c r="D58" i="2"/>
  <c r="K58" i="2"/>
  <c r="D68" i="1"/>
  <c r="F68" i="1" s="1"/>
  <c r="K68" i="1"/>
  <c r="C87" i="2"/>
  <c r="F87" i="2" s="1"/>
  <c r="J87" i="2"/>
  <c r="C90" i="4"/>
  <c r="C103" i="4" s="1"/>
  <c r="I103" i="4" s="1"/>
  <c r="B103" i="4"/>
  <c r="J90" i="4"/>
  <c r="D103" i="4" s="1"/>
  <c r="H103" i="4" s="1"/>
  <c r="I83" i="3"/>
  <c r="M83" i="3" s="1"/>
  <c r="B83" i="3"/>
  <c r="F83" i="3" s="1"/>
  <c r="P37" i="3"/>
  <c r="E53" i="3"/>
  <c r="L53" i="3"/>
  <c r="B61" i="3"/>
  <c r="F61" i="3" s="1"/>
  <c r="P15" i="3"/>
  <c r="I61" i="3"/>
  <c r="M61" i="3" s="1"/>
  <c r="K68" i="3"/>
  <c r="D68" i="3"/>
  <c r="D74" i="1"/>
  <c r="F74" i="1" s="1"/>
  <c r="K74" i="1"/>
  <c r="E83" i="1"/>
  <c r="L83" i="1"/>
  <c r="E69" i="1"/>
  <c r="L69" i="1"/>
  <c r="F85" i="1"/>
  <c r="C77" i="1"/>
  <c r="F77" i="1" s="1"/>
  <c r="J77" i="1"/>
  <c r="C85" i="1"/>
  <c r="J85" i="1"/>
  <c r="P22" i="1"/>
  <c r="F80" i="1"/>
  <c r="P17" i="1"/>
  <c r="I63" i="1"/>
  <c r="M63" i="1" s="1"/>
  <c r="B63" i="1"/>
  <c r="D70" i="2"/>
  <c r="K70" i="2"/>
  <c r="B83" i="2"/>
  <c r="F83" i="2" s="1"/>
  <c r="P37" i="2"/>
  <c r="I83" i="2"/>
  <c r="M83" i="2" s="1"/>
  <c r="P18" i="2"/>
  <c r="I64" i="2"/>
  <c r="M64" i="2" s="1"/>
  <c r="B64" i="2"/>
  <c r="F64" i="2" s="1"/>
  <c r="J56" i="3"/>
  <c r="C56" i="3"/>
  <c r="F52" i="1"/>
  <c r="K80" i="1"/>
  <c r="D80" i="1"/>
  <c r="E53" i="1"/>
  <c r="E89" i="1" s="1"/>
  <c r="L53" i="1"/>
  <c r="E67" i="1"/>
  <c r="L67" i="1"/>
  <c r="E55" i="1"/>
  <c r="L55" i="1"/>
  <c r="P40" i="1"/>
  <c r="C69" i="1"/>
  <c r="F69" i="1" s="1"/>
  <c r="J69" i="1"/>
  <c r="P23" i="1"/>
  <c r="E65" i="1"/>
  <c r="L65" i="1"/>
  <c r="P10" i="1"/>
  <c r="C75" i="1"/>
  <c r="J75" i="1"/>
  <c r="F55" i="2"/>
  <c r="E63" i="1"/>
  <c r="L63" i="1"/>
  <c r="C70" i="2"/>
  <c r="J70" i="2"/>
  <c r="P31" i="1"/>
  <c r="P23" i="2"/>
  <c r="I69" i="2"/>
  <c r="M69" i="2" s="1"/>
  <c r="B69" i="2"/>
  <c r="F69" i="2" s="1"/>
  <c r="C87" i="1"/>
  <c r="J87" i="1"/>
  <c r="C76" i="2"/>
  <c r="J76" i="2"/>
  <c r="B65" i="2"/>
  <c r="F65" i="2" s="1"/>
  <c r="P19" i="2"/>
  <c r="I65" i="2"/>
  <c r="M65" i="2" s="1"/>
  <c r="E59" i="2"/>
  <c r="L59" i="2"/>
  <c r="K69" i="2"/>
  <c r="D69" i="2"/>
  <c r="D52" i="3"/>
  <c r="K52" i="3"/>
  <c r="K89" i="3" s="1"/>
  <c r="N43" i="3"/>
  <c r="B56" i="3"/>
  <c r="I56" i="3"/>
  <c r="M56" i="3" s="1"/>
  <c r="P10" i="3"/>
  <c r="P13" i="3"/>
  <c r="I59" i="3"/>
  <c r="M59" i="3" s="1"/>
  <c r="B59" i="3"/>
  <c r="F59" i="3" s="1"/>
  <c r="L67" i="3"/>
  <c r="E67" i="3"/>
  <c r="K79" i="3"/>
  <c r="D79" i="3"/>
  <c r="L86" i="3"/>
  <c r="E86" i="3"/>
  <c r="J53" i="3"/>
  <c r="C53" i="3"/>
  <c r="L61" i="3"/>
  <c r="E61" i="3"/>
  <c r="L68" i="3"/>
  <c r="E68" i="3"/>
  <c r="K71" i="3"/>
  <c r="D71" i="3"/>
  <c r="P25" i="2"/>
  <c r="B71" i="2"/>
  <c r="F71" i="2" s="1"/>
  <c r="I71" i="2"/>
  <c r="M71" i="2" s="1"/>
  <c r="B55" i="3"/>
  <c r="F55" i="3" s="1"/>
  <c r="I55" i="3"/>
  <c r="M55" i="3" s="1"/>
  <c r="P9" i="3"/>
  <c r="K62" i="3"/>
  <c r="D62" i="3"/>
  <c r="L69" i="3"/>
  <c r="E69" i="3"/>
  <c r="J73" i="3"/>
  <c r="C73" i="3"/>
  <c r="C75" i="3"/>
  <c r="J75" i="3"/>
  <c r="J80" i="3"/>
  <c r="C80" i="3"/>
  <c r="F80" i="3" s="1"/>
  <c r="B82" i="3"/>
  <c r="F82" i="3" s="1"/>
  <c r="I82" i="3"/>
  <c r="M82" i="3" s="1"/>
  <c r="P36" i="3"/>
  <c r="D87" i="3"/>
  <c r="F87" i="3" s="1"/>
  <c r="K87" i="3"/>
  <c r="F73" i="3"/>
  <c r="P41" i="3"/>
  <c r="F75" i="3"/>
  <c r="P40" i="3"/>
  <c r="B105" i="4"/>
  <c r="E90" i="4"/>
  <c r="C105" i="4" s="1"/>
  <c r="I105" i="4" s="1"/>
  <c r="L90" i="4"/>
  <c r="D105" i="4" s="1"/>
  <c r="H105" i="4" s="1"/>
  <c r="F63" i="1" l="1"/>
  <c r="E89" i="2"/>
  <c r="P43" i="1"/>
  <c r="F65" i="3"/>
  <c r="I89" i="3"/>
  <c r="M52" i="3"/>
  <c r="M89" i="3" s="1"/>
  <c r="F59" i="2"/>
  <c r="F71" i="3"/>
  <c r="F79" i="1"/>
  <c r="B104" i="1"/>
  <c r="K90" i="1"/>
  <c r="D104" i="1" s="1"/>
  <c r="H104" i="1" s="1"/>
  <c r="B104" i="2"/>
  <c r="K90" i="2"/>
  <c r="D104" i="2" s="1"/>
  <c r="H104" i="2" s="1"/>
  <c r="F88" i="3"/>
  <c r="F79" i="3"/>
  <c r="F56" i="3"/>
  <c r="F64" i="3"/>
  <c r="E90" i="3"/>
  <c r="C105" i="3" s="1"/>
  <c r="I105" i="3" s="1"/>
  <c r="L90" i="3"/>
  <c r="D105" i="3" s="1"/>
  <c r="H105" i="3" s="1"/>
  <c r="B105" i="3"/>
  <c r="F67" i="3"/>
  <c r="F75" i="2"/>
  <c r="F53" i="1"/>
  <c r="F89" i="1" s="1"/>
  <c r="F89" i="4"/>
  <c r="F90" i="4" s="1"/>
  <c r="C106" i="4" s="1"/>
  <c r="C89" i="2"/>
  <c r="D89" i="1"/>
  <c r="D90" i="1" s="1"/>
  <c r="C104" i="1" s="1"/>
  <c r="I104" i="1" s="1"/>
  <c r="F58" i="3"/>
  <c r="F86" i="3"/>
  <c r="C89" i="3"/>
  <c r="C90" i="3" s="1"/>
  <c r="C103" i="3" s="1"/>
  <c r="I103" i="3" s="1"/>
  <c r="B104" i="3"/>
  <c r="K90" i="3"/>
  <c r="D104" i="3" s="1"/>
  <c r="H104" i="3" s="1"/>
  <c r="F75" i="1"/>
  <c r="F70" i="2"/>
  <c r="I90" i="2"/>
  <c r="D102" i="2" s="1"/>
  <c r="H102" i="2" s="1"/>
  <c r="B90" i="2"/>
  <c r="C102" i="2" s="1"/>
  <c r="I102" i="2" s="1"/>
  <c r="B102" i="2"/>
  <c r="B103" i="1"/>
  <c r="J90" i="1"/>
  <c r="D103" i="1" s="1"/>
  <c r="H103" i="1" s="1"/>
  <c r="B103" i="2"/>
  <c r="C90" i="2"/>
  <c r="C103" i="2" s="1"/>
  <c r="I103" i="2" s="1"/>
  <c r="J90" i="2"/>
  <c r="D103" i="2" s="1"/>
  <c r="H103" i="2" s="1"/>
  <c r="D89" i="2"/>
  <c r="D90" i="2" s="1"/>
  <c r="C104" i="2" s="1"/>
  <c r="I104" i="2" s="1"/>
  <c r="E89" i="3"/>
  <c r="E104" i="4"/>
  <c r="G104" i="4"/>
  <c r="B102" i="3"/>
  <c r="I90" i="3"/>
  <c r="D102" i="3" s="1"/>
  <c r="H102" i="3" s="1"/>
  <c r="B90" i="3"/>
  <c r="C102" i="3" s="1"/>
  <c r="I102" i="3" s="1"/>
  <c r="F52" i="2"/>
  <c r="F89" i="2" s="1"/>
  <c r="B89" i="2"/>
  <c r="F58" i="2"/>
  <c r="F69" i="3"/>
  <c r="F68" i="3"/>
  <c r="F81" i="2"/>
  <c r="F53" i="3"/>
  <c r="B103" i="3"/>
  <c r="J90" i="3"/>
  <c r="D103" i="3" s="1"/>
  <c r="H103" i="3" s="1"/>
  <c r="D89" i="3"/>
  <c r="D90" i="3" s="1"/>
  <c r="C104" i="3" s="1"/>
  <c r="I104" i="3" s="1"/>
  <c r="L90" i="2"/>
  <c r="D105" i="2" s="1"/>
  <c r="H105" i="2" s="1"/>
  <c r="B105" i="2"/>
  <c r="E90" i="2"/>
  <c r="C105" i="2" s="1"/>
  <c r="I105" i="2" s="1"/>
  <c r="F62" i="3"/>
  <c r="P43" i="3"/>
  <c r="M52" i="2"/>
  <c r="M89" i="2" s="1"/>
  <c r="I89" i="2"/>
  <c r="C89" i="1"/>
  <c r="C90" i="1" s="1"/>
  <c r="C103" i="1" s="1"/>
  <c r="I103" i="1" s="1"/>
  <c r="F57" i="1"/>
  <c r="F71" i="1"/>
  <c r="F67" i="1"/>
  <c r="F81" i="3"/>
  <c r="F76" i="2"/>
  <c r="E105" i="1"/>
  <c r="G105" i="1"/>
  <c r="E105" i="4"/>
  <c r="G105" i="4"/>
  <c r="E103" i="4"/>
  <c r="G103" i="4"/>
  <c r="F70" i="3"/>
  <c r="F81" i="1"/>
  <c r="B102" i="1"/>
  <c r="I90" i="1"/>
  <c r="D102" i="1" s="1"/>
  <c r="H102" i="1" s="1"/>
  <c r="B90" i="1"/>
  <c r="C102" i="1" s="1"/>
  <c r="I102" i="1" s="1"/>
  <c r="F87" i="1"/>
  <c r="F52" i="3"/>
  <c r="F89" i="3" s="1"/>
  <c r="B89" i="3"/>
  <c r="P43" i="2"/>
  <c r="F61" i="1"/>
  <c r="F83" i="1"/>
  <c r="E102" i="4"/>
  <c r="E106" i="4" s="1"/>
  <c r="B108" i="4" s="1"/>
  <c r="B106" i="4"/>
  <c r="G102" i="4"/>
  <c r="G103" i="1" l="1"/>
  <c r="E103" i="1"/>
  <c r="E105" i="3"/>
  <c r="G105" i="3"/>
  <c r="E105" i="2"/>
  <c r="G105" i="2"/>
  <c r="B106" i="2"/>
  <c r="E102" i="2"/>
  <c r="G102" i="2"/>
  <c r="E104" i="3"/>
  <c r="G104" i="3"/>
  <c r="G104" i="1"/>
  <c r="E104" i="1"/>
  <c r="F90" i="1"/>
  <c r="C106" i="1" s="1"/>
  <c r="M90" i="1"/>
  <c r="D106" i="1" s="1"/>
  <c r="M90" i="2"/>
  <c r="D106" i="2" s="1"/>
  <c r="F90" i="2"/>
  <c r="C106" i="2" s="1"/>
  <c r="G102" i="1"/>
  <c r="B106" i="1"/>
  <c r="E102" i="1"/>
  <c r="E106" i="1" s="1"/>
  <c r="B108" i="1" s="1"/>
  <c r="G103" i="3"/>
  <c r="E103" i="3"/>
  <c r="M90" i="3"/>
  <c r="D106" i="3" s="1"/>
  <c r="F90" i="3"/>
  <c r="C106" i="3" s="1"/>
  <c r="B106" i="3"/>
  <c r="E102" i="3"/>
  <c r="E106" i="3" s="1"/>
  <c r="B108" i="3" s="1"/>
  <c r="G102" i="3"/>
  <c r="E103" i="2"/>
  <c r="G103" i="2"/>
  <c r="G104" i="2"/>
  <c r="E104" i="2"/>
  <c r="E106" i="2" l="1"/>
  <c r="B108" i="2" s="1"/>
</calcChain>
</file>

<file path=xl/sharedStrings.xml><?xml version="1.0" encoding="utf-8"?>
<sst xmlns="http://schemas.openxmlformats.org/spreadsheetml/2006/main" count="209" uniqueCount="53">
  <si>
    <t>PRIMER TRIMESTRE</t>
  </si>
  <si>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</si>
  <si>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</si>
  <si>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</si>
  <si>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</si>
  <si>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</si>
  <si>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</si>
  <si>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</si>
  <si>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</si>
  <si>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</si>
  <si>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</si>
  <si>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</si>
  <si>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 xml:space="preserve"> 0.00558271812822 </t>
  </si>
  <si>
    <t>b=</t>
  </si>
  <si>
    <t xml:space="preserve"> 3.04405646057533 </t>
  </si>
  <si>
    <t>MEDIA</t>
  </si>
  <si>
    <t>BOQUERÓN 2015
 CAPTURAS POR EDAD</t>
  </si>
  <si>
    <t>EDAD</t>
  </si>
  <si>
    <r>
      <rPr>
        <b/>
        <sz val="8"/>
        <rFont val="MS Sans"/>
        <family val="2"/>
      </rPr>
      <t>C (N) x10</t>
    </r>
    <r>
      <rPr>
        <b/>
        <vertAlign val="superscript"/>
        <sz val="11"/>
        <rFont val="MS Sans"/>
        <family val="2"/>
      </rPr>
      <t>3</t>
    </r>
  </si>
  <si>
    <t>L (cm)</t>
  </si>
  <si>
    <t>W (g)</t>
  </si>
  <si>
    <t>SOP</t>
  </si>
  <si>
    <t>FACTOR
SOP</t>
  </si>
  <si>
    <t>SEGUNDO TRIMESTRE</t>
  </si>
  <si>
    <t xml:space="preserve"> 0.00540887290857 </t>
  </si>
  <si>
    <t xml:space="preserve"> 3.09311504914141 </t>
  </si>
  <si>
    <t>TERCER TRIMESTRE</t>
  </si>
  <si>
    <t xml:space="preserve"> 0.00238317252489 </t>
  </si>
  <si>
    <t xml:space="preserve"> 3.38992178640739 </t>
  </si>
  <si>
    <t>CUARTO TRIMESTRE</t>
  </si>
  <si>
    <t>PONDERADA A TERCER TRIMESTRE</t>
  </si>
  <si>
    <t xml:space="preserve"> 0.00588322802302 </t>
  </si>
  <si>
    <t xml:space="preserve"> 2.98573744124588 </t>
  </si>
  <si>
    <t>RELACIONES TALLA – PESO PARA BOQUERON</t>
  </si>
  <si>
    <t>n</t>
  </si>
  <si>
    <t>Rango
Tallas (mm)</t>
  </si>
  <si>
    <t>a</t>
  </si>
  <si>
    <t>b</t>
  </si>
  <si>
    <t>r2</t>
  </si>
  <si>
    <t>Periodo</t>
  </si>
  <si>
    <t>PROCEDENCIA</t>
  </si>
  <si>
    <t xml:space="preserve"> 87-129  </t>
  </si>
  <si>
    <t xml:space="preserve"> 0.96606005533466 </t>
  </si>
  <si>
    <t xml:space="preserve"> PRIMER TRIMESTRE 2018                                                   </t>
  </si>
  <si>
    <t xml:space="preserve"> 89-143  </t>
  </si>
  <si>
    <t xml:space="preserve"> 0.96177277302019 </t>
  </si>
  <si>
    <t xml:space="preserve"> SEGUNDO TRIMESTRE 2018                                                  </t>
  </si>
  <si>
    <t xml:space="preserve"> 93-182  </t>
  </si>
  <si>
    <t xml:space="preserve"> 0.96746360232782 </t>
  </si>
  <si>
    <t xml:space="preserve"> TERCER TRIMESTRE 2018 - EXCLUIDAS HIDRATADAS                            </t>
  </si>
  <si>
    <t xml:space="preserve"> 76-184  </t>
  </si>
  <si>
    <t xml:space="preserve"> 0.98536509680621 </t>
  </si>
  <si>
    <t xml:space="preserve"> CUARTO TRIMESTRE 2018 - EXCLUIDAS HIDRATADAS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</si>
</sst>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"/>
    <numFmt numFmtId="165" formatCode="0.0000"/>
    <numFmt numFmtId="166" formatCode="0.000"/>
    <numFmt numFmtId="167" formatCode="0.00000"/>
    <numFmt numFmtId="168" formatCode="0.0000000"/>
  </numFmts>
  <fonts count="13">
    <font>
      <sz val="10"/>
      <name val="Arial"/>
      <family val="2"/>
    </font>
    <font>
      <b/>
      <sz val="10"/>
      <name val="Arial"/>
      <family val="2"/>
    </font>
    <font>
      <sz val="16"/>
      <name val="MS Sans"/>
      <family val="2"/>
    </font>
    <font>
      <sz val="8"/>
      <name val="Arial"/>
      <family val="2"/>
    </font>
    <font>
      <sz val="8"/>
      <name val="MS Sans"/>
      <family val="2"/>
    </font>
    <font>
      <sz val="10"/>
      <name val="MS Sans"/>
      <family val="2"/>
    </font>
    <font>
      <b/>
      <sz val="12"/>
      <name val="MS Sans"/>
      <family val="2"/>
    </font>
    <font>
      <b/>
      <sz val="8"/>
      <name val="MS Sans"/>
      <family val="2"/>
    </font>
    <font>
      <b/>
      <sz val="8"/>
      <name val="Arial"/>
      <family val="2"/>
    </font>
    <font>
      <b/>
      <vertAlign val="superscript"/>
      <sz val="11"/>
      <name val="MS Sans"/>
      <family val="2"/>
    </font>
    <font>
      <u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</fills>
  <borders count="9">
    <border>
      <left/>
      <right/>
      <top/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</borders>
  <cellStyleXfs count="14">
    <xf numFmtId="0" fontId="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2" fillId="0" borderId="0" applyNumberFormat="0" applyFill="0" applyProtection="0">
      <alignment wrapText="1"/>
    </xf>
  </cellStyleXfs>
  <cellXfs count="56">
    <xf numFmtId="0" fontId="0" fillId="0" borderId="0" xfId="0"/>
    <xf numFmtId="0" fontId="0" fillId="0" borderId="0" xfId="0" applyFill="1"/>
    <xf numFmtId="0" fontId="3" fillId="0" borderId="0" xfId="0" applyFont="1" applyFill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164" fontId="0" fillId="0" borderId="0" xfId="0" applyNumberFormat="1" applyFill="1" applyAlignment="1">
      <alignment horizontal="center"/>
    </xf>
    <xf numFmtId="0" fontId="3" fillId="0" borderId="5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0" fillId="0" borderId="5" xfId="0" applyFill="1" applyBorder="1" applyAlignment="1">
      <alignment vertical="center"/>
    </xf>
    <xf numFmtId="1" fontId="0" fillId="0" borderId="0" xfId="0" applyNumberFormat="1"/>
    <xf numFmtId="1" fontId="0" fillId="0" borderId="0" xfId="13" applyNumberFormat="1" applyFont="1" applyFill="1" applyProtection="1">
      <alignment wrapText="1"/>
    </xf>
    <xf numFmtId="164" fontId="0" fillId="2" borderId="0" xfId="0" applyNumberFormat="1" applyFill="1" applyAlignment="1">
      <alignment horizontal="center"/>
    </xf>
    <xf numFmtId="1" fontId="3" fillId="0" borderId="6" xfId="0" applyNumberFormat="1" applyFont="1" applyFill="1" applyBorder="1" applyAlignment="1" applyProtection="1">
      <alignment horizontal="center" vertical="center"/>
    </xf>
    <xf numFmtId="0" fontId="4" fillId="0" borderId="3" xfId="0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horizontal="left" vertical="center"/>
    </xf>
    <xf numFmtId="1" fontId="3" fillId="0" borderId="0" xfId="0" applyNumberFormat="1" applyFont="1" applyFill="1" applyAlignment="1" applyProtection="1">
      <alignment vertical="center"/>
    </xf>
    <xf numFmtId="0" fontId="0" fillId="0" borderId="0" xfId="0" applyFont="1" applyFill="1" applyAlignment="1">
      <alignment horizontal="right"/>
    </xf>
    <xf numFmtId="0" fontId="4" fillId="0" borderId="8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165" fontId="3" fillId="0" borderId="0" xfId="0" applyNumberFormat="1" applyFont="1" applyFill="1" applyAlignment="1">
      <alignment horizontal="center" vertical="center"/>
    </xf>
    <xf numFmtId="166" fontId="3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167" fontId="3" fillId="0" borderId="0" xfId="0" applyNumberFormat="1" applyFont="1" applyFill="1" applyAlignment="1">
      <alignment horizontal="center" vertical="center"/>
    </xf>
    <xf numFmtId="2" fontId="0" fillId="0" borderId="0" xfId="0" applyNumberFormat="1" applyFont="1" applyFill="1"/>
    <xf numFmtId="0" fontId="0" fillId="0" borderId="0" xfId="0" applyFill="1" applyAlignment="1">
      <alignment horizontal="center"/>
    </xf>
    <xf numFmtId="0" fontId="0" fillId="0" borderId="0" xfId="13" applyNumberFormat="1" applyFont="1" applyFill="1" applyProtection="1">
      <alignment wrapText="1"/>
    </xf>
    <xf numFmtId="164" fontId="10" fillId="0" borderId="0" xfId="0" applyNumberFormat="1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8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</cellXfs>
  <cellStyles count="14">
    <cellStyle name="Campo de la tabla dinámica" xfId="1"/>
    <cellStyle name="Categoría de la tabla dinámica" xfId="2"/>
    <cellStyle name="Categoría del Piloto de Datos" xfId="3"/>
    <cellStyle name="Esquina de la tabla dinámica" xfId="4"/>
    <cellStyle name="Normal" xfId="0" builtinId="0"/>
    <cellStyle name="Piloto de Datos Ángulo" xfId="9"/>
    <cellStyle name="Piloto de Datos Campo" xfId="5"/>
    <cellStyle name="Piloto de Datos Resultado" xfId="6"/>
    <cellStyle name="Piloto de Datos Título" xfId="7"/>
    <cellStyle name="Piloto de Datos Valor" xfId="8"/>
    <cellStyle name="Resultado de la tabla dinámica" xfId="10"/>
    <cellStyle name="Título de la tabla dinámica" xfId="11"/>
    <cellStyle name="Valor de la tabla dinámica" xfId="12"/>
    <cellStyle name="XLConnect.Numeric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141312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8"/>
  <sheetViews>
    <sheetView tabSelected="1" topLeftCell="A7" workbookViewId="0">
      <selection activeCell="I16" sqref="I16"/>
    </sheetView>
  </sheetViews>
  <sheetFormatPr baseColWidth="10" defaultColWidth="11.5" defaultRowHeight="12.75" customHeight="1"/>
  <cols>
    <col min="1" max="1" width="9" style="1" customWidth="1"/>
    <col min="2" max="2" width="12.1640625" style="1" customWidth="1"/>
    <col min="3" max="3" width="11.33203125" style="1" customWidth="1"/>
    <col min="4" max="4" width="9.6640625" style="1" customWidth="1"/>
    <col min="5" max="5" width="12.1640625" style="1" customWidth="1"/>
    <col min="6" max="6" width="11.33203125" style="1" customWidth="1"/>
    <col min="7" max="7" width="11.5" style="1"/>
    <col min="8" max="8" width="8.5" style="1" customWidth="1"/>
    <col min="9" max="9" width="14.6640625" style="1" customWidth="1"/>
    <col min="10" max="10" width="11.33203125" style="1" customWidth="1"/>
    <col min="11" max="12" width="9.6640625" style="1" customWidth="1"/>
    <col min="13" max="13" width="10.5" style="1" customWidth="1"/>
    <col min="14" max="14" width="8.83203125" style="1" customWidth="1"/>
    <col min="15" max="15" width="11.33203125" style="1" customWidth="1"/>
    <col min="16" max="16" width="11" style="1" customWidth="1"/>
    <col min="17" max="16384" width="11.5" style="1"/>
  </cols>
  <sheetData>
    <row r="1" spans="1:18" ht="21.75" customHeight="1">
      <c r="A1" s="49" t="s">
        <v>0</v>
      </c>
      <c r="B1" s="49"/>
      <c r="C1" s="49"/>
      <c r="D1" s="49"/>
      <c r="E1" s="49"/>
      <c r="F1" s="49"/>
      <c r="G1" s="2"/>
      <c r="H1" s="50" t="s">
        <v>1</v>
      </c>
      <c r="I1" s="50"/>
      <c r="J1" s="2"/>
      <c r="K1" s="2"/>
      <c r="M1" s="3"/>
      <c r="N1" s="3"/>
      <c r="O1" s="2"/>
      <c r="P1" s="4"/>
      <c r="Q1" s="4"/>
      <c r="R1" s="4"/>
    </row>
    <row r="2" spans="1:18" ht="14.75" customHeight="1">
      <c r="A2" s="2"/>
      <c r="B2" s="2"/>
      <c r="C2" s="2"/>
      <c r="D2" s="2"/>
      <c r="E2" s="2"/>
      <c r="F2" s="2"/>
      <c r="G2" s="2"/>
      <c r="H2" s="2" t="s">
        <v>2</v>
      </c>
      <c r="I2">
        <v>201230</v>
      </c>
      <c r="J2"/>
      <c r="K2" s="2"/>
      <c r="L2" s="2"/>
      <c r="M2" s="2"/>
      <c r="N2" s="2"/>
      <c r="O2" s="2"/>
      <c r="P2" s="4"/>
      <c r="Q2" s="4"/>
      <c r="R2" s="4"/>
    </row>
    <row r="3" spans="1:18" ht="14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  <c r="Q3" s="4"/>
      <c r="R3" s="4"/>
    </row>
    <row r="4" spans="1:18" ht="14.75" customHeight="1">
      <c r="A4" s="5" t="s">
        <v>3</v>
      </c>
      <c r="B4" s="51" t="s">
        <v>4</v>
      </c>
      <c r="C4" s="51"/>
      <c r="D4" s="51"/>
      <c r="E4" s="51"/>
      <c r="F4" s="51"/>
      <c r="G4" s="2"/>
      <c r="H4" s="5" t="s">
        <v>3</v>
      </c>
      <c r="I4" s="2"/>
      <c r="J4" s="2"/>
      <c r="K4" s="5" t="s">
        <v>3</v>
      </c>
      <c r="L4" s="50" t="s">
        <v>5</v>
      </c>
      <c r="M4" s="50"/>
      <c r="N4" s="50"/>
      <c r="O4" s="50"/>
      <c r="P4" s="50"/>
      <c r="Q4" s="4"/>
      <c r="R4" s="4"/>
    </row>
    <row r="5" spans="1:18" ht="14.75" customHeight="1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2"/>
      <c r="H5" s="5" t="s">
        <v>6</v>
      </c>
      <c r="I5" s="5" t="s">
        <v>8</v>
      </c>
      <c r="J5" s="2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4"/>
      <c r="R5" s="4"/>
    </row>
    <row r="6" spans="1:18" ht="14.75" customHeight="1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2" t="str">
        <f t="shared" ref="G6:G42" si="1">IF(AND(F6=0,I6&gt;0),"COMPLETAR","")</f>
        <v/>
      </c>
      <c r="H6" s="13">
        <v>3.75</v>
      </c>
      <c r="I6" s="14"/>
      <c r="J6" s="2"/>
      <c r="K6" s="13">
        <v>3.75</v>
      </c>
      <c r="L6" s="15">
        <f t="shared" ref="L6:L42" si="2">IF($F6&gt;0,($I6/1000)*(B6/$F6),0)</f>
        <v>0</v>
      </c>
      <c r="M6" s="15">
        <f t="shared" ref="M6:M42" si="3">IF($F6&gt;0,($I6/1000)*(C6/$F6),0)</f>
        <v>0</v>
      </c>
      <c r="N6" s="15">
        <f t="shared" ref="N6:N42" si="4">IF($F6&gt;0,($I6/1000)*(D6/$F6),0)</f>
        <v>0</v>
      </c>
      <c r="O6" s="15">
        <f t="shared" ref="O6:O42" si="5">IF($F6&gt;0,($I6/1000)*(E6/$F6),0)</f>
        <v>0</v>
      </c>
      <c r="P6" s="16">
        <f t="shared" ref="P6:P42" si="6">SUM(L6:O6)</f>
        <v>0</v>
      </c>
      <c r="Q6" s="4"/>
      <c r="R6" s="4"/>
    </row>
    <row r="7" spans="1:18" ht="14.75" customHeight="1">
      <c r="A7" s="13">
        <v>4.25</v>
      </c>
      <c r="B7" s="11"/>
      <c r="C7" s="11"/>
      <c r="D7" s="11"/>
      <c r="E7" s="11"/>
      <c r="F7" s="12">
        <f t="shared" si="0"/>
        <v>0</v>
      </c>
      <c r="G7" s="2" t="str">
        <f t="shared" si="1"/>
        <v/>
      </c>
      <c r="H7" s="13">
        <v>4.25</v>
      </c>
      <c r="I7" s="14"/>
      <c r="J7" s="2"/>
      <c r="K7" s="13">
        <v>4.25</v>
      </c>
      <c r="L7" s="15">
        <f t="shared" si="2"/>
        <v>0</v>
      </c>
      <c r="M7" s="15">
        <f t="shared" si="3"/>
        <v>0</v>
      </c>
      <c r="N7" s="15">
        <f t="shared" si="4"/>
        <v>0</v>
      </c>
      <c r="O7" s="15">
        <f t="shared" si="5"/>
        <v>0</v>
      </c>
      <c r="P7" s="16">
        <f t="shared" si="6"/>
        <v>0</v>
      </c>
      <c r="Q7" s="4"/>
      <c r="R7" s="4"/>
    </row>
    <row r="8" spans="1:18" ht="14.75" customHeight="1">
      <c r="A8" s="10">
        <v>4.75</v>
      </c>
      <c r="B8" s="11"/>
      <c r="C8" s="11"/>
      <c r="D8" s="11"/>
      <c r="E8" s="11"/>
      <c r="F8" s="12">
        <f t="shared" si="0"/>
        <v>0</v>
      </c>
      <c r="G8" s="2" t="str">
        <f t="shared" si="1"/>
        <v/>
      </c>
      <c r="H8" s="13">
        <v>4.75</v>
      </c>
      <c r="I8" s="14"/>
      <c r="J8" s="2"/>
      <c r="K8" s="13">
        <v>4.75</v>
      </c>
      <c r="L8" s="15">
        <f t="shared" si="2"/>
        <v>0</v>
      </c>
      <c r="M8" s="15">
        <f t="shared" si="3"/>
        <v>0</v>
      </c>
      <c r="N8" s="15">
        <f t="shared" si="4"/>
        <v>0</v>
      </c>
      <c r="O8" s="15">
        <f t="shared" si="5"/>
        <v>0</v>
      </c>
      <c r="P8" s="16">
        <f t="shared" si="6"/>
        <v>0</v>
      </c>
      <c r="Q8" s="4"/>
      <c r="R8" s="4"/>
    </row>
    <row r="9" spans="1:18" ht="14.75" customHeight="1">
      <c r="A9" s="13">
        <v>5.25</v>
      </c>
      <c r="B9" s="11"/>
      <c r="C9" s="11"/>
      <c r="D9" s="11"/>
      <c r="E9" s="11"/>
      <c r="F9" s="12">
        <f t="shared" si="0"/>
        <v>0</v>
      </c>
      <c r="G9" s="2" t="str">
        <f t="shared" si="1"/>
        <v/>
      </c>
      <c r="H9" s="13">
        <v>5.25</v>
      </c>
      <c r="I9" s="14"/>
      <c r="J9" s="2"/>
      <c r="K9" s="13">
        <v>5.25</v>
      </c>
      <c r="L9" s="15">
        <f t="shared" si="2"/>
        <v>0</v>
      </c>
      <c r="M9" s="15">
        <f t="shared" si="3"/>
        <v>0</v>
      </c>
      <c r="N9" s="15">
        <f t="shared" si="4"/>
        <v>0</v>
      </c>
      <c r="O9" s="15">
        <f t="shared" si="5"/>
        <v>0</v>
      </c>
      <c r="P9" s="16">
        <f t="shared" si="6"/>
        <v>0</v>
      </c>
      <c r="Q9" s="4"/>
      <c r="R9" s="4"/>
    </row>
    <row r="10" spans="1:18" ht="14.75" customHeight="1">
      <c r="A10" s="10">
        <v>5.75</v>
      </c>
      <c r="B10" s="11"/>
      <c r="C10" s="11"/>
      <c r="D10" s="11"/>
      <c r="E10" s="11"/>
      <c r="F10" s="12">
        <f t="shared" si="0"/>
        <v>0</v>
      </c>
      <c r="G10" s="2" t="str">
        <f t="shared" si="1"/>
        <v/>
      </c>
      <c r="H10" s="13">
        <v>5.75</v>
      </c>
      <c r="I10"/>
      <c r="J10" s="2"/>
      <c r="K10" s="13">
        <v>5.75</v>
      </c>
      <c r="L10" s="15">
        <f t="shared" si="2"/>
        <v>0</v>
      </c>
      <c r="M10" s="15">
        <f t="shared" si="3"/>
        <v>0</v>
      </c>
      <c r="N10" s="15">
        <f t="shared" si="4"/>
        <v>0</v>
      </c>
      <c r="O10" s="15">
        <f t="shared" si="5"/>
        <v>0</v>
      </c>
      <c r="P10" s="16">
        <f t="shared" si="6"/>
        <v>0</v>
      </c>
      <c r="Q10" s="4"/>
      <c r="R10" s="4"/>
    </row>
    <row r="11" spans="1:18" ht="14.75" customHeight="1">
      <c r="A11" s="13">
        <v>6.25</v>
      </c>
      <c r="B11" s="11"/>
      <c r="C11" s="11"/>
      <c r="D11" s="11"/>
      <c r="E11" s="11"/>
      <c r="F11" s="12">
        <f t="shared" si="0"/>
        <v>0</v>
      </c>
      <c r="G11" s="2" t="str">
        <f t="shared" si="1"/>
        <v/>
      </c>
      <c r="H11" s="13">
        <v>6.25</v>
      </c>
      <c r="I11"/>
      <c r="J11" s="2"/>
      <c r="K11" s="13">
        <v>6.25</v>
      </c>
      <c r="L11" s="15">
        <f t="shared" si="2"/>
        <v>0</v>
      </c>
      <c r="M11" s="15">
        <f t="shared" si="3"/>
        <v>0</v>
      </c>
      <c r="N11" s="15">
        <f t="shared" si="4"/>
        <v>0</v>
      </c>
      <c r="O11" s="15">
        <f t="shared" si="5"/>
        <v>0</v>
      </c>
      <c r="P11" s="16">
        <f t="shared" si="6"/>
        <v>0</v>
      </c>
      <c r="Q11" s="4"/>
      <c r="R11" s="4"/>
    </row>
    <row r="12" spans="1:18" ht="14.75" customHeight="1">
      <c r="A12" s="10">
        <v>6.75</v>
      </c>
      <c r="B12" s="11"/>
      <c r="C12" s="11"/>
      <c r="D12" s="11"/>
      <c r="E12" s="11"/>
      <c r="F12" s="12">
        <f t="shared" si="0"/>
        <v>0</v>
      </c>
      <c r="G12" s="2" t="str">
        <f t="shared" si="1"/>
        <v/>
      </c>
      <c r="H12" s="13">
        <v>6.75</v>
      </c>
      <c r="I12"/>
      <c r="J12" s="2"/>
      <c r="K12" s="13">
        <v>6.75</v>
      </c>
      <c r="L12" s="15">
        <f t="shared" si="2"/>
        <v>0</v>
      </c>
      <c r="M12" s="15">
        <f t="shared" si="3"/>
        <v>0</v>
      </c>
      <c r="N12" s="15">
        <f t="shared" si="4"/>
        <v>0</v>
      </c>
      <c r="O12" s="15">
        <f t="shared" si="5"/>
        <v>0</v>
      </c>
      <c r="P12" s="16">
        <f t="shared" si="6"/>
        <v>0</v>
      </c>
      <c r="Q12" s="4"/>
      <c r="R12" s="4"/>
    </row>
    <row r="13" spans="1:18" ht="14.75" customHeight="1">
      <c r="A13" s="13">
        <v>7.25</v>
      </c>
      <c r="B13" s="11"/>
      <c r="C13" s="11"/>
      <c r="D13" s="11"/>
      <c r="E13" s="11"/>
      <c r="F13" s="12">
        <f t="shared" si="0"/>
        <v>0</v>
      </c>
      <c r="G13" s="2" t="str">
        <f t="shared" si="1"/>
        <v/>
      </c>
      <c r="H13" s="13">
        <v>7.25</v>
      </c>
      <c r="I13"/>
      <c r="J13" s="2"/>
      <c r="K13" s="13">
        <v>7.25</v>
      </c>
      <c r="L13" s="15">
        <f t="shared" si="2"/>
        <v>0</v>
      </c>
      <c r="M13" s="15">
        <f t="shared" si="3"/>
        <v>0</v>
      </c>
      <c r="N13" s="15">
        <f t="shared" si="4"/>
        <v>0</v>
      </c>
      <c r="O13" s="15">
        <f t="shared" si="5"/>
        <v>0</v>
      </c>
      <c r="P13" s="16">
        <f t="shared" si="6"/>
        <v>0</v>
      </c>
      <c r="Q13" s="4"/>
      <c r="R13" s="4"/>
    </row>
    <row r="14" spans="1:18" ht="14.75" customHeight="1">
      <c r="A14" s="10">
        <v>7.75</v>
      </c>
      <c r="B14" s="11"/>
      <c r="C14" s="11"/>
      <c r="D14" s="11"/>
      <c r="E14" s="11"/>
      <c r="F14" s="12">
        <f t="shared" si="0"/>
        <v>0</v>
      </c>
      <c r="G14" s="2" t="str">
        <f t="shared" si="1"/>
        <v/>
      </c>
      <c r="H14" s="13">
        <v>7.75</v>
      </c>
      <c r="I14"/>
      <c r="J14" s="14"/>
      <c r="K14" s="13">
        <v>7.75</v>
      </c>
      <c r="L14" s="15">
        <f t="shared" si="2"/>
        <v>0</v>
      </c>
      <c r="M14" s="15">
        <f t="shared" si="3"/>
        <v>0</v>
      </c>
      <c r="N14" s="15">
        <f t="shared" si="4"/>
        <v>0</v>
      </c>
      <c r="O14" s="15">
        <f t="shared" si="5"/>
        <v>0</v>
      </c>
      <c r="P14" s="16">
        <f t="shared" si="6"/>
        <v>0</v>
      </c>
      <c r="Q14" s="4"/>
      <c r="R14" s="4"/>
    </row>
    <row r="15" spans="1:18" ht="14.75" customHeight="1">
      <c r="A15" s="13">
        <v>8.25</v>
      </c>
      <c r="B15" s="11"/>
      <c r="C15" s="11"/>
      <c r="D15" s="11"/>
      <c r="E15" s="11"/>
      <c r="F15" s="12">
        <f t="shared" si="0"/>
        <v>0</v>
      </c>
      <c r="G15" s="2" t="str">
        <f t="shared" si="1"/>
        <v/>
      </c>
      <c r="H15" s="13">
        <v>8.25</v>
      </c>
      <c r="I15"/>
      <c r="J15" s="14"/>
      <c r="K15" s="13">
        <v>8.25</v>
      </c>
      <c r="L15" s="15">
        <f t="shared" si="2"/>
        <v>0</v>
      </c>
      <c r="M15" s="15">
        <f t="shared" si="3"/>
        <v>0</v>
      </c>
      <c r="N15" s="15">
        <f t="shared" si="4"/>
        <v>0</v>
      </c>
      <c r="O15" s="15">
        <f t="shared" si="5"/>
        <v>0</v>
      </c>
      <c r="P15" s="16">
        <f t="shared" si="6"/>
        <v>0</v>
      </c>
      <c r="Q15" s="4"/>
      <c r="R15" s="4"/>
    </row>
    <row r="16" spans="1:18" ht="14.75" customHeight="1">
      <c r="A16" s="10">
        <v>8.75</v>
      </c>
      <c r="B16" s="11"/>
      <c r="C16" s="11">
        <v>1</v>
      </c>
      <c r="D16" s="11"/>
      <c r="E16" s="11"/>
      <c r="F16" s="12">
        <f t="shared" si="0"/>
        <v>1</v>
      </c>
      <c r="G16" s="2" t="str">
        <f t="shared" si="1"/>
        <v/>
      </c>
      <c r="H16" s="13">
        <v>8.75</v>
      </c>
      <c r="I16" s="17">
        <v>100012.97008249701</v>
      </c>
      <c r="J16" s="14"/>
      <c r="K16" s="13">
        <v>8.75</v>
      </c>
      <c r="L16" s="15">
        <f t="shared" si="2"/>
        <v>0</v>
      </c>
      <c r="M16" s="15">
        <f t="shared" si="3"/>
        <v>100.01297008249701</v>
      </c>
      <c r="N16" s="15">
        <f t="shared" si="4"/>
        <v>0</v>
      </c>
      <c r="O16" s="15">
        <f t="shared" si="5"/>
        <v>0</v>
      </c>
      <c r="P16" s="16">
        <f t="shared" si="6"/>
        <v>100.01297008249701</v>
      </c>
      <c r="Q16" s="4"/>
      <c r="R16" s="4"/>
    </row>
    <row r="17" spans="1:18" ht="14.75" customHeight="1">
      <c r="A17" s="13">
        <v>9.25</v>
      </c>
      <c r="B17" s="11"/>
      <c r="C17" s="11">
        <v>8</v>
      </c>
      <c r="D17" s="11"/>
      <c r="E17" s="11"/>
      <c r="F17" s="12">
        <f t="shared" si="0"/>
        <v>8</v>
      </c>
      <c r="G17" s="2" t="str">
        <f t="shared" si="1"/>
        <v/>
      </c>
      <c r="H17" s="13">
        <v>9.25</v>
      </c>
      <c r="I17" s="18">
        <v>562352.94578073802</v>
      </c>
      <c r="J17" s="14"/>
      <c r="K17" s="13">
        <v>9.25</v>
      </c>
      <c r="L17" s="15">
        <f t="shared" si="2"/>
        <v>0</v>
      </c>
      <c r="M17" s="15">
        <f t="shared" si="3"/>
        <v>562.35294578073797</v>
      </c>
      <c r="N17" s="15">
        <f t="shared" si="4"/>
        <v>0</v>
      </c>
      <c r="O17" s="15">
        <f t="shared" si="5"/>
        <v>0</v>
      </c>
      <c r="P17" s="16">
        <f t="shared" si="6"/>
        <v>562.35294578073797</v>
      </c>
      <c r="Q17" s="4"/>
      <c r="R17" s="4"/>
    </row>
    <row r="18" spans="1:18" ht="14.75" customHeight="1">
      <c r="A18" s="10">
        <v>9.75</v>
      </c>
      <c r="B18" s="11"/>
      <c r="C18" s="11">
        <v>14</v>
      </c>
      <c r="D18" s="11"/>
      <c r="E18" s="11"/>
      <c r="F18" s="12">
        <f t="shared" si="0"/>
        <v>14</v>
      </c>
      <c r="G18" s="2" t="str">
        <f t="shared" si="1"/>
        <v/>
      </c>
      <c r="H18" s="13">
        <v>9.75</v>
      </c>
      <c r="I18" s="18">
        <v>587411.19103468803</v>
      </c>
      <c r="J18" s="14"/>
      <c r="K18" s="13">
        <v>9.75</v>
      </c>
      <c r="L18" s="15">
        <f t="shared" si="2"/>
        <v>0</v>
      </c>
      <c r="M18" s="15">
        <f t="shared" si="3"/>
        <v>587.41119103468804</v>
      </c>
      <c r="N18" s="15">
        <f t="shared" si="4"/>
        <v>0</v>
      </c>
      <c r="O18" s="15">
        <f t="shared" si="5"/>
        <v>0</v>
      </c>
      <c r="P18" s="16">
        <f t="shared" si="6"/>
        <v>587.41119103468804</v>
      </c>
      <c r="Q18" s="4"/>
      <c r="R18" s="4"/>
    </row>
    <row r="19" spans="1:18" ht="14.75" customHeight="1">
      <c r="A19" s="13">
        <v>10.25</v>
      </c>
      <c r="B19" s="11"/>
      <c r="C19" s="11">
        <v>25</v>
      </c>
      <c r="D19" s="11"/>
      <c r="E19" s="11"/>
      <c r="F19" s="12">
        <f t="shared" si="0"/>
        <v>25</v>
      </c>
      <c r="G19" s="2" t="str">
        <f t="shared" si="1"/>
        <v/>
      </c>
      <c r="H19" s="13">
        <v>10.25</v>
      </c>
      <c r="I19" s="18">
        <v>2964465.3172646901</v>
      </c>
      <c r="J19" s="14"/>
      <c r="K19" s="13">
        <v>10.25</v>
      </c>
      <c r="L19" s="15">
        <f t="shared" si="2"/>
        <v>0</v>
      </c>
      <c r="M19" s="15">
        <f t="shared" si="3"/>
        <v>2964.4653172646899</v>
      </c>
      <c r="N19" s="15">
        <f t="shared" si="4"/>
        <v>0</v>
      </c>
      <c r="O19" s="15">
        <f t="shared" si="5"/>
        <v>0</v>
      </c>
      <c r="P19" s="16">
        <f t="shared" si="6"/>
        <v>2964.4653172646899</v>
      </c>
      <c r="Q19" s="4"/>
      <c r="R19" s="4"/>
    </row>
    <row r="20" spans="1:18" ht="14.75" customHeight="1">
      <c r="A20" s="10">
        <v>10.75</v>
      </c>
      <c r="B20" s="11"/>
      <c r="C20" s="11">
        <v>20</v>
      </c>
      <c r="D20" s="11"/>
      <c r="E20" s="11"/>
      <c r="F20" s="12">
        <f t="shared" si="0"/>
        <v>20</v>
      </c>
      <c r="G20" s="2" t="str">
        <f t="shared" si="1"/>
        <v/>
      </c>
      <c r="H20" s="13">
        <v>10.75</v>
      </c>
      <c r="I20" s="18">
        <v>3599714.8855978502</v>
      </c>
      <c r="J20" s="14"/>
      <c r="K20" s="13">
        <v>10.75</v>
      </c>
      <c r="L20" s="15">
        <f t="shared" si="2"/>
        <v>0</v>
      </c>
      <c r="M20" s="15">
        <f t="shared" si="3"/>
        <v>3599.7148855978498</v>
      </c>
      <c r="N20" s="15">
        <f t="shared" si="4"/>
        <v>0</v>
      </c>
      <c r="O20" s="15">
        <f t="shared" si="5"/>
        <v>0</v>
      </c>
      <c r="P20" s="16">
        <f t="shared" si="6"/>
        <v>3599.7148855978498</v>
      </c>
      <c r="Q20" s="4"/>
      <c r="R20" s="4"/>
    </row>
    <row r="21" spans="1:18" ht="14.75" customHeight="1">
      <c r="A21" s="13">
        <v>11.25</v>
      </c>
      <c r="B21" s="11"/>
      <c r="C21" s="11">
        <v>18</v>
      </c>
      <c r="D21" s="11"/>
      <c r="E21" s="11"/>
      <c r="F21" s="12">
        <f t="shared" si="0"/>
        <v>18</v>
      </c>
      <c r="G21" s="2" t="str">
        <f t="shared" si="1"/>
        <v/>
      </c>
      <c r="H21" s="13">
        <v>11.25</v>
      </c>
      <c r="I21" s="18">
        <v>3942567.9234668501</v>
      </c>
      <c r="J21" s="14"/>
      <c r="K21" s="13">
        <v>11.25</v>
      </c>
      <c r="L21" s="15">
        <f t="shared" si="2"/>
        <v>0</v>
      </c>
      <c r="M21" s="15">
        <f t="shared" si="3"/>
        <v>3942.5679234668501</v>
      </c>
      <c r="N21" s="15">
        <f t="shared" si="4"/>
        <v>0</v>
      </c>
      <c r="O21" s="15">
        <f t="shared" si="5"/>
        <v>0</v>
      </c>
      <c r="P21" s="16">
        <f t="shared" si="6"/>
        <v>3942.5679234668501</v>
      </c>
      <c r="Q21" s="4"/>
      <c r="R21" s="4"/>
    </row>
    <row r="22" spans="1:18" ht="14.75" customHeight="1">
      <c r="A22" s="10">
        <v>11.75</v>
      </c>
      <c r="B22" s="11"/>
      <c r="C22" s="11">
        <v>5</v>
      </c>
      <c r="D22" s="11"/>
      <c r="E22" s="11"/>
      <c r="F22" s="12">
        <f t="shared" si="0"/>
        <v>5</v>
      </c>
      <c r="G22" s="2" t="str">
        <f t="shared" si="1"/>
        <v/>
      </c>
      <c r="H22" s="13">
        <v>11.75</v>
      </c>
      <c r="I22" s="18">
        <v>4564146.8124440899</v>
      </c>
      <c r="J22" s="14"/>
      <c r="K22" s="13">
        <v>11.75</v>
      </c>
      <c r="L22" s="15">
        <f t="shared" si="2"/>
        <v>0</v>
      </c>
      <c r="M22" s="15">
        <f t="shared" si="3"/>
        <v>4564.1468124440898</v>
      </c>
      <c r="N22" s="15">
        <f t="shared" si="4"/>
        <v>0</v>
      </c>
      <c r="O22" s="15">
        <f t="shared" si="5"/>
        <v>0</v>
      </c>
      <c r="P22" s="16">
        <f t="shared" si="6"/>
        <v>4564.1468124440898</v>
      </c>
      <c r="Q22" s="4"/>
      <c r="R22" s="4"/>
    </row>
    <row r="23" spans="1:18" ht="14.75" customHeight="1">
      <c r="A23" s="13">
        <v>12.25</v>
      </c>
      <c r="B23" s="11"/>
      <c r="C23" s="11">
        <v>3</v>
      </c>
      <c r="D23" s="11">
        <v>1</v>
      </c>
      <c r="E23" s="11"/>
      <c r="F23" s="12">
        <f t="shared" si="0"/>
        <v>4</v>
      </c>
      <c r="G23" s="2" t="str">
        <f t="shared" si="1"/>
        <v/>
      </c>
      <c r="H23" s="13">
        <v>12.25</v>
      </c>
      <c r="I23" s="17">
        <v>3954976.5401053601</v>
      </c>
      <c r="J23" s="14"/>
      <c r="K23" s="13">
        <v>12.25</v>
      </c>
      <c r="L23" s="15">
        <f t="shared" si="2"/>
        <v>0</v>
      </c>
      <c r="M23" s="15">
        <f t="shared" si="3"/>
        <v>2966.2324050790198</v>
      </c>
      <c r="N23" s="15">
        <f t="shared" si="4"/>
        <v>988.74413502634002</v>
      </c>
      <c r="O23" s="15">
        <f t="shared" si="5"/>
        <v>0</v>
      </c>
      <c r="P23" s="16">
        <f t="shared" si="6"/>
        <v>3954.9765401053601</v>
      </c>
      <c r="Q23" s="4"/>
      <c r="R23" s="4"/>
    </row>
    <row r="24" spans="1:18" ht="14.75" customHeight="1">
      <c r="A24" s="10">
        <v>12.75</v>
      </c>
      <c r="B24" s="11"/>
      <c r="C24" s="11">
        <v>1</v>
      </c>
      <c r="D24" s="11"/>
      <c r="E24" s="11"/>
      <c r="F24" s="12">
        <f t="shared" si="0"/>
        <v>1</v>
      </c>
      <c r="G24" s="2" t="str">
        <f t="shared" si="1"/>
        <v/>
      </c>
      <c r="H24" s="13">
        <v>12.75</v>
      </c>
      <c r="I24" s="17">
        <v>1063895.8696451599</v>
      </c>
      <c r="J24" s="14"/>
      <c r="K24" s="13">
        <v>12.75</v>
      </c>
      <c r="L24" s="15">
        <f t="shared" si="2"/>
        <v>0</v>
      </c>
      <c r="M24" s="15">
        <f t="shared" si="3"/>
        <v>1063.89586964516</v>
      </c>
      <c r="N24" s="15">
        <f t="shared" si="4"/>
        <v>0</v>
      </c>
      <c r="O24" s="15">
        <f t="shared" si="5"/>
        <v>0</v>
      </c>
      <c r="P24" s="16">
        <f t="shared" si="6"/>
        <v>1063.89586964516</v>
      </c>
      <c r="Q24" s="4"/>
      <c r="R24" s="4"/>
    </row>
    <row r="25" spans="1:18" ht="14.75" customHeight="1">
      <c r="A25" s="13">
        <v>13.25</v>
      </c>
      <c r="B25" s="11"/>
      <c r="C25" s="19">
        <v>1</v>
      </c>
      <c r="D25" s="11"/>
      <c r="E25" s="11"/>
      <c r="F25" s="12">
        <f t="shared" si="0"/>
        <v>1</v>
      </c>
      <c r="G25" s="2" t="str">
        <f t="shared" si="1"/>
        <v/>
      </c>
      <c r="H25" s="13">
        <v>13.25</v>
      </c>
      <c r="I25" s="17">
        <v>92976.620415465703</v>
      </c>
      <c r="J25" s="14"/>
      <c r="K25" s="13">
        <v>13.25</v>
      </c>
      <c r="L25" s="15">
        <f t="shared" si="2"/>
        <v>0</v>
      </c>
      <c r="M25" s="15">
        <f t="shared" si="3"/>
        <v>92.976620415465703</v>
      </c>
      <c r="N25" s="15">
        <f t="shared" si="4"/>
        <v>0</v>
      </c>
      <c r="O25" s="15">
        <f t="shared" si="5"/>
        <v>0</v>
      </c>
      <c r="P25" s="16">
        <f t="shared" si="6"/>
        <v>92.976620415465703</v>
      </c>
      <c r="Q25" s="4"/>
      <c r="R25" s="4"/>
    </row>
    <row r="26" spans="1:18" ht="14.75" customHeight="1">
      <c r="A26" s="10">
        <v>13.75</v>
      </c>
      <c r="B26" s="11"/>
      <c r="C26" s="19">
        <v>1</v>
      </c>
      <c r="D26" s="11"/>
      <c r="E26" s="11"/>
      <c r="F26" s="12">
        <f t="shared" si="0"/>
        <v>1</v>
      </c>
      <c r="G26" s="2" t="str">
        <f t="shared" si="1"/>
        <v/>
      </c>
      <c r="H26" s="13">
        <v>13.75</v>
      </c>
      <c r="I26" s="17">
        <v>358781.82944041298</v>
      </c>
      <c r="J26" s="14"/>
      <c r="K26" s="13">
        <v>13.75</v>
      </c>
      <c r="L26" s="15">
        <f t="shared" si="2"/>
        <v>0</v>
      </c>
      <c r="M26" s="15">
        <f t="shared" si="3"/>
        <v>358.78182944041299</v>
      </c>
      <c r="N26" s="15">
        <f t="shared" si="4"/>
        <v>0</v>
      </c>
      <c r="O26" s="15">
        <f t="shared" si="5"/>
        <v>0</v>
      </c>
      <c r="P26" s="16">
        <f t="shared" si="6"/>
        <v>358.78182944041299</v>
      </c>
      <c r="Q26" s="4"/>
      <c r="R26" s="4"/>
    </row>
    <row r="27" spans="1:18" ht="14.75" customHeight="1">
      <c r="A27" s="13">
        <v>14.25</v>
      </c>
      <c r="B27" s="11"/>
      <c r="C27" s="19"/>
      <c r="D27" s="11"/>
      <c r="E27" s="11"/>
      <c r="F27" s="12">
        <f t="shared" si="0"/>
        <v>0</v>
      </c>
      <c r="G27" s="2" t="str">
        <f t="shared" si="1"/>
        <v/>
      </c>
      <c r="H27" s="13">
        <v>14.25</v>
      </c>
      <c r="I27" s="17">
        <v>0</v>
      </c>
      <c r="J27" s="14"/>
      <c r="K27" s="13">
        <v>14.25</v>
      </c>
      <c r="L27" s="15">
        <f t="shared" si="2"/>
        <v>0</v>
      </c>
      <c r="M27" s="15">
        <f t="shared" si="3"/>
        <v>0</v>
      </c>
      <c r="N27" s="15">
        <f t="shared" si="4"/>
        <v>0</v>
      </c>
      <c r="O27" s="15">
        <f t="shared" si="5"/>
        <v>0</v>
      </c>
      <c r="P27" s="16">
        <f t="shared" si="6"/>
        <v>0</v>
      </c>
      <c r="Q27" s="4"/>
      <c r="R27" s="4"/>
    </row>
    <row r="28" spans="1:18" ht="14.75" customHeight="1">
      <c r="A28" s="10">
        <v>14.75</v>
      </c>
      <c r="B28" s="11"/>
      <c r="C28" s="19">
        <v>1</v>
      </c>
      <c r="D28" s="11"/>
      <c r="E28" s="11"/>
      <c r="F28" s="12">
        <f t="shared" si="0"/>
        <v>1</v>
      </c>
      <c r="G28" s="2" t="str">
        <f t="shared" si="1"/>
        <v/>
      </c>
      <c r="H28" s="13">
        <v>14.75</v>
      </c>
      <c r="I28" s="17">
        <v>1146.0569525892099</v>
      </c>
      <c r="J28" s="14"/>
      <c r="K28" s="13">
        <v>14.75</v>
      </c>
      <c r="L28" s="15">
        <f t="shared" si="2"/>
        <v>0</v>
      </c>
      <c r="M28" s="15">
        <f t="shared" si="3"/>
        <v>1.1460569525892099</v>
      </c>
      <c r="N28" s="15">
        <f t="shared" si="4"/>
        <v>0</v>
      </c>
      <c r="O28" s="15">
        <f t="shared" si="5"/>
        <v>0</v>
      </c>
      <c r="P28" s="16">
        <f t="shared" si="6"/>
        <v>1.1460569525892099</v>
      </c>
      <c r="Q28" s="4"/>
      <c r="R28" s="4"/>
    </row>
    <row r="29" spans="1:18" ht="14.75" customHeight="1">
      <c r="A29" s="13">
        <v>15.25</v>
      </c>
      <c r="B29" s="11"/>
      <c r="C29" s="11"/>
      <c r="D29" s="11"/>
      <c r="E29" s="11"/>
      <c r="F29" s="12">
        <f t="shared" si="0"/>
        <v>0</v>
      </c>
      <c r="G29" s="2" t="str">
        <f t="shared" si="1"/>
        <v/>
      </c>
      <c r="H29" s="13">
        <v>15.25</v>
      </c>
      <c r="I29"/>
      <c r="J29" s="14"/>
      <c r="K29" s="13">
        <v>15.25</v>
      </c>
      <c r="L29" s="15">
        <f t="shared" si="2"/>
        <v>0</v>
      </c>
      <c r="M29" s="15">
        <f t="shared" si="3"/>
        <v>0</v>
      </c>
      <c r="N29" s="15">
        <f t="shared" si="4"/>
        <v>0</v>
      </c>
      <c r="O29" s="15">
        <f t="shared" si="5"/>
        <v>0</v>
      </c>
      <c r="P29" s="16">
        <f t="shared" si="6"/>
        <v>0</v>
      </c>
      <c r="Q29" s="4"/>
      <c r="R29" s="4"/>
    </row>
    <row r="30" spans="1:18" ht="14.75" customHeight="1">
      <c r="A30" s="10">
        <v>15.75</v>
      </c>
      <c r="B30" s="11"/>
      <c r="C30" s="11"/>
      <c r="D30" s="11"/>
      <c r="E30" s="11"/>
      <c r="F30" s="12">
        <f t="shared" si="0"/>
        <v>0</v>
      </c>
      <c r="G30" s="2" t="str">
        <f t="shared" si="1"/>
        <v/>
      </c>
      <c r="H30" s="13">
        <v>15.75</v>
      </c>
      <c r="I30"/>
      <c r="J30" s="14"/>
      <c r="K30" s="13">
        <v>15.75</v>
      </c>
      <c r="L30" s="15">
        <f t="shared" si="2"/>
        <v>0</v>
      </c>
      <c r="M30" s="15">
        <f t="shared" si="3"/>
        <v>0</v>
      </c>
      <c r="N30" s="15">
        <f t="shared" si="4"/>
        <v>0</v>
      </c>
      <c r="O30" s="15">
        <f t="shared" si="5"/>
        <v>0</v>
      </c>
      <c r="P30" s="16">
        <f t="shared" si="6"/>
        <v>0</v>
      </c>
      <c r="Q30" s="4"/>
      <c r="R30" s="4"/>
    </row>
    <row r="31" spans="1:18" ht="14.75" customHeight="1">
      <c r="A31" s="13">
        <v>16.25</v>
      </c>
      <c r="B31" s="11"/>
      <c r="C31" s="11"/>
      <c r="D31" s="11"/>
      <c r="E31" s="11"/>
      <c r="F31" s="12">
        <f t="shared" si="0"/>
        <v>0</v>
      </c>
      <c r="G31" s="2" t="str">
        <f t="shared" si="1"/>
        <v/>
      </c>
      <c r="H31" s="13">
        <v>16.25</v>
      </c>
      <c r="I31"/>
      <c r="J31" s="14"/>
      <c r="K31" s="13">
        <v>16.25</v>
      </c>
      <c r="L31" s="15">
        <f t="shared" si="2"/>
        <v>0</v>
      </c>
      <c r="M31" s="15">
        <f t="shared" si="3"/>
        <v>0</v>
      </c>
      <c r="N31" s="15">
        <f t="shared" si="4"/>
        <v>0</v>
      </c>
      <c r="O31" s="15">
        <f t="shared" si="5"/>
        <v>0</v>
      </c>
      <c r="P31" s="16">
        <f t="shared" si="6"/>
        <v>0</v>
      </c>
      <c r="Q31" s="4"/>
      <c r="R31" s="4"/>
    </row>
    <row r="32" spans="1:18" ht="14.75" customHeight="1">
      <c r="A32" s="10">
        <v>16.75</v>
      </c>
      <c r="B32" s="11"/>
      <c r="C32" s="11"/>
      <c r="D32" s="11"/>
      <c r="E32" s="11"/>
      <c r="F32" s="12">
        <f t="shared" si="0"/>
        <v>0</v>
      </c>
      <c r="G32" s="2" t="str">
        <f t="shared" si="1"/>
        <v/>
      </c>
      <c r="H32" s="13">
        <v>16.75</v>
      </c>
      <c r="I32"/>
      <c r="J32" s="20"/>
      <c r="K32" s="13">
        <v>16.75</v>
      </c>
      <c r="L32" s="15">
        <f t="shared" si="2"/>
        <v>0</v>
      </c>
      <c r="M32" s="15">
        <f t="shared" si="3"/>
        <v>0</v>
      </c>
      <c r="N32" s="15">
        <f t="shared" si="4"/>
        <v>0</v>
      </c>
      <c r="O32" s="15">
        <f t="shared" si="5"/>
        <v>0</v>
      </c>
      <c r="P32" s="16">
        <f t="shared" si="6"/>
        <v>0</v>
      </c>
      <c r="Q32" s="4"/>
      <c r="R32" s="4"/>
    </row>
    <row r="33" spans="1:18" ht="14.75" customHeight="1">
      <c r="A33" s="13">
        <v>17.25</v>
      </c>
      <c r="B33" s="11"/>
      <c r="C33" s="11"/>
      <c r="D33" s="11"/>
      <c r="E33" s="11"/>
      <c r="F33" s="12">
        <f t="shared" si="0"/>
        <v>0</v>
      </c>
      <c r="G33" s="2" t="str">
        <f t="shared" si="1"/>
        <v/>
      </c>
      <c r="H33" s="13">
        <v>17.25</v>
      </c>
      <c r="I33"/>
      <c r="J33" s="20"/>
      <c r="K33" s="13">
        <v>17.25</v>
      </c>
      <c r="L33" s="15">
        <f t="shared" si="2"/>
        <v>0</v>
      </c>
      <c r="M33" s="15">
        <f t="shared" si="3"/>
        <v>0</v>
      </c>
      <c r="N33" s="15">
        <f t="shared" si="4"/>
        <v>0</v>
      </c>
      <c r="O33" s="15">
        <f t="shared" si="5"/>
        <v>0</v>
      </c>
      <c r="P33" s="16">
        <f t="shared" si="6"/>
        <v>0</v>
      </c>
      <c r="Q33" s="4"/>
      <c r="R33" s="4"/>
    </row>
    <row r="34" spans="1:18" ht="14.75" customHeight="1">
      <c r="A34" s="10">
        <v>17.75</v>
      </c>
      <c r="B34" s="11"/>
      <c r="C34" s="11"/>
      <c r="D34" s="11"/>
      <c r="E34" s="11"/>
      <c r="F34" s="12">
        <f t="shared" si="0"/>
        <v>0</v>
      </c>
      <c r="G34" s="2" t="str">
        <f t="shared" si="1"/>
        <v/>
      </c>
      <c r="H34" s="13">
        <v>17.75</v>
      </c>
      <c r="I34"/>
      <c r="J34" s="20"/>
      <c r="K34" s="13">
        <v>17.75</v>
      </c>
      <c r="L34" s="15">
        <f t="shared" si="2"/>
        <v>0</v>
      </c>
      <c r="M34" s="15">
        <f t="shared" si="3"/>
        <v>0</v>
      </c>
      <c r="N34" s="15">
        <f t="shared" si="4"/>
        <v>0</v>
      </c>
      <c r="O34" s="15">
        <f t="shared" si="5"/>
        <v>0</v>
      </c>
      <c r="P34" s="16">
        <f t="shared" si="6"/>
        <v>0</v>
      </c>
      <c r="Q34" s="4"/>
      <c r="R34" s="4"/>
    </row>
    <row r="35" spans="1:18" ht="14.75" customHeight="1">
      <c r="A35" s="13">
        <v>18.25</v>
      </c>
      <c r="B35" s="11"/>
      <c r="C35" s="11"/>
      <c r="D35" s="11"/>
      <c r="E35" s="11"/>
      <c r="F35" s="12">
        <f t="shared" si="0"/>
        <v>0</v>
      </c>
      <c r="G35" s="2" t="str">
        <f t="shared" si="1"/>
        <v/>
      </c>
      <c r="H35" s="13">
        <v>18.25</v>
      </c>
      <c r="I35"/>
      <c r="J35" s="2"/>
      <c r="K35" s="13">
        <v>18.25</v>
      </c>
      <c r="L35" s="15">
        <f t="shared" si="2"/>
        <v>0</v>
      </c>
      <c r="M35" s="15">
        <f t="shared" si="3"/>
        <v>0</v>
      </c>
      <c r="N35" s="15">
        <f t="shared" si="4"/>
        <v>0</v>
      </c>
      <c r="O35" s="15">
        <f t="shared" si="5"/>
        <v>0</v>
      </c>
      <c r="P35" s="16">
        <f t="shared" si="6"/>
        <v>0</v>
      </c>
      <c r="Q35" s="4"/>
      <c r="R35" s="4"/>
    </row>
    <row r="36" spans="1:18" ht="14.75" customHeight="1">
      <c r="A36" s="10">
        <v>18.75</v>
      </c>
      <c r="B36" s="11"/>
      <c r="C36" s="11"/>
      <c r="D36" s="11"/>
      <c r="E36" s="11"/>
      <c r="F36" s="12">
        <f t="shared" si="0"/>
        <v>0</v>
      </c>
      <c r="G36" s="2" t="str">
        <f t="shared" si="1"/>
        <v/>
      </c>
      <c r="H36" s="13">
        <v>18.75</v>
      </c>
      <c r="I36"/>
      <c r="J36" s="2"/>
      <c r="K36" s="13">
        <v>18.75</v>
      </c>
      <c r="L36" s="15">
        <f t="shared" si="2"/>
        <v>0</v>
      </c>
      <c r="M36" s="15">
        <f t="shared" si="3"/>
        <v>0</v>
      </c>
      <c r="N36" s="15">
        <f t="shared" si="4"/>
        <v>0</v>
      </c>
      <c r="O36" s="15">
        <f t="shared" si="5"/>
        <v>0</v>
      </c>
      <c r="P36" s="16">
        <f t="shared" si="6"/>
        <v>0</v>
      </c>
      <c r="Q36" s="4"/>
      <c r="R36" s="4"/>
    </row>
    <row r="37" spans="1:18" ht="14.75" customHeight="1">
      <c r="A37" s="13">
        <v>19.25</v>
      </c>
      <c r="B37" s="11"/>
      <c r="C37" s="11"/>
      <c r="D37" s="11"/>
      <c r="E37" s="11"/>
      <c r="F37" s="12">
        <f t="shared" si="0"/>
        <v>0</v>
      </c>
      <c r="G37" s="2" t="str">
        <f t="shared" si="1"/>
        <v/>
      </c>
      <c r="H37" s="13">
        <v>19.25</v>
      </c>
      <c r="I37"/>
      <c r="J37" s="2"/>
      <c r="K37" s="13">
        <v>19.25</v>
      </c>
      <c r="L37" s="15">
        <f t="shared" si="2"/>
        <v>0</v>
      </c>
      <c r="M37" s="15">
        <f t="shared" si="3"/>
        <v>0</v>
      </c>
      <c r="N37" s="15">
        <f t="shared" si="4"/>
        <v>0</v>
      </c>
      <c r="O37" s="15">
        <f t="shared" si="5"/>
        <v>0</v>
      </c>
      <c r="P37" s="16">
        <f t="shared" si="6"/>
        <v>0</v>
      </c>
      <c r="Q37" s="4"/>
      <c r="R37" s="4"/>
    </row>
    <row r="38" spans="1:18" ht="14.75" customHeight="1">
      <c r="A38" s="10">
        <v>19.75</v>
      </c>
      <c r="B38" s="11"/>
      <c r="C38" s="11"/>
      <c r="D38" s="11"/>
      <c r="E38" s="11"/>
      <c r="F38" s="12">
        <f t="shared" si="0"/>
        <v>0</v>
      </c>
      <c r="G38" s="2" t="str">
        <f t="shared" si="1"/>
        <v/>
      </c>
      <c r="H38" s="13">
        <v>19.75</v>
      </c>
      <c r="I38"/>
      <c r="J38" s="2"/>
      <c r="K38" s="13">
        <v>19.75</v>
      </c>
      <c r="L38" s="15">
        <f t="shared" si="2"/>
        <v>0</v>
      </c>
      <c r="M38" s="15">
        <f t="shared" si="3"/>
        <v>0</v>
      </c>
      <c r="N38" s="15">
        <f t="shared" si="4"/>
        <v>0</v>
      </c>
      <c r="O38" s="15">
        <f t="shared" si="5"/>
        <v>0</v>
      </c>
      <c r="P38" s="16">
        <f t="shared" si="6"/>
        <v>0</v>
      </c>
      <c r="Q38" s="4"/>
      <c r="R38" s="4"/>
    </row>
    <row r="39" spans="1:18" ht="14.75" customHeight="1">
      <c r="A39" s="13">
        <v>20.25</v>
      </c>
      <c r="B39" s="11"/>
      <c r="C39" s="11"/>
      <c r="D39" s="11"/>
      <c r="E39" s="11"/>
      <c r="F39" s="12">
        <f t="shared" si="0"/>
        <v>0</v>
      </c>
      <c r="G39" s="2" t="str">
        <f t="shared" si="1"/>
        <v/>
      </c>
      <c r="H39" s="13">
        <v>20.25</v>
      </c>
      <c r="I39"/>
      <c r="J39" s="2"/>
      <c r="K39" s="13">
        <v>20.25</v>
      </c>
      <c r="L39" s="15">
        <f t="shared" si="2"/>
        <v>0</v>
      </c>
      <c r="M39" s="15">
        <f t="shared" si="3"/>
        <v>0</v>
      </c>
      <c r="N39" s="15">
        <f t="shared" si="4"/>
        <v>0</v>
      </c>
      <c r="O39" s="15">
        <f t="shared" si="5"/>
        <v>0</v>
      </c>
      <c r="P39" s="16">
        <f t="shared" si="6"/>
        <v>0</v>
      </c>
      <c r="Q39" s="4"/>
      <c r="R39" s="4"/>
    </row>
    <row r="40" spans="1:18" ht="14.75" customHeight="1">
      <c r="A40" s="10">
        <v>20.75</v>
      </c>
      <c r="B40" s="11"/>
      <c r="C40" s="11"/>
      <c r="D40" s="11"/>
      <c r="E40" s="11"/>
      <c r="F40" s="12">
        <f t="shared" si="0"/>
        <v>0</v>
      </c>
      <c r="G40" s="2" t="str">
        <f t="shared" si="1"/>
        <v>COMPLETAR</v>
      </c>
      <c r="H40" s="13">
        <v>20.75</v>
      </c>
      <c r="I40" s="14">
        <v>21792449</v>
      </c>
      <c r="J40" s="2"/>
      <c r="K40" s="13">
        <v>20.75</v>
      </c>
      <c r="L40" s="15">
        <f t="shared" si="2"/>
        <v>0</v>
      </c>
      <c r="M40" s="15">
        <f t="shared" si="3"/>
        <v>0</v>
      </c>
      <c r="N40" s="15">
        <f t="shared" si="4"/>
        <v>0</v>
      </c>
      <c r="O40" s="15">
        <f t="shared" si="5"/>
        <v>0</v>
      </c>
      <c r="P40" s="16">
        <f t="shared" si="6"/>
        <v>0</v>
      </c>
      <c r="Q40" s="4"/>
      <c r="R40" s="4"/>
    </row>
    <row r="41" spans="1:18" ht="14.75" customHeight="1">
      <c r="A41" s="13">
        <v>21.25</v>
      </c>
      <c r="B41" s="11"/>
      <c r="C41" s="11"/>
      <c r="D41" s="11"/>
      <c r="E41" s="11"/>
      <c r="F41" s="12">
        <f t="shared" si="0"/>
        <v>0</v>
      </c>
      <c r="G41" s="2" t="str">
        <f t="shared" si="1"/>
        <v/>
      </c>
      <c r="H41" s="13">
        <v>21.25</v>
      </c>
      <c r="I41" s="14"/>
      <c r="J41" s="2"/>
      <c r="K41" s="13">
        <v>21.25</v>
      </c>
      <c r="L41" s="15">
        <f t="shared" si="2"/>
        <v>0</v>
      </c>
      <c r="M41" s="15">
        <f t="shared" si="3"/>
        <v>0</v>
      </c>
      <c r="N41" s="15">
        <f t="shared" si="4"/>
        <v>0</v>
      </c>
      <c r="O41" s="15">
        <f t="shared" si="5"/>
        <v>0</v>
      </c>
      <c r="P41" s="16">
        <f t="shared" si="6"/>
        <v>0</v>
      </c>
      <c r="Q41" s="4"/>
      <c r="R41" s="4"/>
    </row>
    <row r="42" spans="1:18" ht="14.75" customHeight="1">
      <c r="A42" s="10">
        <v>21.75</v>
      </c>
      <c r="B42" s="11"/>
      <c r="C42" s="11"/>
      <c r="D42" s="11"/>
      <c r="E42" s="11"/>
      <c r="F42" s="12">
        <f t="shared" si="0"/>
        <v>0</v>
      </c>
      <c r="G42" s="2" t="str">
        <f t="shared" si="1"/>
        <v/>
      </c>
      <c r="H42" s="13">
        <v>21.75</v>
      </c>
      <c r="I42" s="14"/>
      <c r="J42" s="2"/>
      <c r="K42" s="13">
        <v>21.75</v>
      </c>
      <c r="L42" s="15">
        <f t="shared" si="2"/>
        <v>0</v>
      </c>
      <c r="M42" s="15">
        <f t="shared" si="3"/>
        <v>0</v>
      </c>
      <c r="N42" s="15">
        <f t="shared" si="4"/>
        <v>0</v>
      </c>
      <c r="O42" s="15">
        <f t="shared" si="5"/>
        <v>0</v>
      </c>
      <c r="P42" s="16">
        <f t="shared" si="6"/>
        <v>0</v>
      </c>
      <c r="Q42" s="4"/>
      <c r="R42" s="4"/>
    </row>
    <row r="43" spans="1:18" ht="14" customHeight="1">
      <c r="A43" s="21" t="s">
        <v>7</v>
      </c>
      <c r="B43" s="22">
        <f>SUM(B6:B42)</f>
        <v>0</v>
      </c>
      <c r="C43" s="22">
        <f>SUM(C6:C42)</f>
        <v>98</v>
      </c>
      <c r="D43" s="22">
        <f>SUM(D6:D42)</f>
        <v>1</v>
      </c>
      <c r="E43" s="22">
        <f>SUM(E6:E42)</f>
        <v>0</v>
      </c>
      <c r="F43" s="22">
        <f>SUM(F6:F42)</f>
        <v>99</v>
      </c>
      <c r="G43" s="23"/>
      <c r="H43" s="21" t="s">
        <v>7</v>
      </c>
      <c r="I43" s="14">
        <f>SUM(I6:I39)</f>
        <v>21792449</v>
      </c>
      <c r="J43" s="2"/>
      <c r="K43" s="21" t="s">
        <v>7</v>
      </c>
      <c r="L43" s="22">
        <f>SUM(L6:L42)</f>
        <v>0</v>
      </c>
      <c r="M43" s="22">
        <f>SUM(M6:M42)</f>
        <v>20803.704827204001</v>
      </c>
      <c r="N43" s="22">
        <f>SUM(N6:N42)</f>
        <v>988.74413502634002</v>
      </c>
      <c r="O43" s="22">
        <f>SUM(O6:O42)</f>
        <v>0</v>
      </c>
      <c r="P43" s="22">
        <f>SUM(P6:P42)</f>
        <v>21792.448962230399</v>
      </c>
      <c r="Q43" s="24"/>
      <c r="R43" s="4"/>
    </row>
    <row r="44" spans="1:18" ht="14.75" customHeight="1">
      <c r="A44" s="25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  <c r="Q44" s="4"/>
      <c r="R44" s="4"/>
    </row>
    <row r="45" spans="1:18" ht="14" customHeight="1">
      <c r="A45" s="25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  <c r="Q45" s="4"/>
      <c r="R45" s="4"/>
    </row>
    <row r="46" spans="1:18" ht="14" customHeight="1">
      <c r="A46" s="26"/>
      <c r="B46" s="2"/>
      <c r="C46" s="2"/>
      <c r="D46" s="2"/>
      <c r="E46" s="2"/>
      <c r="F46" s="26"/>
      <c r="G46" s="2"/>
      <c r="H46" s="2"/>
      <c r="I46" s="2"/>
      <c r="J46" s="26"/>
      <c r="K46" s="2"/>
      <c r="L46" s="2"/>
      <c r="M46" s="2"/>
      <c r="N46" s="26"/>
      <c r="O46" s="2"/>
      <c r="P46" s="4"/>
      <c r="Q46" s="4"/>
      <c r="R46" s="4"/>
    </row>
    <row r="47" spans="1:18" ht="14" customHeight="1">
      <c r="A47" s="2"/>
      <c r="B47" s="50" t="s">
        <v>9</v>
      </c>
      <c r="C47" s="50"/>
      <c r="D47" s="50"/>
      <c r="E47" s="2"/>
      <c r="F47" s="2"/>
      <c r="G47" s="27"/>
      <c r="H47" s="2"/>
      <c r="I47" s="50" t="s">
        <v>10</v>
      </c>
      <c r="J47" s="50"/>
      <c r="K47" s="50"/>
      <c r="L47" s="2"/>
      <c r="M47" s="2"/>
      <c r="N47" s="2"/>
      <c r="O47" s="2"/>
      <c r="P47" s="4"/>
      <c r="Q47" s="4"/>
      <c r="R47" s="4"/>
    </row>
    <row r="48" spans="1:18" ht="14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  <c r="Q48" s="4"/>
      <c r="R48" s="4"/>
    </row>
    <row r="49" spans="1:18" ht="14.75" customHeight="1">
      <c r="A49" s="2"/>
      <c r="B49" s="2"/>
      <c r="C49" s="2"/>
      <c r="D49" s="2"/>
      <c r="E49" s="2"/>
      <c r="F49" s="2"/>
      <c r="G49" s="2"/>
      <c r="H49" s="28" t="s">
        <v>11</v>
      </c>
      <c r="I49" t="s">
        <v>12</v>
      </c>
      <c r="J49" s="28" t="s">
        <v>13</v>
      </c>
      <c r="K49" t="s">
        <v>14</v>
      </c>
      <c r="L49" s="2"/>
      <c r="M49" s="2"/>
      <c r="N49" s="15"/>
      <c r="O49" s="2"/>
      <c r="P49" s="4"/>
      <c r="Q49" s="4"/>
      <c r="R49" s="4"/>
    </row>
    <row r="50" spans="1:18" ht="14" customHeight="1">
      <c r="A50" s="5" t="s">
        <v>3</v>
      </c>
      <c r="B50" s="2"/>
      <c r="C50" s="2"/>
      <c r="D50" s="2"/>
      <c r="E50" s="2"/>
      <c r="F50" s="2"/>
      <c r="G50" s="2"/>
      <c r="H50" s="5" t="s">
        <v>3</v>
      </c>
      <c r="I50" s="2"/>
      <c r="J50" s="2"/>
      <c r="K50" s="2"/>
      <c r="L50" s="2"/>
      <c r="M50" s="2"/>
      <c r="N50" s="4"/>
      <c r="O50" s="4"/>
      <c r="P50" s="4"/>
    </row>
    <row r="51" spans="1:18" ht="14" customHeight="1">
      <c r="A51" s="5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2"/>
      <c r="H51" s="5" t="s">
        <v>6</v>
      </c>
      <c r="I51" s="6">
        <v>0</v>
      </c>
      <c r="J51" s="7">
        <v>1</v>
      </c>
      <c r="K51" s="7">
        <v>2</v>
      </c>
      <c r="L51" s="7">
        <v>3</v>
      </c>
      <c r="M51" s="29" t="s">
        <v>7</v>
      </c>
      <c r="N51" s="4"/>
      <c r="O51" s="4"/>
      <c r="P51" s="4"/>
    </row>
    <row r="52" spans="1:18" ht="14" customHeight="1">
      <c r="A52" s="13">
        <v>3.75</v>
      </c>
      <c r="B52" s="15">
        <f t="shared" ref="B52:B88" si="7">L6*($A52)</f>
        <v>0</v>
      </c>
      <c r="C52" s="15">
        <f t="shared" ref="C52:C88" si="8">M6*($A52)</f>
        <v>0</v>
      </c>
      <c r="D52" s="15">
        <f t="shared" ref="D52:D88" si="9">N6*($A52)</f>
        <v>0</v>
      </c>
      <c r="E52" s="15">
        <f t="shared" ref="E52:E88" si="10">O6*($A52)</f>
        <v>0</v>
      </c>
      <c r="F52" s="12">
        <f t="shared" ref="F52:F88" si="11">SUM(B52:E52)</f>
        <v>0</v>
      </c>
      <c r="G52" s="2"/>
      <c r="H52" s="13" t="e">
        <f t="shared" ref="H52:H88" si="12">$I$49*((A52)^$K$49)</f>
        <v>#VALUE!</v>
      </c>
      <c r="I52" s="15" t="e">
        <f t="shared" ref="I52:I88" si="13">L6*$H52</f>
        <v>#VALUE!</v>
      </c>
      <c r="J52" s="15" t="e">
        <f t="shared" ref="J52:J88" si="14">M6*$H52</f>
        <v>#VALUE!</v>
      </c>
      <c r="K52" s="15" t="e">
        <f t="shared" ref="K52:K88" si="15">N6*$H52</f>
        <v>#VALUE!</v>
      </c>
      <c r="L52" s="15" t="e">
        <f t="shared" ref="L52:L88" si="16">O6*$H52</f>
        <v>#VALUE!</v>
      </c>
      <c r="M52" s="30" t="e">
        <f t="shared" ref="M52:M88" si="17">SUM(I52:L52)</f>
        <v>#VALUE!</v>
      </c>
      <c r="N52" s="4"/>
      <c r="O52" s="4"/>
      <c r="P52" s="4"/>
    </row>
    <row r="53" spans="1:18" ht="14" customHeight="1">
      <c r="A53" s="13">
        <v>4.25</v>
      </c>
      <c r="B53" s="15">
        <f t="shared" si="7"/>
        <v>0</v>
      </c>
      <c r="C53" s="15">
        <f t="shared" si="8"/>
        <v>0</v>
      </c>
      <c r="D53" s="15">
        <f t="shared" si="9"/>
        <v>0</v>
      </c>
      <c r="E53" s="15">
        <f t="shared" si="10"/>
        <v>0</v>
      </c>
      <c r="F53" s="12">
        <f t="shared" si="11"/>
        <v>0</v>
      </c>
      <c r="G53" s="2"/>
      <c r="H53" s="13" t="e">
        <f t="shared" si="12"/>
        <v>#VALUE!</v>
      </c>
      <c r="I53" s="15" t="e">
        <f t="shared" si="13"/>
        <v>#VALUE!</v>
      </c>
      <c r="J53" s="15" t="e">
        <f t="shared" si="14"/>
        <v>#VALUE!</v>
      </c>
      <c r="K53" s="15" t="e">
        <f t="shared" si="15"/>
        <v>#VALUE!</v>
      </c>
      <c r="L53" s="15" t="e">
        <f t="shared" si="16"/>
        <v>#VALUE!</v>
      </c>
      <c r="M53" s="30" t="e">
        <f t="shared" si="17"/>
        <v>#VALUE!</v>
      </c>
      <c r="N53" s="4"/>
      <c r="O53" s="4"/>
      <c r="P53" s="4"/>
    </row>
    <row r="54" spans="1:18" ht="14" customHeight="1">
      <c r="A54" s="13">
        <v>4.75</v>
      </c>
      <c r="B54" s="15">
        <f t="shared" si="7"/>
        <v>0</v>
      </c>
      <c r="C54" s="15">
        <f t="shared" si="8"/>
        <v>0</v>
      </c>
      <c r="D54" s="15">
        <f t="shared" si="9"/>
        <v>0</v>
      </c>
      <c r="E54" s="15">
        <f t="shared" si="10"/>
        <v>0</v>
      </c>
      <c r="F54" s="12">
        <f t="shared" si="11"/>
        <v>0</v>
      </c>
      <c r="G54" s="2"/>
      <c r="H54" s="13" t="e">
        <f t="shared" si="12"/>
        <v>#VALUE!</v>
      </c>
      <c r="I54" s="15" t="e">
        <f t="shared" si="13"/>
        <v>#VALUE!</v>
      </c>
      <c r="J54" s="15" t="e">
        <f t="shared" si="14"/>
        <v>#VALUE!</v>
      </c>
      <c r="K54" s="15" t="e">
        <f t="shared" si="15"/>
        <v>#VALUE!</v>
      </c>
      <c r="L54" s="15" t="e">
        <f t="shared" si="16"/>
        <v>#VALUE!</v>
      </c>
      <c r="M54" s="30" t="e">
        <f t="shared" si="17"/>
        <v>#VALUE!</v>
      </c>
      <c r="N54" s="4"/>
      <c r="O54" s="4"/>
      <c r="P54" s="4"/>
    </row>
    <row r="55" spans="1:18" ht="14" customHeight="1">
      <c r="A55" s="13">
        <v>5.25</v>
      </c>
      <c r="B55" s="15">
        <f t="shared" si="7"/>
        <v>0</v>
      </c>
      <c r="C55" s="15">
        <f t="shared" si="8"/>
        <v>0</v>
      </c>
      <c r="D55" s="15">
        <f t="shared" si="9"/>
        <v>0</v>
      </c>
      <c r="E55" s="15">
        <f t="shared" si="10"/>
        <v>0</v>
      </c>
      <c r="F55" s="12">
        <f t="shared" si="11"/>
        <v>0</v>
      </c>
      <c r="G55" s="2"/>
      <c r="H55" s="13" t="e">
        <f t="shared" si="12"/>
        <v>#VALUE!</v>
      </c>
      <c r="I55" s="15" t="e">
        <f t="shared" si="13"/>
        <v>#VALUE!</v>
      </c>
      <c r="J55" s="15" t="e">
        <f t="shared" si="14"/>
        <v>#VALUE!</v>
      </c>
      <c r="K55" s="15" t="e">
        <f t="shared" si="15"/>
        <v>#VALUE!</v>
      </c>
      <c r="L55" s="15" t="e">
        <f t="shared" si="16"/>
        <v>#VALUE!</v>
      </c>
      <c r="M55" s="30" t="e">
        <f t="shared" si="17"/>
        <v>#VALUE!</v>
      </c>
      <c r="N55" s="4"/>
      <c r="O55" s="4"/>
      <c r="P55" s="4"/>
    </row>
    <row r="56" spans="1:18" ht="14" customHeight="1">
      <c r="A56" s="13">
        <v>5.75</v>
      </c>
      <c r="B56" s="15">
        <f t="shared" si="7"/>
        <v>0</v>
      </c>
      <c r="C56" s="15">
        <f t="shared" si="8"/>
        <v>0</v>
      </c>
      <c r="D56" s="15">
        <f t="shared" si="9"/>
        <v>0</v>
      </c>
      <c r="E56" s="15">
        <f t="shared" si="10"/>
        <v>0</v>
      </c>
      <c r="F56" s="12">
        <f t="shared" si="11"/>
        <v>0</v>
      </c>
      <c r="G56" s="2"/>
      <c r="H56" s="13" t="e">
        <f t="shared" si="12"/>
        <v>#VALUE!</v>
      </c>
      <c r="I56" s="15" t="e">
        <f t="shared" si="13"/>
        <v>#VALUE!</v>
      </c>
      <c r="J56" s="15" t="e">
        <f t="shared" si="14"/>
        <v>#VALUE!</v>
      </c>
      <c r="K56" s="15" t="e">
        <f t="shared" si="15"/>
        <v>#VALUE!</v>
      </c>
      <c r="L56" s="15" t="e">
        <f t="shared" si="16"/>
        <v>#VALUE!</v>
      </c>
      <c r="M56" s="30" t="e">
        <f t="shared" si="17"/>
        <v>#VALUE!</v>
      </c>
      <c r="N56" s="4"/>
      <c r="O56" s="4"/>
      <c r="P56" s="4"/>
    </row>
    <row r="57" spans="1:18" ht="14" customHeight="1">
      <c r="A57" s="13">
        <v>6.25</v>
      </c>
      <c r="B57" s="15">
        <f t="shared" si="7"/>
        <v>0</v>
      </c>
      <c r="C57" s="15">
        <f t="shared" si="8"/>
        <v>0</v>
      </c>
      <c r="D57" s="15">
        <f t="shared" si="9"/>
        <v>0</v>
      </c>
      <c r="E57" s="15">
        <f t="shared" si="10"/>
        <v>0</v>
      </c>
      <c r="F57" s="12">
        <f t="shared" si="11"/>
        <v>0</v>
      </c>
      <c r="G57" s="2"/>
      <c r="H57" s="13" t="e">
        <f t="shared" si="12"/>
        <v>#VALUE!</v>
      </c>
      <c r="I57" s="15" t="e">
        <f t="shared" si="13"/>
        <v>#VALUE!</v>
      </c>
      <c r="J57" s="15" t="e">
        <f t="shared" si="14"/>
        <v>#VALUE!</v>
      </c>
      <c r="K57" s="15" t="e">
        <f t="shared" si="15"/>
        <v>#VALUE!</v>
      </c>
      <c r="L57" s="15" t="e">
        <f t="shared" si="16"/>
        <v>#VALUE!</v>
      </c>
      <c r="M57" s="30" t="e">
        <f t="shared" si="17"/>
        <v>#VALUE!</v>
      </c>
      <c r="N57" s="4"/>
      <c r="O57" s="4"/>
      <c r="P57" s="4"/>
    </row>
    <row r="58" spans="1:18" ht="14" customHeight="1">
      <c r="A58" s="13">
        <v>6.75</v>
      </c>
      <c r="B58" s="15">
        <f t="shared" si="7"/>
        <v>0</v>
      </c>
      <c r="C58" s="15">
        <f t="shared" si="8"/>
        <v>0</v>
      </c>
      <c r="D58" s="15">
        <f t="shared" si="9"/>
        <v>0</v>
      </c>
      <c r="E58" s="15">
        <f t="shared" si="10"/>
        <v>0</v>
      </c>
      <c r="F58" s="12">
        <f t="shared" si="11"/>
        <v>0</v>
      </c>
      <c r="G58" s="2"/>
      <c r="H58" s="13" t="e">
        <f t="shared" si="12"/>
        <v>#VALUE!</v>
      </c>
      <c r="I58" s="15" t="e">
        <f t="shared" si="13"/>
        <v>#VALUE!</v>
      </c>
      <c r="J58" s="15" t="e">
        <f t="shared" si="14"/>
        <v>#VALUE!</v>
      </c>
      <c r="K58" s="15" t="e">
        <f t="shared" si="15"/>
        <v>#VALUE!</v>
      </c>
      <c r="L58" s="15" t="e">
        <f t="shared" si="16"/>
        <v>#VALUE!</v>
      </c>
      <c r="M58" s="30" t="e">
        <f t="shared" si="17"/>
        <v>#VALUE!</v>
      </c>
      <c r="N58" s="4"/>
      <c r="O58" s="4"/>
      <c r="P58" s="4"/>
    </row>
    <row r="59" spans="1:18" ht="14" customHeight="1">
      <c r="A59" s="13">
        <v>7.25</v>
      </c>
      <c r="B59" s="15">
        <f t="shared" si="7"/>
        <v>0</v>
      </c>
      <c r="C59" s="15">
        <f t="shared" si="8"/>
        <v>0</v>
      </c>
      <c r="D59" s="15">
        <f t="shared" si="9"/>
        <v>0</v>
      </c>
      <c r="E59" s="15">
        <f t="shared" si="10"/>
        <v>0</v>
      </c>
      <c r="F59" s="12">
        <f t="shared" si="11"/>
        <v>0</v>
      </c>
      <c r="G59" s="2"/>
      <c r="H59" s="13" t="e">
        <f t="shared" si="12"/>
        <v>#VALUE!</v>
      </c>
      <c r="I59" s="15" t="e">
        <f t="shared" si="13"/>
        <v>#VALUE!</v>
      </c>
      <c r="J59" s="15" t="e">
        <f t="shared" si="14"/>
        <v>#VALUE!</v>
      </c>
      <c r="K59" s="15" t="e">
        <f t="shared" si="15"/>
        <v>#VALUE!</v>
      </c>
      <c r="L59" s="15" t="e">
        <f t="shared" si="16"/>
        <v>#VALUE!</v>
      </c>
      <c r="M59" s="30" t="e">
        <f t="shared" si="17"/>
        <v>#VALUE!</v>
      </c>
      <c r="N59" s="4"/>
      <c r="O59" s="4"/>
      <c r="P59" s="4"/>
    </row>
    <row r="60" spans="1:18" ht="14" customHeight="1">
      <c r="A60" s="13">
        <v>7.75</v>
      </c>
      <c r="B60" s="15">
        <f t="shared" si="7"/>
        <v>0</v>
      </c>
      <c r="C60" s="15">
        <f t="shared" si="8"/>
        <v>0</v>
      </c>
      <c r="D60" s="15">
        <f t="shared" si="9"/>
        <v>0</v>
      </c>
      <c r="E60" s="15">
        <f t="shared" si="10"/>
        <v>0</v>
      </c>
      <c r="F60" s="12">
        <f t="shared" si="11"/>
        <v>0</v>
      </c>
      <c r="G60" s="2"/>
      <c r="H60" s="13" t="e">
        <f t="shared" si="12"/>
        <v>#VALUE!</v>
      </c>
      <c r="I60" s="15" t="e">
        <f t="shared" si="13"/>
        <v>#VALUE!</v>
      </c>
      <c r="J60" s="15" t="e">
        <f t="shared" si="14"/>
        <v>#VALUE!</v>
      </c>
      <c r="K60" s="15" t="e">
        <f t="shared" si="15"/>
        <v>#VALUE!</v>
      </c>
      <c r="L60" s="15" t="e">
        <f t="shared" si="16"/>
        <v>#VALUE!</v>
      </c>
      <c r="M60" s="30" t="e">
        <f t="shared" si="17"/>
        <v>#VALUE!</v>
      </c>
      <c r="N60" s="4"/>
      <c r="O60" s="4"/>
      <c r="P60" s="4"/>
    </row>
    <row r="61" spans="1:18" ht="14" customHeight="1">
      <c r="A61" s="13">
        <v>8.25</v>
      </c>
      <c r="B61" s="15">
        <f t="shared" si="7"/>
        <v>0</v>
      </c>
      <c r="C61" s="15">
        <f t="shared" si="8"/>
        <v>0</v>
      </c>
      <c r="D61" s="15">
        <f t="shared" si="9"/>
        <v>0</v>
      </c>
      <c r="E61" s="15">
        <f t="shared" si="10"/>
        <v>0</v>
      </c>
      <c r="F61" s="12">
        <f t="shared" si="11"/>
        <v>0</v>
      </c>
      <c r="G61" s="2"/>
      <c r="H61" s="13" t="e">
        <f t="shared" si="12"/>
        <v>#VALUE!</v>
      </c>
      <c r="I61" s="15" t="e">
        <f t="shared" si="13"/>
        <v>#VALUE!</v>
      </c>
      <c r="J61" s="15" t="e">
        <f t="shared" si="14"/>
        <v>#VALUE!</v>
      </c>
      <c r="K61" s="15" t="e">
        <f t="shared" si="15"/>
        <v>#VALUE!</v>
      </c>
      <c r="L61" s="15" t="e">
        <f t="shared" si="16"/>
        <v>#VALUE!</v>
      </c>
      <c r="M61" s="30" t="e">
        <f t="shared" si="17"/>
        <v>#VALUE!</v>
      </c>
      <c r="N61" s="4"/>
      <c r="O61" s="4"/>
      <c r="P61" s="4"/>
    </row>
    <row r="62" spans="1:18" ht="14" customHeight="1">
      <c r="A62" s="13">
        <v>8.75</v>
      </c>
      <c r="B62" s="15">
        <f t="shared" si="7"/>
        <v>0</v>
      </c>
      <c r="C62" s="15">
        <f t="shared" si="8"/>
        <v>875.11348822184902</v>
      </c>
      <c r="D62" s="15">
        <f t="shared" si="9"/>
        <v>0</v>
      </c>
      <c r="E62" s="15">
        <f t="shared" si="10"/>
        <v>0</v>
      </c>
      <c r="F62" s="12">
        <f t="shared" si="11"/>
        <v>875.11348822184902</v>
      </c>
      <c r="G62" s="2"/>
      <c r="H62" s="13" t="e">
        <f t="shared" si="12"/>
        <v>#VALUE!</v>
      </c>
      <c r="I62" s="15" t="e">
        <f t="shared" si="13"/>
        <v>#VALUE!</v>
      </c>
      <c r="J62" s="15" t="e">
        <f t="shared" si="14"/>
        <v>#VALUE!</v>
      </c>
      <c r="K62" s="15" t="e">
        <f t="shared" si="15"/>
        <v>#VALUE!</v>
      </c>
      <c r="L62" s="15" t="e">
        <f t="shared" si="16"/>
        <v>#VALUE!</v>
      </c>
      <c r="M62" s="30" t="e">
        <f t="shared" si="17"/>
        <v>#VALUE!</v>
      </c>
      <c r="N62" s="4"/>
      <c r="O62" s="4"/>
      <c r="P62" s="4"/>
    </row>
    <row r="63" spans="1:18" ht="14" customHeight="1">
      <c r="A63" s="13">
        <v>9.25</v>
      </c>
      <c r="B63" s="15">
        <f t="shared" si="7"/>
        <v>0</v>
      </c>
      <c r="C63" s="15">
        <f t="shared" si="8"/>
        <v>5201.76474847183</v>
      </c>
      <c r="D63" s="15">
        <f t="shared" si="9"/>
        <v>0</v>
      </c>
      <c r="E63" s="15">
        <f t="shared" si="10"/>
        <v>0</v>
      </c>
      <c r="F63" s="12">
        <f t="shared" si="11"/>
        <v>5201.76474847183</v>
      </c>
      <c r="G63" s="2"/>
      <c r="H63" s="13" t="e">
        <f t="shared" si="12"/>
        <v>#VALUE!</v>
      </c>
      <c r="I63" s="15" t="e">
        <f t="shared" si="13"/>
        <v>#VALUE!</v>
      </c>
      <c r="J63" s="15" t="e">
        <f t="shared" si="14"/>
        <v>#VALUE!</v>
      </c>
      <c r="K63" s="15" t="e">
        <f t="shared" si="15"/>
        <v>#VALUE!</v>
      </c>
      <c r="L63" s="15" t="e">
        <f t="shared" si="16"/>
        <v>#VALUE!</v>
      </c>
      <c r="M63" s="30" t="e">
        <f t="shared" si="17"/>
        <v>#VALUE!</v>
      </c>
      <c r="N63" s="4"/>
      <c r="O63" s="4"/>
      <c r="P63" s="4"/>
    </row>
    <row r="64" spans="1:18" ht="14" customHeight="1">
      <c r="A64" s="13">
        <v>9.75</v>
      </c>
      <c r="B64" s="15">
        <f t="shared" si="7"/>
        <v>0</v>
      </c>
      <c r="C64" s="15">
        <f t="shared" si="8"/>
        <v>5727.25911258821</v>
      </c>
      <c r="D64" s="15">
        <f t="shared" si="9"/>
        <v>0</v>
      </c>
      <c r="E64" s="15">
        <f t="shared" si="10"/>
        <v>0</v>
      </c>
      <c r="F64" s="12">
        <f t="shared" si="11"/>
        <v>5727.25911258821</v>
      </c>
      <c r="G64" s="2"/>
      <c r="H64" s="13" t="e">
        <f t="shared" si="12"/>
        <v>#VALUE!</v>
      </c>
      <c r="I64" s="15" t="e">
        <f t="shared" si="13"/>
        <v>#VALUE!</v>
      </c>
      <c r="J64" s="15" t="e">
        <f t="shared" si="14"/>
        <v>#VALUE!</v>
      </c>
      <c r="K64" s="15" t="e">
        <f t="shared" si="15"/>
        <v>#VALUE!</v>
      </c>
      <c r="L64" s="15" t="e">
        <f t="shared" si="16"/>
        <v>#VALUE!</v>
      </c>
      <c r="M64" s="30" t="e">
        <f t="shared" si="17"/>
        <v>#VALUE!</v>
      </c>
      <c r="N64" s="4"/>
      <c r="O64" s="4"/>
      <c r="P64" s="4"/>
    </row>
    <row r="65" spans="1:16" ht="14" customHeight="1">
      <c r="A65" s="13">
        <v>10.25</v>
      </c>
      <c r="B65" s="15">
        <f t="shared" si="7"/>
        <v>0</v>
      </c>
      <c r="C65" s="15">
        <f t="shared" si="8"/>
        <v>30385.769501963099</v>
      </c>
      <c r="D65" s="15">
        <f t="shared" si="9"/>
        <v>0</v>
      </c>
      <c r="E65" s="15">
        <f t="shared" si="10"/>
        <v>0</v>
      </c>
      <c r="F65" s="12">
        <f t="shared" si="11"/>
        <v>30385.769501963099</v>
      </c>
      <c r="G65" s="2"/>
      <c r="H65" s="13" t="e">
        <f t="shared" si="12"/>
        <v>#VALUE!</v>
      </c>
      <c r="I65" s="15" t="e">
        <f t="shared" si="13"/>
        <v>#VALUE!</v>
      </c>
      <c r="J65" s="15" t="e">
        <f t="shared" si="14"/>
        <v>#VALUE!</v>
      </c>
      <c r="K65" s="15" t="e">
        <f t="shared" si="15"/>
        <v>#VALUE!</v>
      </c>
      <c r="L65" s="15" t="e">
        <f t="shared" si="16"/>
        <v>#VALUE!</v>
      </c>
      <c r="M65" s="30" t="e">
        <f t="shared" si="17"/>
        <v>#VALUE!</v>
      </c>
      <c r="N65" s="4"/>
      <c r="O65" s="4"/>
      <c r="P65" s="4"/>
    </row>
    <row r="66" spans="1:16" ht="14" customHeight="1">
      <c r="A66" s="13">
        <v>10.75</v>
      </c>
      <c r="B66" s="15">
        <f t="shared" si="7"/>
        <v>0</v>
      </c>
      <c r="C66" s="15">
        <f t="shared" si="8"/>
        <v>38696.935020176898</v>
      </c>
      <c r="D66" s="15">
        <f t="shared" si="9"/>
        <v>0</v>
      </c>
      <c r="E66" s="15">
        <f t="shared" si="10"/>
        <v>0</v>
      </c>
      <c r="F66" s="12">
        <f t="shared" si="11"/>
        <v>38696.935020176898</v>
      </c>
      <c r="G66" s="2"/>
      <c r="H66" s="13" t="e">
        <f t="shared" si="12"/>
        <v>#VALUE!</v>
      </c>
      <c r="I66" s="15" t="e">
        <f t="shared" si="13"/>
        <v>#VALUE!</v>
      </c>
      <c r="J66" s="15" t="e">
        <f t="shared" si="14"/>
        <v>#VALUE!</v>
      </c>
      <c r="K66" s="15" t="e">
        <f t="shared" si="15"/>
        <v>#VALUE!</v>
      </c>
      <c r="L66" s="15" t="e">
        <f t="shared" si="16"/>
        <v>#VALUE!</v>
      </c>
      <c r="M66" s="30" t="e">
        <f t="shared" si="17"/>
        <v>#VALUE!</v>
      </c>
      <c r="N66" s="4"/>
      <c r="O66" s="4"/>
      <c r="P66" s="4"/>
    </row>
    <row r="67" spans="1:16" ht="14" customHeight="1">
      <c r="A67" s="13">
        <v>11.25</v>
      </c>
      <c r="B67" s="15">
        <f t="shared" si="7"/>
        <v>0</v>
      </c>
      <c r="C67" s="15">
        <f t="shared" si="8"/>
        <v>44353.889139002102</v>
      </c>
      <c r="D67" s="15">
        <f t="shared" si="9"/>
        <v>0</v>
      </c>
      <c r="E67" s="15">
        <f t="shared" si="10"/>
        <v>0</v>
      </c>
      <c r="F67" s="12">
        <f t="shared" si="11"/>
        <v>44353.889139002102</v>
      </c>
      <c r="G67" s="2"/>
      <c r="H67" s="13" t="e">
        <f t="shared" si="12"/>
        <v>#VALUE!</v>
      </c>
      <c r="I67" s="15" t="e">
        <f t="shared" si="13"/>
        <v>#VALUE!</v>
      </c>
      <c r="J67" s="15" t="e">
        <f t="shared" si="14"/>
        <v>#VALUE!</v>
      </c>
      <c r="K67" s="15" t="e">
        <f t="shared" si="15"/>
        <v>#VALUE!</v>
      </c>
      <c r="L67" s="15" t="e">
        <f t="shared" si="16"/>
        <v>#VALUE!</v>
      </c>
      <c r="M67" s="30" t="e">
        <f t="shared" si="17"/>
        <v>#VALUE!</v>
      </c>
      <c r="N67" s="4"/>
      <c r="O67" s="4"/>
      <c r="P67" s="4"/>
    </row>
    <row r="68" spans="1:16" ht="14" customHeight="1">
      <c r="A68" s="13">
        <v>11.75</v>
      </c>
      <c r="B68" s="15">
        <f t="shared" si="7"/>
        <v>0</v>
      </c>
      <c r="C68" s="15">
        <f t="shared" si="8"/>
        <v>53628.725046218096</v>
      </c>
      <c r="D68" s="15">
        <f t="shared" si="9"/>
        <v>0</v>
      </c>
      <c r="E68" s="15">
        <f t="shared" si="10"/>
        <v>0</v>
      </c>
      <c r="F68" s="12">
        <f t="shared" si="11"/>
        <v>53628.725046218096</v>
      </c>
      <c r="G68" s="2"/>
      <c r="H68" s="13" t="e">
        <f t="shared" si="12"/>
        <v>#VALUE!</v>
      </c>
      <c r="I68" s="15" t="e">
        <f t="shared" si="13"/>
        <v>#VALUE!</v>
      </c>
      <c r="J68" s="15" t="e">
        <f t="shared" si="14"/>
        <v>#VALUE!</v>
      </c>
      <c r="K68" s="15" t="e">
        <f t="shared" si="15"/>
        <v>#VALUE!</v>
      </c>
      <c r="L68" s="15" t="e">
        <f t="shared" si="16"/>
        <v>#VALUE!</v>
      </c>
      <c r="M68" s="30" t="e">
        <f t="shared" si="17"/>
        <v>#VALUE!</v>
      </c>
      <c r="N68" s="4"/>
      <c r="O68" s="4"/>
      <c r="P68" s="4"/>
    </row>
    <row r="69" spans="1:16" ht="14" customHeight="1">
      <c r="A69" s="13">
        <v>12.25</v>
      </c>
      <c r="B69" s="15">
        <f t="shared" si="7"/>
        <v>0</v>
      </c>
      <c r="C69" s="15">
        <f t="shared" si="8"/>
        <v>36336.346962217998</v>
      </c>
      <c r="D69" s="15">
        <f t="shared" si="9"/>
        <v>12112.115654072701</v>
      </c>
      <c r="E69" s="15">
        <f t="shared" si="10"/>
        <v>0</v>
      </c>
      <c r="F69" s="12">
        <f t="shared" si="11"/>
        <v>48448.462616290701</v>
      </c>
      <c r="G69" s="2"/>
      <c r="H69" s="13" t="e">
        <f t="shared" si="12"/>
        <v>#VALUE!</v>
      </c>
      <c r="I69" s="15" t="e">
        <f t="shared" si="13"/>
        <v>#VALUE!</v>
      </c>
      <c r="J69" s="15" t="e">
        <f t="shared" si="14"/>
        <v>#VALUE!</v>
      </c>
      <c r="K69" s="15" t="e">
        <f t="shared" si="15"/>
        <v>#VALUE!</v>
      </c>
      <c r="L69" s="15" t="e">
        <f t="shared" si="16"/>
        <v>#VALUE!</v>
      </c>
      <c r="M69" s="30" t="e">
        <f t="shared" si="17"/>
        <v>#VALUE!</v>
      </c>
      <c r="N69" s="4"/>
      <c r="O69" s="4"/>
      <c r="P69" s="4"/>
    </row>
    <row r="70" spans="1:16" ht="14" customHeight="1">
      <c r="A70" s="13">
        <v>12.75</v>
      </c>
      <c r="B70" s="15">
        <f t="shared" si="7"/>
        <v>0</v>
      </c>
      <c r="C70" s="15">
        <f t="shared" si="8"/>
        <v>13564.6723379758</v>
      </c>
      <c r="D70" s="15">
        <f t="shared" si="9"/>
        <v>0</v>
      </c>
      <c r="E70" s="15">
        <f t="shared" si="10"/>
        <v>0</v>
      </c>
      <c r="F70" s="12">
        <f t="shared" si="11"/>
        <v>13564.6723379758</v>
      </c>
      <c r="G70" s="2"/>
      <c r="H70" s="13" t="e">
        <f t="shared" si="12"/>
        <v>#VALUE!</v>
      </c>
      <c r="I70" s="15" t="e">
        <f t="shared" si="13"/>
        <v>#VALUE!</v>
      </c>
      <c r="J70" s="15" t="e">
        <f t="shared" si="14"/>
        <v>#VALUE!</v>
      </c>
      <c r="K70" s="15" t="e">
        <f t="shared" si="15"/>
        <v>#VALUE!</v>
      </c>
      <c r="L70" s="15" t="e">
        <f t="shared" si="16"/>
        <v>#VALUE!</v>
      </c>
      <c r="M70" s="30" t="e">
        <f t="shared" si="17"/>
        <v>#VALUE!</v>
      </c>
      <c r="N70" s="4"/>
      <c r="O70" s="4"/>
      <c r="P70" s="4"/>
    </row>
    <row r="71" spans="1:16" ht="14" customHeight="1">
      <c r="A71" s="13">
        <v>13.25</v>
      </c>
      <c r="B71" s="15">
        <f t="shared" si="7"/>
        <v>0</v>
      </c>
      <c r="C71" s="15">
        <f t="shared" si="8"/>
        <v>1231.94022050492</v>
      </c>
      <c r="D71" s="15">
        <f t="shared" si="9"/>
        <v>0</v>
      </c>
      <c r="E71" s="15">
        <f t="shared" si="10"/>
        <v>0</v>
      </c>
      <c r="F71" s="12">
        <f t="shared" si="11"/>
        <v>1231.94022050492</v>
      </c>
      <c r="G71" s="2"/>
      <c r="H71" s="13" t="e">
        <f t="shared" si="12"/>
        <v>#VALUE!</v>
      </c>
      <c r="I71" s="15" t="e">
        <f t="shared" si="13"/>
        <v>#VALUE!</v>
      </c>
      <c r="J71" s="15" t="e">
        <f t="shared" si="14"/>
        <v>#VALUE!</v>
      </c>
      <c r="K71" s="15" t="e">
        <f t="shared" si="15"/>
        <v>#VALUE!</v>
      </c>
      <c r="L71" s="15" t="e">
        <f t="shared" si="16"/>
        <v>#VALUE!</v>
      </c>
      <c r="M71" s="30" t="e">
        <f t="shared" si="17"/>
        <v>#VALUE!</v>
      </c>
      <c r="N71" s="4"/>
      <c r="O71" s="4"/>
      <c r="P71" s="4"/>
    </row>
    <row r="72" spans="1:16" ht="14" customHeight="1">
      <c r="A72" s="13">
        <v>13.75</v>
      </c>
      <c r="B72" s="15">
        <f t="shared" si="7"/>
        <v>0</v>
      </c>
      <c r="C72" s="15">
        <f t="shared" si="8"/>
        <v>4933.2501548056798</v>
      </c>
      <c r="D72" s="15">
        <f t="shared" si="9"/>
        <v>0</v>
      </c>
      <c r="E72" s="15">
        <f t="shared" si="10"/>
        <v>0</v>
      </c>
      <c r="F72" s="12">
        <f t="shared" si="11"/>
        <v>4933.2501548056798</v>
      </c>
      <c r="G72" s="2"/>
      <c r="H72" s="13" t="e">
        <f t="shared" si="12"/>
        <v>#VALUE!</v>
      </c>
      <c r="I72" s="15" t="e">
        <f t="shared" si="13"/>
        <v>#VALUE!</v>
      </c>
      <c r="J72" s="15" t="e">
        <f t="shared" si="14"/>
        <v>#VALUE!</v>
      </c>
      <c r="K72" s="15" t="e">
        <f t="shared" si="15"/>
        <v>#VALUE!</v>
      </c>
      <c r="L72" s="15" t="e">
        <f t="shared" si="16"/>
        <v>#VALUE!</v>
      </c>
      <c r="M72" s="30" t="e">
        <f t="shared" si="17"/>
        <v>#VALUE!</v>
      </c>
      <c r="N72" s="4"/>
      <c r="O72" s="4"/>
      <c r="P72" s="4"/>
    </row>
    <row r="73" spans="1:16" ht="14" customHeight="1">
      <c r="A73" s="13">
        <v>14.25</v>
      </c>
      <c r="B73" s="15">
        <f t="shared" si="7"/>
        <v>0</v>
      </c>
      <c r="C73" s="15">
        <f t="shared" si="8"/>
        <v>0</v>
      </c>
      <c r="D73" s="15">
        <f t="shared" si="9"/>
        <v>0</v>
      </c>
      <c r="E73" s="15">
        <f t="shared" si="10"/>
        <v>0</v>
      </c>
      <c r="F73" s="12">
        <f t="shared" si="11"/>
        <v>0</v>
      </c>
      <c r="G73" s="2"/>
      <c r="H73" s="13" t="e">
        <f t="shared" si="12"/>
        <v>#VALUE!</v>
      </c>
      <c r="I73" s="15" t="e">
        <f t="shared" si="13"/>
        <v>#VALUE!</v>
      </c>
      <c r="J73" s="15" t="e">
        <f t="shared" si="14"/>
        <v>#VALUE!</v>
      </c>
      <c r="K73" s="15" t="e">
        <f t="shared" si="15"/>
        <v>#VALUE!</v>
      </c>
      <c r="L73" s="15" t="e">
        <f t="shared" si="16"/>
        <v>#VALUE!</v>
      </c>
      <c r="M73" s="30" t="e">
        <f t="shared" si="17"/>
        <v>#VALUE!</v>
      </c>
      <c r="N73" s="4"/>
      <c r="O73" s="4"/>
      <c r="P73" s="4"/>
    </row>
    <row r="74" spans="1:16" ht="14" customHeight="1">
      <c r="A74" s="13">
        <v>14.75</v>
      </c>
      <c r="B74" s="15">
        <f t="shared" si="7"/>
        <v>0</v>
      </c>
      <c r="C74" s="15">
        <f t="shared" si="8"/>
        <v>16.904340050690799</v>
      </c>
      <c r="D74" s="15">
        <f t="shared" si="9"/>
        <v>0</v>
      </c>
      <c r="E74" s="15">
        <f t="shared" si="10"/>
        <v>0</v>
      </c>
      <c r="F74" s="12">
        <f t="shared" si="11"/>
        <v>16.904340050690799</v>
      </c>
      <c r="G74" s="2"/>
      <c r="H74" s="13" t="e">
        <f t="shared" si="12"/>
        <v>#VALUE!</v>
      </c>
      <c r="I74" s="15" t="e">
        <f t="shared" si="13"/>
        <v>#VALUE!</v>
      </c>
      <c r="J74" s="15" t="e">
        <f t="shared" si="14"/>
        <v>#VALUE!</v>
      </c>
      <c r="K74" s="15" t="e">
        <f t="shared" si="15"/>
        <v>#VALUE!</v>
      </c>
      <c r="L74" s="15" t="e">
        <f t="shared" si="16"/>
        <v>#VALUE!</v>
      </c>
      <c r="M74" s="30" t="e">
        <f t="shared" si="17"/>
        <v>#VALUE!</v>
      </c>
      <c r="N74" s="4"/>
      <c r="O74" s="4"/>
      <c r="P74" s="4"/>
    </row>
    <row r="75" spans="1:16" ht="14" customHeight="1">
      <c r="A75" s="13">
        <v>15.25</v>
      </c>
      <c r="B75" s="15">
        <f t="shared" si="7"/>
        <v>0</v>
      </c>
      <c r="C75" s="15">
        <f t="shared" si="8"/>
        <v>0</v>
      </c>
      <c r="D75" s="15">
        <f t="shared" si="9"/>
        <v>0</v>
      </c>
      <c r="E75" s="15">
        <f t="shared" si="10"/>
        <v>0</v>
      </c>
      <c r="F75" s="12">
        <f t="shared" si="11"/>
        <v>0</v>
      </c>
      <c r="G75" s="2"/>
      <c r="H75" s="13" t="e">
        <f t="shared" si="12"/>
        <v>#VALUE!</v>
      </c>
      <c r="I75" s="15" t="e">
        <f t="shared" si="13"/>
        <v>#VALUE!</v>
      </c>
      <c r="J75" s="15" t="e">
        <f t="shared" si="14"/>
        <v>#VALUE!</v>
      </c>
      <c r="K75" s="15" t="e">
        <f t="shared" si="15"/>
        <v>#VALUE!</v>
      </c>
      <c r="L75" s="15" t="e">
        <f t="shared" si="16"/>
        <v>#VALUE!</v>
      </c>
      <c r="M75" s="30" t="e">
        <f t="shared" si="17"/>
        <v>#VALUE!</v>
      </c>
      <c r="N75" s="4"/>
      <c r="O75" s="4"/>
      <c r="P75" s="4"/>
    </row>
    <row r="76" spans="1:16" ht="14" customHeight="1">
      <c r="A76" s="13">
        <v>15.75</v>
      </c>
      <c r="B76" s="15">
        <f t="shared" si="7"/>
        <v>0</v>
      </c>
      <c r="C76" s="15">
        <f t="shared" si="8"/>
        <v>0</v>
      </c>
      <c r="D76" s="15">
        <f t="shared" si="9"/>
        <v>0</v>
      </c>
      <c r="E76" s="15">
        <f t="shared" si="10"/>
        <v>0</v>
      </c>
      <c r="F76" s="12">
        <f t="shared" si="11"/>
        <v>0</v>
      </c>
      <c r="G76" s="2"/>
      <c r="H76" s="13" t="e">
        <f t="shared" si="12"/>
        <v>#VALUE!</v>
      </c>
      <c r="I76" s="15" t="e">
        <f t="shared" si="13"/>
        <v>#VALUE!</v>
      </c>
      <c r="J76" s="15" t="e">
        <f t="shared" si="14"/>
        <v>#VALUE!</v>
      </c>
      <c r="K76" s="15" t="e">
        <f t="shared" si="15"/>
        <v>#VALUE!</v>
      </c>
      <c r="L76" s="15" t="e">
        <f t="shared" si="16"/>
        <v>#VALUE!</v>
      </c>
      <c r="M76" s="30" t="e">
        <f t="shared" si="17"/>
        <v>#VALUE!</v>
      </c>
      <c r="N76" s="4"/>
      <c r="O76" s="4"/>
      <c r="P76" s="4"/>
    </row>
    <row r="77" spans="1:16" ht="14" customHeight="1">
      <c r="A77" s="13">
        <v>16.25</v>
      </c>
      <c r="B77" s="15">
        <f t="shared" si="7"/>
        <v>0</v>
      </c>
      <c r="C77" s="15">
        <f t="shared" si="8"/>
        <v>0</v>
      </c>
      <c r="D77" s="15">
        <f t="shared" si="9"/>
        <v>0</v>
      </c>
      <c r="E77" s="15">
        <f t="shared" si="10"/>
        <v>0</v>
      </c>
      <c r="F77" s="12">
        <f t="shared" si="11"/>
        <v>0</v>
      </c>
      <c r="G77" s="2"/>
      <c r="H77" s="13" t="e">
        <f t="shared" si="12"/>
        <v>#VALUE!</v>
      </c>
      <c r="I77" s="15" t="e">
        <f t="shared" si="13"/>
        <v>#VALUE!</v>
      </c>
      <c r="J77" s="15" t="e">
        <f t="shared" si="14"/>
        <v>#VALUE!</v>
      </c>
      <c r="K77" s="15" t="e">
        <f t="shared" si="15"/>
        <v>#VALUE!</v>
      </c>
      <c r="L77" s="15" t="e">
        <f t="shared" si="16"/>
        <v>#VALUE!</v>
      </c>
      <c r="M77" s="30" t="e">
        <f t="shared" si="17"/>
        <v>#VALUE!</v>
      </c>
      <c r="N77" s="4"/>
      <c r="O77" s="4"/>
      <c r="P77" s="4"/>
    </row>
    <row r="78" spans="1:16" ht="14" customHeight="1">
      <c r="A78" s="13">
        <v>16.75</v>
      </c>
      <c r="B78" s="15">
        <f t="shared" si="7"/>
        <v>0</v>
      </c>
      <c r="C78" s="15">
        <f t="shared" si="8"/>
        <v>0</v>
      </c>
      <c r="D78" s="15">
        <f t="shared" si="9"/>
        <v>0</v>
      </c>
      <c r="E78" s="15">
        <f t="shared" si="10"/>
        <v>0</v>
      </c>
      <c r="F78" s="12">
        <f t="shared" si="11"/>
        <v>0</v>
      </c>
      <c r="G78" s="2"/>
      <c r="H78" s="13" t="e">
        <f t="shared" si="12"/>
        <v>#VALUE!</v>
      </c>
      <c r="I78" s="15" t="e">
        <f t="shared" si="13"/>
        <v>#VALUE!</v>
      </c>
      <c r="J78" s="15" t="e">
        <f t="shared" si="14"/>
        <v>#VALUE!</v>
      </c>
      <c r="K78" s="15" t="e">
        <f t="shared" si="15"/>
        <v>#VALUE!</v>
      </c>
      <c r="L78" s="15" t="e">
        <f t="shared" si="16"/>
        <v>#VALUE!</v>
      </c>
      <c r="M78" s="30" t="e">
        <f t="shared" si="17"/>
        <v>#VALUE!</v>
      </c>
      <c r="N78" s="4"/>
      <c r="O78" s="4"/>
      <c r="P78" s="4"/>
    </row>
    <row r="79" spans="1:16" ht="14" customHeight="1">
      <c r="A79" s="13">
        <v>17.25</v>
      </c>
      <c r="B79" s="15">
        <f t="shared" si="7"/>
        <v>0</v>
      </c>
      <c r="C79" s="15">
        <f t="shared" si="8"/>
        <v>0</v>
      </c>
      <c r="D79" s="15">
        <f t="shared" si="9"/>
        <v>0</v>
      </c>
      <c r="E79" s="15">
        <f t="shared" si="10"/>
        <v>0</v>
      </c>
      <c r="F79" s="12">
        <f t="shared" si="11"/>
        <v>0</v>
      </c>
      <c r="G79" s="2"/>
      <c r="H79" s="13" t="e">
        <f t="shared" si="12"/>
        <v>#VALUE!</v>
      </c>
      <c r="I79" s="15" t="e">
        <f t="shared" si="13"/>
        <v>#VALUE!</v>
      </c>
      <c r="J79" s="15" t="e">
        <f t="shared" si="14"/>
        <v>#VALUE!</v>
      </c>
      <c r="K79" s="15" t="e">
        <f t="shared" si="15"/>
        <v>#VALUE!</v>
      </c>
      <c r="L79" s="15" t="e">
        <f t="shared" si="16"/>
        <v>#VALUE!</v>
      </c>
      <c r="M79" s="30" t="e">
        <f t="shared" si="17"/>
        <v>#VALUE!</v>
      </c>
      <c r="N79" s="4"/>
      <c r="O79" s="4"/>
      <c r="P79" s="4"/>
    </row>
    <row r="80" spans="1:16" ht="14" customHeight="1">
      <c r="A80" s="13">
        <v>17.75</v>
      </c>
      <c r="B80" s="15">
        <f t="shared" si="7"/>
        <v>0</v>
      </c>
      <c r="C80" s="15">
        <f t="shared" si="8"/>
        <v>0</v>
      </c>
      <c r="D80" s="15">
        <f t="shared" si="9"/>
        <v>0</v>
      </c>
      <c r="E80" s="15">
        <f t="shared" si="10"/>
        <v>0</v>
      </c>
      <c r="F80" s="12">
        <f t="shared" si="11"/>
        <v>0</v>
      </c>
      <c r="G80" s="2"/>
      <c r="H80" s="13" t="e">
        <f t="shared" si="12"/>
        <v>#VALUE!</v>
      </c>
      <c r="I80" s="15" t="e">
        <f t="shared" si="13"/>
        <v>#VALUE!</v>
      </c>
      <c r="J80" s="15" t="e">
        <f t="shared" si="14"/>
        <v>#VALUE!</v>
      </c>
      <c r="K80" s="15" t="e">
        <f t="shared" si="15"/>
        <v>#VALUE!</v>
      </c>
      <c r="L80" s="15" t="e">
        <f t="shared" si="16"/>
        <v>#VALUE!</v>
      </c>
      <c r="M80" s="30" t="e">
        <f t="shared" si="17"/>
        <v>#VALUE!</v>
      </c>
      <c r="N80" s="4"/>
      <c r="O80" s="4"/>
      <c r="P80" s="4"/>
    </row>
    <row r="81" spans="1:16" ht="14" customHeight="1">
      <c r="A81" s="13">
        <v>18.25</v>
      </c>
      <c r="B81" s="15">
        <f t="shared" si="7"/>
        <v>0</v>
      </c>
      <c r="C81" s="15">
        <f t="shared" si="8"/>
        <v>0</v>
      </c>
      <c r="D81" s="15">
        <f t="shared" si="9"/>
        <v>0</v>
      </c>
      <c r="E81" s="15">
        <f t="shared" si="10"/>
        <v>0</v>
      </c>
      <c r="F81" s="12">
        <f t="shared" si="11"/>
        <v>0</v>
      </c>
      <c r="G81" s="2"/>
      <c r="H81" s="13" t="e">
        <f t="shared" si="12"/>
        <v>#VALUE!</v>
      </c>
      <c r="I81" s="15" t="e">
        <f t="shared" si="13"/>
        <v>#VALUE!</v>
      </c>
      <c r="J81" s="15" t="e">
        <f t="shared" si="14"/>
        <v>#VALUE!</v>
      </c>
      <c r="K81" s="15" t="e">
        <f t="shared" si="15"/>
        <v>#VALUE!</v>
      </c>
      <c r="L81" s="15" t="e">
        <f t="shared" si="16"/>
        <v>#VALUE!</v>
      </c>
      <c r="M81" s="30" t="e">
        <f t="shared" si="17"/>
        <v>#VALUE!</v>
      </c>
      <c r="N81" s="4"/>
      <c r="O81" s="4"/>
      <c r="P81" s="4"/>
    </row>
    <row r="82" spans="1:16" ht="14" customHeight="1">
      <c r="A82" s="13">
        <v>18.75</v>
      </c>
      <c r="B82" s="15">
        <f t="shared" si="7"/>
        <v>0</v>
      </c>
      <c r="C82" s="15">
        <f t="shared" si="8"/>
        <v>0</v>
      </c>
      <c r="D82" s="15">
        <f t="shared" si="9"/>
        <v>0</v>
      </c>
      <c r="E82" s="15">
        <f t="shared" si="10"/>
        <v>0</v>
      </c>
      <c r="F82" s="12">
        <f t="shared" si="11"/>
        <v>0</v>
      </c>
      <c r="G82" s="2"/>
      <c r="H82" s="13" t="e">
        <f t="shared" si="12"/>
        <v>#VALUE!</v>
      </c>
      <c r="I82" s="15" t="e">
        <f t="shared" si="13"/>
        <v>#VALUE!</v>
      </c>
      <c r="J82" s="15" t="e">
        <f t="shared" si="14"/>
        <v>#VALUE!</v>
      </c>
      <c r="K82" s="15" t="e">
        <f t="shared" si="15"/>
        <v>#VALUE!</v>
      </c>
      <c r="L82" s="15" t="e">
        <f t="shared" si="16"/>
        <v>#VALUE!</v>
      </c>
      <c r="M82" s="30" t="e">
        <f t="shared" si="17"/>
        <v>#VALUE!</v>
      </c>
      <c r="N82" s="4"/>
      <c r="O82" s="4"/>
      <c r="P82" s="4"/>
    </row>
    <row r="83" spans="1:16" ht="14" customHeight="1">
      <c r="A83" s="13">
        <v>19.25</v>
      </c>
      <c r="B83" s="15">
        <f t="shared" si="7"/>
        <v>0</v>
      </c>
      <c r="C83" s="15">
        <f t="shared" si="8"/>
        <v>0</v>
      </c>
      <c r="D83" s="15">
        <f t="shared" si="9"/>
        <v>0</v>
      </c>
      <c r="E83" s="15">
        <f t="shared" si="10"/>
        <v>0</v>
      </c>
      <c r="F83" s="12">
        <f t="shared" si="11"/>
        <v>0</v>
      </c>
      <c r="G83" s="2"/>
      <c r="H83" s="13" t="e">
        <f t="shared" si="12"/>
        <v>#VALUE!</v>
      </c>
      <c r="I83" s="15" t="e">
        <f t="shared" si="13"/>
        <v>#VALUE!</v>
      </c>
      <c r="J83" s="15" t="e">
        <f t="shared" si="14"/>
        <v>#VALUE!</v>
      </c>
      <c r="K83" s="15" t="e">
        <f t="shared" si="15"/>
        <v>#VALUE!</v>
      </c>
      <c r="L83" s="15" t="e">
        <f t="shared" si="16"/>
        <v>#VALUE!</v>
      </c>
      <c r="M83" s="30" t="e">
        <f t="shared" si="17"/>
        <v>#VALUE!</v>
      </c>
      <c r="N83" s="4"/>
      <c r="O83" s="4"/>
      <c r="P83" s="4"/>
    </row>
    <row r="84" spans="1:16" ht="14" customHeight="1">
      <c r="A84" s="13">
        <v>19.75</v>
      </c>
      <c r="B84" s="15">
        <f t="shared" si="7"/>
        <v>0</v>
      </c>
      <c r="C84" s="15">
        <f t="shared" si="8"/>
        <v>0</v>
      </c>
      <c r="D84" s="15">
        <f t="shared" si="9"/>
        <v>0</v>
      </c>
      <c r="E84" s="15">
        <f t="shared" si="10"/>
        <v>0</v>
      </c>
      <c r="F84" s="12">
        <f t="shared" si="11"/>
        <v>0</v>
      </c>
      <c r="G84" s="2"/>
      <c r="H84" s="13" t="e">
        <f t="shared" si="12"/>
        <v>#VALUE!</v>
      </c>
      <c r="I84" s="15" t="e">
        <f t="shared" si="13"/>
        <v>#VALUE!</v>
      </c>
      <c r="J84" s="15" t="e">
        <f t="shared" si="14"/>
        <v>#VALUE!</v>
      </c>
      <c r="K84" s="15" t="e">
        <f t="shared" si="15"/>
        <v>#VALUE!</v>
      </c>
      <c r="L84" s="15" t="e">
        <f t="shared" si="16"/>
        <v>#VALUE!</v>
      </c>
      <c r="M84" s="30" t="e">
        <f t="shared" si="17"/>
        <v>#VALUE!</v>
      </c>
      <c r="N84" s="4"/>
      <c r="O84" s="4"/>
      <c r="P84" s="4"/>
    </row>
    <row r="85" spans="1:16" ht="14" customHeight="1">
      <c r="A85" s="13">
        <v>20.25</v>
      </c>
      <c r="B85" s="15">
        <f t="shared" si="7"/>
        <v>0</v>
      </c>
      <c r="C85" s="15">
        <f t="shared" si="8"/>
        <v>0</v>
      </c>
      <c r="D85" s="15">
        <f t="shared" si="9"/>
        <v>0</v>
      </c>
      <c r="E85" s="15">
        <f t="shared" si="10"/>
        <v>0</v>
      </c>
      <c r="F85" s="12">
        <f t="shared" si="11"/>
        <v>0</v>
      </c>
      <c r="G85" s="2"/>
      <c r="H85" s="13" t="e">
        <f t="shared" si="12"/>
        <v>#VALUE!</v>
      </c>
      <c r="I85" s="15" t="e">
        <f t="shared" si="13"/>
        <v>#VALUE!</v>
      </c>
      <c r="J85" s="15" t="e">
        <f t="shared" si="14"/>
        <v>#VALUE!</v>
      </c>
      <c r="K85" s="15" t="e">
        <f t="shared" si="15"/>
        <v>#VALUE!</v>
      </c>
      <c r="L85" s="15" t="e">
        <f t="shared" si="16"/>
        <v>#VALUE!</v>
      </c>
      <c r="M85" s="30" t="e">
        <f t="shared" si="17"/>
        <v>#VALUE!</v>
      </c>
      <c r="N85" s="4"/>
      <c r="O85" s="4"/>
      <c r="P85" s="4"/>
    </row>
    <row r="86" spans="1:16" ht="14" customHeight="1">
      <c r="A86" s="13">
        <v>20.75</v>
      </c>
      <c r="B86" s="15">
        <f t="shared" si="7"/>
        <v>0</v>
      </c>
      <c r="C86" s="15">
        <f t="shared" si="8"/>
        <v>0</v>
      </c>
      <c r="D86" s="15">
        <f t="shared" si="9"/>
        <v>0</v>
      </c>
      <c r="E86" s="15">
        <f t="shared" si="10"/>
        <v>0</v>
      </c>
      <c r="F86" s="12">
        <f t="shared" si="11"/>
        <v>0</v>
      </c>
      <c r="G86" s="2"/>
      <c r="H86" s="13" t="e">
        <f t="shared" si="12"/>
        <v>#VALUE!</v>
      </c>
      <c r="I86" s="15" t="e">
        <f t="shared" si="13"/>
        <v>#VALUE!</v>
      </c>
      <c r="J86" s="15" t="e">
        <f t="shared" si="14"/>
        <v>#VALUE!</v>
      </c>
      <c r="K86" s="15" t="e">
        <f t="shared" si="15"/>
        <v>#VALUE!</v>
      </c>
      <c r="L86" s="15" t="e">
        <f t="shared" si="16"/>
        <v>#VALUE!</v>
      </c>
      <c r="M86" s="30" t="e">
        <f t="shared" si="17"/>
        <v>#VALUE!</v>
      </c>
      <c r="N86" s="4"/>
      <c r="O86" s="4"/>
      <c r="P86" s="4"/>
    </row>
    <row r="87" spans="1:16" ht="14" customHeight="1">
      <c r="A87" s="13">
        <v>21.25</v>
      </c>
      <c r="B87" s="15">
        <f t="shared" si="7"/>
        <v>0</v>
      </c>
      <c r="C87" s="15">
        <f t="shared" si="8"/>
        <v>0</v>
      </c>
      <c r="D87" s="15">
        <f t="shared" si="9"/>
        <v>0</v>
      </c>
      <c r="E87" s="15">
        <f t="shared" si="10"/>
        <v>0</v>
      </c>
      <c r="F87" s="12">
        <f t="shared" si="11"/>
        <v>0</v>
      </c>
      <c r="G87" s="2"/>
      <c r="H87" s="13" t="e">
        <f t="shared" si="12"/>
        <v>#VALUE!</v>
      </c>
      <c r="I87" s="15" t="e">
        <f t="shared" si="13"/>
        <v>#VALUE!</v>
      </c>
      <c r="J87" s="15" t="e">
        <f t="shared" si="14"/>
        <v>#VALUE!</v>
      </c>
      <c r="K87" s="15" t="e">
        <f t="shared" si="15"/>
        <v>#VALUE!</v>
      </c>
      <c r="L87" s="15" t="e">
        <f t="shared" si="16"/>
        <v>#VALUE!</v>
      </c>
      <c r="M87" s="30" t="e">
        <f t="shared" si="17"/>
        <v>#VALUE!</v>
      </c>
      <c r="N87" s="4"/>
      <c r="O87" s="4"/>
      <c r="P87" s="4"/>
    </row>
    <row r="88" spans="1:16" ht="14" customHeight="1">
      <c r="A88" s="13">
        <v>21.75</v>
      </c>
      <c r="B88" s="15">
        <f t="shared" si="7"/>
        <v>0</v>
      </c>
      <c r="C88" s="15">
        <f t="shared" si="8"/>
        <v>0</v>
      </c>
      <c r="D88" s="15">
        <f t="shared" si="9"/>
        <v>0</v>
      </c>
      <c r="E88" s="15">
        <f t="shared" si="10"/>
        <v>0</v>
      </c>
      <c r="F88" s="12">
        <f t="shared" si="11"/>
        <v>0</v>
      </c>
      <c r="G88" s="2"/>
      <c r="H88" s="13" t="e">
        <f t="shared" si="12"/>
        <v>#VALUE!</v>
      </c>
      <c r="I88" s="15" t="e">
        <f t="shared" si="13"/>
        <v>#VALUE!</v>
      </c>
      <c r="J88" s="15" t="e">
        <f t="shared" si="14"/>
        <v>#VALUE!</v>
      </c>
      <c r="K88" s="15" t="e">
        <f t="shared" si="15"/>
        <v>#VALUE!</v>
      </c>
      <c r="L88" s="15" t="e">
        <f t="shared" si="16"/>
        <v>#VALUE!</v>
      </c>
      <c r="M88" s="30" t="e">
        <f t="shared" si="17"/>
        <v>#VALUE!</v>
      </c>
      <c r="N88" s="4"/>
      <c r="O88" s="4"/>
      <c r="P88" s="4"/>
    </row>
    <row r="89" spans="1:16" ht="14" customHeight="1">
      <c r="A89" s="21" t="s">
        <v>7</v>
      </c>
      <c r="B89" s="22">
        <f>SUM(B52:B83)</f>
        <v>0</v>
      </c>
      <c r="C89" s="22">
        <f>SUM(C52:C83)</f>
        <v>234952.57007219701</v>
      </c>
      <c r="D89" s="22">
        <f>SUM(D52:D83)</f>
        <v>12112.115654072701</v>
      </c>
      <c r="E89" s="22">
        <f>SUM(E52:E83)</f>
        <v>0</v>
      </c>
      <c r="F89" s="22">
        <f>SUM(F52:F83)</f>
        <v>247064.68572626999</v>
      </c>
      <c r="G89" s="12"/>
      <c r="H89" s="21" t="s">
        <v>7</v>
      </c>
      <c r="I89" s="22" t="e">
        <f>SUM(I52:I88)</f>
        <v>#VALUE!</v>
      </c>
      <c r="J89" s="22" t="e">
        <f>SUM(J52:J88)</f>
        <v>#VALUE!</v>
      </c>
      <c r="K89" s="22" t="e">
        <f>SUM(K52:K88)</f>
        <v>#VALUE!</v>
      </c>
      <c r="L89" s="22" t="e">
        <f>SUM(L52:L88)</f>
        <v>#VALUE!</v>
      </c>
      <c r="M89" s="22" t="e">
        <f>SUM(M52:M88)</f>
        <v>#VALUE!</v>
      </c>
      <c r="N89" s="4"/>
      <c r="O89" s="4"/>
      <c r="P89" s="4"/>
    </row>
    <row r="90" spans="1:16" ht="14" customHeight="1">
      <c r="A90" s="6" t="s">
        <v>15</v>
      </c>
      <c r="B90" s="31">
        <f>IF(L43&gt;0,B89/L43,0)</f>
        <v>0</v>
      </c>
      <c r="C90" s="31">
        <f>IF(M43&gt;0,C89/M43,0)</f>
        <v>11.293785026451699</v>
      </c>
      <c r="D90" s="31">
        <f>IF(N43&gt;0,D89/N43,0)</f>
        <v>12.25</v>
      </c>
      <c r="E90" s="31">
        <f>IF(O43&gt;0,E89/O43,0)</f>
        <v>0</v>
      </c>
      <c r="F90" s="31">
        <f>IF(P43&gt;0,F89/P43,0)</f>
        <v>11.337169409205501</v>
      </c>
      <c r="G90" s="12"/>
      <c r="H90" s="6" t="s">
        <v>15</v>
      </c>
      <c r="I90" s="31">
        <f>IF(L43&gt;0,I89/L43,0)</f>
        <v>0</v>
      </c>
      <c r="J90" s="31" t="e">
        <f>IF(M43&gt;0,J89/M43,0)</f>
        <v>#VALUE!</v>
      </c>
      <c r="K90" s="31" t="e">
        <f>IF(N43&gt;0,K89/N43,0)</f>
        <v>#VALUE!</v>
      </c>
      <c r="L90" s="31">
        <f>IF(O43&gt;0,L89/O43,0)</f>
        <v>0</v>
      </c>
      <c r="M90" s="31" t="e">
        <f>IF(P43&gt;0,M89/P43,0)</f>
        <v>#VALUE!</v>
      </c>
      <c r="N90" s="4"/>
      <c r="O90" s="4"/>
      <c r="P90" s="4"/>
    </row>
    <row r="91" spans="1:16" ht="14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spans="1:16" ht="14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spans="1:16" ht="14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spans="1:16" ht="14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spans="1:16" ht="14" customHeight="1">
      <c r="A95" s="52" t="s">
        <v>16</v>
      </c>
      <c r="B95" s="52"/>
      <c r="C95" s="52"/>
      <c r="D95" s="52"/>
      <c r="E95" s="52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spans="1:16" ht="14" customHeight="1">
      <c r="A96" s="52"/>
      <c r="B96" s="52"/>
      <c r="C96" s="52"/>
      <c r="D96" s="52"/>
      <c r="E96" s="52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spans="1:18" ht="14" customHeight="1">
      <c r="A97" s="32"/>
      <c r="B97" s="3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spans="1:18" ht="14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8" ht="14" customHeight="1">
      <c r="A99" s="53" t="s">
        <v>17</v>
      </c>
      <c r="B99" s="54" t="s">
        <v>18</v>
      </c>
      <c r="C99" s="54" t="s">
        <v>19</v>
      </c>
      <c r="D99" s="54" t="s">
        <v>20</v>
      </c>
      <c r="E99" s="54" t="s">
        <v>21</v>
      </c>
      <c r="F99" s="2"/>
      <c r="G99" s="54" t="s">
        <v>18</v>
      </c>
      <c r="H99" s="54" t="s">
        <v>20</v>
      </c>
      <c r="I99" s="54" t="s">
        <v>19</v>
      </c>
      <c r="J99" s="2"/>
      <c r="K99" s="2"/>
      <c r="L99" s="2"/>
      <c r="M99" s="2"/>
      <c r="N99" s="4"/>
      <c r="O99" s="4"/>
      <c r="P99" s="4"/>
    </row>
    <row r="100" spans="1:18" ht="14" customHeight="1">
      <c r="A100" s="53"/>
      <c r="B100" s="53"/>
      <c r="C100" s="53"/>
      <c r="D100" s="53"/>
      <c r="E100" s="54"/>
      <c r="F100" s="2"/>
      <c r="G100" s="54"/>
      <c r="H100" s="54"/>
      <c r="I100" s="54"/>
      <c r="J100" s="2"/>
      <c r="K100" s="2"/>
      <c r="L100" s="2"/>
      <c r="M100" s="2"/>
      <c r="N100" s="4"/>
      <c r="O100" s="4"/>
      <c r="P100" s="4"/>
    </row>
    <row r="101" spans="1:18" ht="14" customHeight="1">
      <c r="A101" s="2"/>
      <c r="B101" s="5"/>
      <c r="C101" s="5"/>
      <c r="D101" s="5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8" ht="14" customHeight="1">
      <c r="A102" s="33">
        <v>0</v>
      </c>
      <c r="B102" s="34">
        <f>L$43</f>
        <v>0</v>
      </c>
      <c r="C102" s="34">
        <f>$B$90</f>
        <v>0</v>
      </c>
      <c r="D102" s="34">
        <f>$I$90</f>
        <v>0</v>
      </c>
      <c r="E102" s="34">
        <f t="shared" ref="E102:E105" si="18">B102*D102</f>
        <v>0</v>
      </c>
      <c r="F102" s="2"/>
      <c r="G102" s="2">
        <f t="shared" ref="G102:G105" si="19">B102</f>
        <v>0</v>
      </c>
      <c r="H102" s="2">
        <f t="shared" ref="H102:H105" si="20">D102/1000</f>
        <v>0</v>
      </c>
      <c r="I102" s="2">
        <f t="shared" ref="I102:I105" si="21">C102</f>
        <v>0</v>
      </c>
      <c r="J102" s="2"/>
      <c r="K102" s="2"/>
      <c r="L102" s="2"/>
      <c r="M102" s="2"/>
      <c r="N102" s="4"/>
      <c r="O102" s="4"/>
      <c r="P102" s="4"/>
    </row>
    <row r="103" spans="1:18" ht="14" customHeight="1">
      <c r="A103" s="33">
        <v>1</v>
      </c>
      <c r="B103" s="34">
        <f>M$43</f>
        <v>20803.7048</v>
      </c>
      <c r="C103" s="34">
        <f>$C$90</f>
        <v>11.293799999999999</v>
      </c>
      <c r="D103" s="34" t="e">
        <f>$J$90</f>
        <v>#VALUE!</v>
      </c>
      <c r="E103" s="34" t="e">
        <f t="shared" si="18"/>
        <v>#VALUE!</v>
      </c>
      <c r="F103" s="2"/>
      <c r="G103" s="2">
        <f t="shared" si="19"/>
        <v>20803.7048</v>
      </c>
      <c r="H103" s="2" t="e">
        <f t="shared" si="20"/>
        <v>#VALUE!</v>
      </c>
      <c r="I103" s="2">
        <f t="shared" si="21"/>
        <v>11.293799999999999</v>
      </c>
      <c r="J103" s="2"/>
      <c r="K103" s="2"/>
      <c r="L103" s="2"/>
      <c r="M103" s="2"/>
      <c r="N103" s="2"/>
      <c r="O103" s="2"/>
      <c r="P103" s="4"/>
      <c r="Q103" s="4"/>
      <c r="R103" s="4"/>
    </row>
    <row r="104" spans="1:18" ht="14" customHeight="1">
      <c r="A104" s="33">
        <v>2</v>
      </c>
      <c r="B104" s="34">
        <f>N$43</f>
        <v>988.7441</v>
      </c>
      <c r="C104" s="34">
        <f>$D$90</f>
        <v>12.25</v>
      </c>
      <c r="D104" s="34" t="e">
        <f>$K$90</f>
        <v>#VALUE!</v>
      </c>
      <c r="E104" s="34" t="e">
        <f t="shared" si="18"/>
        <v>#VALUE!</v>
      </c>
      <c r="F104" s="2"/>
      <c r="G104" s="2">
        <f t="shared" si="19"/>
        <v>988.7441</v>
      </c>
      <c r="H104" s="2" t="e">
        <f t="shared" si="20"/>
        <v>#VALUE!</v>
      </c>
      <c r="I104" s="2">
        <f t="shared" si="21"/>
        <v>12.25</v>
      </c>
      <c r="J104" s="2"/>
      <c r="K104" s="2"/>
      <c r="L104" s="2"/>
      <c r="M104" s="2"/>
      <c r="N104" s="2"/>
      <c r="O104" s="2"/>
      <c r="P104" s="4"/>
      <c r="Q104" s="4"/>
      <c r="R104" s="4"/>
    </row>
    <row r="105" spans="1:18" ht="14" customHeight="1">
      <c r="A105" s="33">
        <v>3</v>
      </c>
      <c r="B105" s="34">
        <f>O$43</f>
        <v>0</v>
      </c>
      <c r="C105" s="34">
        <f>$E$90</f>
        <v>0</v>
      </c>
      <c r="D105" s="34">
        <f>$L$90</f>
        <v>0</v>
      </c>
      <c r="E105" s="34">
        <f t="shared" si="18"/>
        <v>0</v>
      </c>
      <c r="F105" s="2"/>
      <c r="G105" s="2">
        <f t="shared" si="19"/>
        <v>0</v>
      </c>
      <c r="H105" s="2">
        <f t="shared" si="20"/>
        <v>0</v>
      </c>
      <c r="I105" s="2">
        <f t="shared" si="21"/>
        <v>0</v>
      </c>
      <c r="J105" s="2"/>
      <c r="K105" s="2"/>
      <c r="L105" s="2"/>
      <c r="M105" s="2"/>
      <c r="N105" s="2"/>
      <c r="O105" s="2"/>
      <c r="P105" s="4"/>
      <c r="Q105" s="4"/>
      <c r="R105" s="4"/>
    </row>
    <row r="106" spans="1:18" ht="14" customHeight="1">
      <c r="A106" s="33" t="s">
        <v>7</v>
      </c>
      <c r="B106" s="34">
        <f>SUM(B102:B105)</f>
        <v>21792.448899999999</v>
      </c>
      <c r="C106" s="34">
        <f>$F$90</f>
        <v>11.337199999999999</v>
      </c>
      <c r="D106" s="34" t="e">
        <f>$M$90</f>
        <v>#VALUE!</v>
      </c>
      <c r="E106" s="34" t="e">
        <f>SUM(E102:E105)</f>
        <v>#VALUE!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  <c r="Q106" s="4"/>
      <c r="R106" s="4"/>
    </row>
    <row r="107" spans="1:18" ht="14" customHeight="1">
      <c r="A107" s="33" t="s">
        <v>2</v>
      </c>
      <c r="B107" s="35">
        <f>$I$2</f>
        <v>201230</v>
      </c>
      <c r="C107" s="5"/>
      <c r="D107" s="5"/>
      <c r="E107" s="5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  <c r="Q107" s="4"/>
      <c r="R107" s="4"/>
    </row>
    <row r="108" spans="1:18" ht="22.25" customHeight="1">
      <c r="A108" s="36" t="s">
        <v>22</v>
      </c>
      <c r="B108" s="37" t="e">
        <f>IF(E106&gt;0,$I$2/E106,"")</f>
        <v>#VALUE!</v>
      </c>
      <c r="C108" s="5"/>
      <c r="D108" s="5"/>
      <c r="E108" s="5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  <c r="Q108" s="4"/>
      <c r="R108" s="4"/>
    </row>
  </sheetData>
  <sheetProtection selectLockedCells="1" selectUnlockedCells="1"/>
  <mergeCells count="15">
    <mergeCell ref="G99:G100"/>
    <mergeCell ref="H99:H100"/>
    <mergeCell ref="I99:I100"/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8"/>
  <sheetViews>
    <sheetView workbookViewId="0">
      <selection activeCell="I44" sqref="I44"/>
    </sheetView>
  </sheetViews>
  <sheetFormatPr baseColWidth="10" defaultColWidth="11.5" defaultRowHeight="12.75" customHeight="1"/>
  <cols>
    <col min="1" max="1" width="9" style="1" customWidth="1"/>
    <col min="2" max="2" width="12.1640625" style="1" customWidth="1"/>
    <col min="3" max="3" width="11.33203125" style="1" customWidth="1"/>
    <col min="4" max="4" width="9.6640625" style="1" customWidth="1"/>
    <col min="5" max="5" width="12.1640625" style="1" customWidth="1"/>
    <col min="6" max="6" width="11.33203125" style="1" customWidth="1"/>
    <col min="7" max="7" width="11.5" style="1"/>
    <col min="8" max="8" width="8.5" style="1" customWidth="1"/>
    <col min="9" max="9" width="10.5" style="1" customWidth="1"/>
    <col min="10" max="10" width="11.33203125" style="1" customWidth="1"/>
    <col min="11" max="12" width="9.6640625" style="1" customWidth="1"/>
    <col min="13" max="13" width="10.5" style="1" customWidth="1"/>
    <col min="14" max="14" width="8.83203125" style="1" customWidth="1"/>
    <col min="15" max="15" width="11.33203125" style="1" customWidth="1"/>
    <col min="16" max="16" width="11" style="1" customWidth="1"/>
    <col min="17" max="16384" width="11.5" style="1"/>
  </cols>
  <sheetData>
    <row r="1" spans="1:18" ht="21.75" customHeight="1">
      <c r="A1" s="49" t="s">
        <v>23</v>
      </c>
      <c r="B1" s="49"/>
      <c r="C1" s="49"/>
      <c r="D1" s="49"/>
      <c r="E1" s="49"/>
      <c r="F1" s="49"/>
      <c r="G1" s="2"/>
      <c r="H1" s="50" t="s">
        <v>1</v>
      </c>
      <c r="I1" s="50"/>
      <c r="J1" s="2"/>
      <c r="K1" s="2"/>
      <c r="M1" s="3"/>
      <c r="N1" s="3"/>
      <c r="O1" s="2"/>
      <c r="P1" s="4"/>
      <c r="Q1" s="4"/>
      <c r="R1" s="4"/>
    </row>
    <row r="2" spans="1:18" ht="14.75" customHeight="1">
      <c r="A2" s="2"/>
      <c r="B2" s="2"/>
      <c r="C2" s="2"/>
      <c r="D2" s="2"/>
      <c r="E2" s="2"/>
      <c r="F2" s="2"/>
      <c r="G2" s="2"/>
      <c r="H2" s="2" t="s">
        <v>2</v>
      </c>
      <c r="I2" s="38">
        <v>2349260</v>
      </c>
      <c r="J2" s="2"/>
      <c r="K2" s="2"/>
      <c r="L2" s="2"/>
      <c r="M2" s="2"/>
      <c r="N2" s="2"/>
      <c r="O2" s="2"/>
      <c r="P2" s="4"/>
      <c r="Q2" s="4"/>
      <c r="R2" s="4"/>
    </row>
    <row r="3" spans="1:18" ht="14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  <c r="Q3" s="4"/>
      <c r="R3" s="4"/>
    </row>
    <row r="4" spans="1:18" ht="14" customHeight="1">
      <c r="A4" s="5" t="s">
        <v>3</v>
      </c>
      <c r="B4" s="51" t="s">
        <v>4</v>
      </c>
      <c r="C4" s="51"/>
      <c r="D4" s="51"/>
      <c r="E4" s="51"/>
      <c r="F4" s="51"/>
      <c r="G4" s="2"/>
      <c r="H4" s="5" t="s">
        <v>3</v>
      </c>
      <c r="I4" s="2"/>
      <c r="J4" s="2"/>
      <c r="K4" s="5" t="s">
        <v>3</v>
      </c>
      <c r="L4" s="50" t="s">
        <v>5</v>
      </c>
      <c r="M4" s="50"/>
      <c r="N4" s="50"/>
      <c r="O4" s="50"/>
      <c r="P4" s="50"/>
      <c r="Q4" s="4"/>
      <c r="R4" s="4"/>
    </row>
    <row r="5" spans="1:18" ht="14" customHeight="1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2"/>
      <c r="H5" s="5" t="s">
        <v>6</v>
      </c>
      <c r="I5" s="5" t="s">
        <v>8</v>
      </c>
      <c r="J5" s="2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4"/>
      <c r="R5" s="4"/>
    </row>
    <row r="6" spans="1:18" ht="14.75" customHeight="1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2" t="str">
        <f t="shared" ref="G6:G42" si="1">IF(AND(F6=0,I6&gt;0),"COMPLETAR","")</f>
        <v/>
      </c>
      <c r="H6" s="13">
        <v>3.75</v>
      </c>
      <c r="I6" s="14"/>
      <c r="J6" s="2"/>
      <c r="K6" s="13">
        <v>3.75</v>
      </c>
      <c r="L6" s="15">
        <f t="shared" ref="L6:L42" si="2">IF($F6&gt;0,($I6/1000)*(B6/$F6),0)</f>
        <v>0</v>
      </c>
      <c r="M6" s="15">
        <f t="shared" ref="M6:M42" si="3">IF($F6&gt;0,($I6/1000)*(C6/$F6),0)</f>
        <v>0</v>
      </c>
      <c r="N6" s="15">
        <f t="shared" ref="N6:N42" si="4">IF($F6&gt;0,($I6/1000)*(D6/$F6),0)</f>
        <v>0</v>
      </c>
      <c r="O6" s="15">
        <f t="shared" ref="O6:O42" si="5">IF($F6&gt;0,($I6/1000)*(E6/$F6),0)</f>
        <v>0</v>
      </c>
      <c r="P6" s="16">
        <f t="shared" ref="P6:P42" si="6">SUM(L6:O6)</f>
        <v>0</v>
      </c>
      <c r="Q6" s="4"/>
      <c r="R6" s="4"/>
    </row>
    <row r="7" spans="1:18" ht="14.75" customHeight="1">
      <c r="A7" s="13">
        <v>4.25</v>
      </c>
      <c r="B7" s="11"/>
      <c r="C7" s="11"/>
      <c r="D7" s="11"/>
      <c r="E7" s="11"/>
      <c r="F7" s="12">
        <f t="shared" si="0"/>
        <v>0</v>
      </c>
      <c r="G7" s="2" t="str">
        <f t="shared" si="1"/>
        <v/>
      </c>
      <c r="H7" s="13">
        <v>4.25</v>
      </c>
      <c r="I7" s="14"/>
      <c r="J7" s="2"/>
      <c r="K7" s="13">
        <v>4.25</v>
      </c>
      <c r="L7" s="15">
        <f t="shared" si="2"/>
        <v>0</v>
      </c>
      <c r="M7" s="15">
        <f t="shared" si="3"/>
        <v>0</v>
      </c>
      <c r="N7" s="15">
        <f t="shared" si="4"/>
        <v>0</v>
      </c>
      <c r="O7" s="15">
        <f t="shared" si="5"/>
        <v>0</v>
      </c>
      <c r="P7" s="16">
        <f t="shared" si="6"/>
        <v>0</v>
      </c>
      <c r="Q7" s="4"/>
      <c r="R7" s="4"/>
    </row>
    <row r="8" spans="1:18" ht="14.75" customHeight="1">
      <c r="A8" s="10">
        <v>4.75</v>
      </c>
      <c r="B8" s="11"/>
      <c r="C8" s="11"/>
      <c r="D8" s="11"/>
      <c r="E8" s="11"/>
      <c r="F8" s="12">
        <f t="shared" si="0"/>
        <v>0</v>
      </c>
      <c r="G8" s="2" t="str">
        <f t="shared" si="1"/>
        <v/>
      </c>
      <c r="H8" s="13">
        <v>4.75</v>
      </c>
      <c r="I8" s="14"/>
      <c r="J8" s="2"/>
      <c r="K8" s="13">
        <v>4.75</v>
      </c>
      <c r="L8" s="15">
        <f t="shared" si="2"/>
        <v>0</v>
      </c>
      <c r="M8" s="15">
        <f t="shared" si="3"/>
        <v>0</v>
      </c>
      <c r="N8" s="15">
        <f t="shared" si="4"/>
        <v>0</v>
      </c>
      <c r="O8" s="15">
        <f t="shared" si="5"/>
        <v>0</v>
      </c>
      <c r="P8" s="16">
        <f t="shared" si="6"/>
        <v>0</v>
      </c>
      <c r="Q8" s="4"/>
      <c r="R8" s="4"/>
    </row>
    <row r="9" spans="1:18" ht="14.75" customHeight="1">
      <c r="A9" s="13">
        <v>5.25</v>
      </c>
      <c r="B9" s="11"/>
      <c r="C9" s="11"/>
      <c r="D9" s="11"/>
      <c r="E9" s="11"/>
      <c r="F9" s="12">
        <f t="shared" si="0"/>
        <v>0</v>
      </c>
      <c r="G9" s="2" t="str">
        <f t="shared" si="1"/>
        <v/>
      </c>
      <c r="H9" s="13">
        <v>5.25</v>
      </c>
      <c r="I9" s="14"/>
      <c r="J9" s="2"/>
      <c r="K9" s="13">
        <v>5.25</v>
      </c>
      <c r="L9" s="15">
        <f t="shared" si="2"/>
        <v>0</v>
      </c>
      <c r="M9" s="15">
        <f t="shared" si="3"/>
        <v>0</v>
      </c>
      <c r="N9" s="15">
        <f t="shared" si="4"/>
        <v>0</v>
      </c>
      <c r="O9" s="15">
        <f t="shared" si="5"/>
        <v>0</v>
      </c>
      <c r="P9" s="16">
        <f t="shared" si="6"/>
        <v>0</v>
      </c>
      <c r="Q9" s="4"/>
      <c r="R9" s="4"/>
    </row>
    <row r="10" spans="1:18" ht="14.75" customHeight="1">
      <c r="A10" s="10">
        <v>5.75</v>
      </c>
      <c r="B10" s="11"/>
      <c r="C10" s="11"/>
      <c r="D10" s="11"/>
      <c r="E10" s="11"/>
      <c r="F10" s="12">
        <f t="shared" si="0"/>
        <v>0</v>
      </c>
      <c r="G10" s="2" t="str">
        <f t="shared" si="1"/>
        <v/>
      </c>
      <c r="H10" s="13">
        <v>5.75</v>
      </c>
      <c r="I10"/>
      <c r="J10" s="2"/>
      <c r="K10" s="13">
        <v>5.75</v>
      </c>
      <c r="L10" s="15">
        <f t="shared" si="2"/>
        <v>0</v>
      </c>
      <c r="M10" s="15">
        <f t="shared" si="3"/>
        <v>0</v>
      </c>
      <c r="N10" s="15">
        <f t="shared" si="4"/>
        <v>0</v>
      </c>
      <c r="O10" s="15">
        <f t="shared" si="5"/>
        <v>0</v>
      </c>
      <c r="P10" s="16">
        <f t="shared" si="6"/>
        <v>0</v>
      </c>
      <c r="Q10" s="4"/>
      <c r="R10" s="4"/>
    </row>
    <row r="11" spans="1:18" ht="14.75" customHeight="1">
      <c r="A11" s="13">
        <v>6.25</v>
      </c>
      <c r="B11" s="11"/>
      <c r="C11" s="11"/>
      <c r="D11" s="11"/>
      <c r="E11" s="11"/>
      <c r="F11" s="12">
        <f t="shared" si="0"/>
        <v>0</v>
      </c>
      <c r="G11" s="2" t="str">
        <f t="shared" si="1"/>
        <v/>
      </c>
      <c r="H11" s="13">
        <v>6.25</v>
      </c>
      <c r="I11"/>
      <c r="J11" s="2"/>
      <c r="K11" s="13">
        <v>6.25</v>
      </c>
      <c r="L11" s="15">
        <f t="shared" si="2"/>
        <v>0</v>
      </c>
      <c r="M11" s="15">
        <f t="shared" si="3"/>
        <v>0</v>
      </c>
      <c r="N11" s="15">
        <f t="shared" si="4"/>
        <v>0</v>
      </c>
      <c r="O11" s="15">
        <f t="shared" si="5"/>
        <v>0</v>
      </c>
      <c r="P11" s="16">
        <f t="shared" si="6"/>
        <v>0</v>
      </c>
      <c r="Q11" s="4"/>
      <c r="R11" s="4"/>
    </row>
    <row r="12" spans="1:18" ht="14.75" customHeight="1">
      <c r="A12" s="10">
        <v>6.75</v>
      </c>
      <c r="B12" s="11"/>
      <c r="C12" s="11"/>
      <c r="D12" s="11"/>
      <c r="E12" s="11"/>
      <c r="F12" s="12">
        <f t="shared" si="0"/>
        <v>0</v>
      </c>
      <c r="G12" s="2" t="str">
        <f t="shared" si="1"/>
        <v/>
      </c>
      <c r="H12" s="13">
        <v>6.75</v>
      </c>
      <c r="I12"/>
      <c r="J12" s="2"/>
      <c r="K12" s="13">
        <v>6.75</v>
      </c>
      <c r="L12" s="15">
        <f t="shared" si="2"/>
        <v>0</v>
      </c>
      <c r="M12" s="15">
        <f t="shared" si="3"/>
        <v>0</v>
      </c>
      <c r="N12" s="15">
        <f t="shared" si="4"/>
        <v>0</v>
      </c>
      <c r="O12" s="15">
        <f t="shared" si="5"/>
        <v>0</v>
      </c>
      <c r="P12" s="16">
        <f t="shared" si="6"/>
        <v>0</v>
      </c>
      <c r="Q12" s="4"/>
      <c r="R12" s="4"/>
    </row>
    <row r="13" spans="1:18" ht="14.75" customHeight="1">
      <c r="A13" s="13">
        <v>7.25</v>
      </c>
      <c r="B13" s="11"/>
      <c r="C13" s="11"/>
      <c r="D13" s="11"/>
      <c r="E13" s="11"/>
      <c r="F13" s="12">
        <f t="shared" si="0"/>
        <v>0</v>
      </c>
      <c r="G13" s="2" t="str">
        <f t="shared" si="1"/>
        <v/>
      </c>
      <c r="H13" s="13">
        <v>7.25</v>
      </c>
      <c r="I13"/>
      <c r="J13" s="2"/>
      <c r="K13" s="13">
        <v>7.25</v>
      </c>
      <c r="L13" s="15">
        <f t="shared" si="2"/>
        <v>0</v>
      </c>
      <c r="M13" s="15">
        <f t="shared" si="3"/>
        <v>0</v>
      </c>
      <c r="N13" s="15">
        <f t="shared" si="4"/>
        <v>0</v>
      </c>
      <c r="O13" s="15">
        <f t="shared" si="5"/>
        <v>0</v>
      </c>
      <c r="P13" s="16">
        <f t="shared" si="6"/>
        <v>0</v>
      </c>
      <c r="Q13" s="4"/>
      <c r="R13" s="4"/>
    </row>
    <row r="14" spans="1:18" ht="14.75" customHeight="1">
      <c r="A14" s="10">
        <v>7.75</v>
      </c>
      <c r="B14" s="11"/>
      <c r="C14" s="11"/>
      <c r="D14" s="11"/>
      <c r="E14" s="11"/>
      <c r="F14" s="12">
        <f t="shared" si="0"/>
        <v>0</v>
      </c>
      <c r="G14" s="2" t="str">
        <f t="shared" si="1"/>
        <v/>
      </c>
      <c r="H14" s="13">
        <v>7.75</v>
      </c>
      <c r="I14"/>
      <c r="J14" s="14"/>
      <c r="K14" s="13">
        <v>7.75</v>
      </c>
      <c r="L14" s="15">
        <f t="shared" si="2"/>
        <v>0</v>
      </c>
      <c r="M14" s="15">
        <f t="shared" si="3"/>
        <v>0</v>
      </c>
      <c r="N14" s="15">
        <f t="shared" si="4"/>
        <v>0</v>
      </c>
      <c r="O14" s="15">
        <f t="shared" si="5"/>
        <v>0</v>
      </c>
      <c r="P14" s="16">
        <f t="shared" si="6"/>
        <v>0</v>
      </c>
      <c r="Q14" s="4"/>
      <c r="R14" s="4"/>
    </row>
    <row r="15" spans="1:18" ht="14.75" customHeight="1">
      <c r="A15" s="13">
        <v>8.25</v>
      </c>
      <c r="B15" s="11"/>
      <c r="C15" s="11"/>
      <c r="D15" s="11"/>
      <c r="E15" s="11"/>
      <c r="F15" s="12">
        <f t="shared" si="0"/>
        <v>0</v>
      </c>
      <c r="G15" s="2" t="str">
        <f t="shared" si="1"/>
        <v>COMPLETAR</v>
      </c>
      <c r="H15" s="13">
        <v>8.25</v>
      </c>
      <c r="I15" s="18">
        <v>31836</v>
      </c>
      <c r="J15" s="14"/>
      <c r="K15" s="13">
        <v>8.25</v>
      </c>
      <c r="L15" s="15">
        <f t="shared" si="2"/>
        <v>0</v>
      </c>
      <c r="M15" s="15">
        <f t="shared" si="3"/>
        <v>0</v>
      </c>
      <c r="N15" s="15">
        <f t="shared" si="4"/>
        <v>0</v>
      </c>
      <c r="O15" s="15">
        <f t="shared" si="5"/>
        <v>0</v>
      </c>
      <c r="P15" s="16">
        <f t="shared" si="6"/>
        <v>0</v>
      </c>
      <c r="Q15" s="4"/>
      <c r="R15" s="4"/>
    </row>
    <row r="16" spans="1:18" ht="14.75" customHeight="1">
      <c r="A16" s="10">
        <v>8.75</v>
      </c>
      <c r="B16" s="11"/>
      <c r="C16" s="11">
        <v>3</v>
      </c>
      <c r="D16" s="11"/>
      <c r="E16" s="11"/>
      <c r="F16" s="12">
        <f t="shared" si="0"/>
        <v>3</v>
      </c>
      <c r="G16" s="2" t="str">
        <f t="shared" si="1"/>
        <v/>
      </c>
      <c r="H16" s="13">
        <v>8.75</v>
      </c>
      <c r="I16" s="18">
        <v>901281</v>
      </c>
      <c r="J16" s="14"/>
      <c r="K16" s="13">
        <v>8.75</v>
      </c>
      <c r="L16" s="15">
        <f t="shared" si="2"/>
        <v>0</v>
      </c>
      <c r="M16" s="15">
        <f t="shared" si="3"/>
        <v>901.28099999999995</v>
      </c>
      <c r="N16" s="15">
        <f t="shared" si="4"/>
        <v>0</v>
      </c>
      <c r="O16" s="15">
        <f t="shared" si="5"/>
        <v>0</v>
      </c>
      <c r="P16" s="16">
        <f t="shared" si="6"/>
        <v>901.28099999999995</v>
      </c>
      <c r="Q16" s="4"/>
      <c r="R16" s="4"/>
    </row>
    <row r="17" spans="1:18" ht="14.75" customHeight="1">
      <c r="A17" s="13">
        <v>9.25</v>
      </c>
      <c r="B17" s="11"/>
      <c r="C17" s="11">
        <v>9</v>
      </c>
      <c r="D17" s="11"/>
      <c r="E17" s="11"/>
      <c r="F17" s="12">
        <f t="shared" si="0"/>
        <v>9</v>
      </c>
      <c r="G17" s="2" t="str">
        <f t="shared" si="1"/>
        <v/>
      </c>
      <c r="H17" s="13">
        <v>9.25</v>
      </c>
      <c r="I17" s="18">
        <v>3125007</v>
      </c>
      <c r="J17" s="14"/>
      <c r="K17" s="13">
        <v>9.25</v>
      </c>
      <c r="L17" s="15">
        <f t="shared" si="2"/>
        <v>0</v>
      </c>
      <c r="M17" s="15">
        <f t="shared" si="3"/>
        <v>3125.0070000000001</v>
      </c>
      <c r="N17" s="15">
        <f t="shared" si="4"/>
        <v>0</v>
      </c>
      <c r="O17" s="15">
        <f t="shared" si="5"/>
        <v>0</v>
      </c>
      <c r="P17" s="16">
        <f t="shared" si="6"/>
        <v>3125.0070000000001</v>
      </c>
      <c r="Q17" s="4"/>
      <c r="R17" s="4"/>
    </row>
    <row r="18" spans="1:18" ht="14.75" customHeight="1">
      <c r="A18" s="10">
        <v>9.75</v>
      </c>
      <c r="B18" s="11"/>
      <c r="C18" s="11">
        <v>20</v>
      </c>
      <c r="D18" s="11"/>
      <c r="E18" s="11"/>
      <c r="F18" s="12">
        <f t="shared" si="0"/>
        <v>20</v>
      </c>
      <c r="G18" s="2" t="str">
        <f t="shared" si="1"/>
        <v/>
      </c>
      <c r="H18" s="13">
        <v>9.75</v>
      </c>
      <c r="I18" s="18">
        <v>7768439</v>
      </c>
      <c r="J18" s="14"/>
      <c r="K18" s="13">
        <v>9.75</v>
      </c>
      <c r="L18" s="15">
        <f t="shared" si="2"/>
        <v>0</v>
      </c>
      <c r="M18" s="15">
        <f t="shared" si="3"/>
        <v>7768.4390000000003</v>
      </c>
      <c r="N18" s="15">
        <f t="shared" si="4"/>
        <v>0</v>
      </c>
      <c r="O18" s="15">
        <f t="shared" si="5"/>
        <v>0</v>
      </c>
      <c r="P18" s="16">
        <f t="shared" si="6"/>
        <v>7768.4390000000003</v>
      </c>
      <c r="Q18" s="4"/>
      <c r="R18" s="4"/>
    </row>
    <row r="19" spans="1:18" ht="14.75" customHeight="1">
      <c r="A19" s="13">
        <v>10.25</v>
      </c>
      <c r="B19" s="11"/>
      <c r="C19" s="11">
        <v>45</v>
      </c>
      <c r="D19" s="11"/>
      <c r="E19" s="11"/>
      <c r="F19" s="12">
        <f t="shared" si="0"/>
        <v>45</v>
      </c>
      <c r="G19" s="2" t="str">
        <f t="shared" si="1"/>
        <v/>
      </c>
      <c r="H19" s="13">
        <v>10.25</v>
      </c>
      <c r="I19" s="18">
        <v>13478546</v>
      </c>
      <c r="J19" s="14"/>
      <c r="K19" s="13">
        <v>10.25</v>
      </c>
      <c r="L19" s="15">
        <f t="shared" si="2"/>
        <v>0</v>
      </c>
      <c r="M19" s="15">
        <f t="shared" si="3"/>
        <v>13478.546</v>
      </c>
      <c r="N19" s="15">
        <f t="shared" si="4"/>
        <v>0</v>
      </c>
      <c r="O19" s="15">
        <f t="shared" si="5"/>
        <v>0</v>
      </c>
      <c r="P19" s="16">
        <f t="shared" si="6"/>
        <v>13478.546</v>
      </c>
      <c r="Q19" s="4"/>
      <c r="R19" s="4"/>
    </row>
    <row r="20" spans="1:18" ht="14.75" customHeight="1">
      <c r="A20" s="10">
        <v>10.75</v>
      </c>
      <c r="B20" s="11"/>
      <c r="C20" s="11">
        <v>65</v>
      </c>
      <c r="D20" s="11"/>
      <c r="E20" s="11"/>
      <c r="F20" s="12">
        <f t="shared" si="0"/>
        <v>65</v>
      </c>
      <c r="G20" s="2" t="str">
        <f t="shared" si="1"/>
        <v/>
      </c>
      <c r="H20" s="13">
        <v>10.75</v>
      </c>
      <c r="I20" s="18">
        <v>20377569</v>
      </c>
      <c r="J20" s="14"/>
      <c r="K20" s="13">
        <v>10.75</v>
      </c>
      <c r="L20" s="15">
        <f t="shared" si="2"/>
        <v>0</v>
      </c>
      <c r="M20" s="15">
        <f t="shared" si="3"/>
        <v>20377.569</v>
      </c>
      <c r="N20" s="15">
        <f t="shared" si="4"/>
        <v>0</v>
      </c>
      <c r="O20" s="15">
        <f t="shared" si="5"/>
        <v>0</v>
      </c>
      <c r="P20" s="16">
        <f t="shared" si="6"/>
        <v>20377.569</v>
      </c>
      <c r="Q20" s="4"/>
      <c r="R20" s="4"/>
    </row>
    <row r="21" spans="1:18" ht="14.75" customHeight="1">
      <c r="A21" s="13">
        <v>11.25</v>
      </c>
      <c r="B21" s="11"/>
      <c r="C21" s="11">
        <v>84</v>
      </c>
      <c r="D21" s="11"/>
      <c r="E21" s="11"/>
      <c r="F21" s="12">
        <f t="shared" si="0"/>
        <v>84</v>
      </c>
      <c r="G21" s="2" t="str">
        <f t="shared" si="1"/>
        <v/>
      </c>
      <c r="H21" s="13">
        <v>11.25</v>
      </c>
      <c r="I21" s="18">
        <v>29859074</v>
      </c>
      <c r="J21" s="14"/>
      <c r="K21" s="13">
        <v>11.25</v>
      </c>
      <c r="L21" s="15">
        <f t="shared" si="2"/>
        <v>0</v>
      </c>
      <c r="M21" s="15">
        <f t="shared" si="3"/>
        <v>29859.074000000001</v>
      </c>
      <c r="N21" s="15">
        <f t="shared" si="4"/>
        <v>0</v>
      </c>
      <c r="O21" s="15">
        <f t="shared" si="5"/>
        <v>0</v>
      </c>
      <c r="P21" s="16">
        <f t="shared" si="6"/>
        <v>29859.074000000001</v>
      </c>
      <c r="Q21" s="4"/>
      <c r="R21" s="4"/>
    </row>
    <row r="22" spans="1:18" ht="14.75" customHeight="1">
      <c r="A22" s="10">
        <v>11.75</v>
      </c>
      <c r="B22" s="11"/>
      <c r="C22" s="11">
        <v>77</v>
      </c>
      <c r="D22" s="11"/>
      <c r="E22" s="11"/>
      <c r="F22" s="12">
        <f t="shared" si="0"/>
        <v>77</v>
      </c>
      <c r="G22" s="2" t="str">
        <f t="shared" si="1"/>
        <v/>
      </c>
      <c r="H22" s="13">
        <v>11.75</v>
      </c>
      <c r="I22" s="18">
        <v>32872683</v>
      </c>
      <c r="J22" s="14"/>
      <c r="K22" s="13">
        <v>11.75</v>
      </c>
      <c r="L22" s="15">
        <f t="shared" si="2"/>
        <v>0</v>
      </c>
      <c r="M22" s="15">
        <f t="shared" si="3"/>
        <v>32872.682999999997</v>
      </c>
      <c r="N22" s="15">
        <f t="shared" si="4"/>
        <v>0</v>
      </c>
      <c r="O22" s="15">
        <f t="shared" si="5"/>
        <v>0</v>
      </c>
      <c r="P22" s="16">
        <f t="shared" si="6"/>
        <v>32872.682999999997</v>
      </c>
      <c r="Q22" s="4"/>
      <c r="R22" s="4"/>
    </row>
    <row r="23" spans="1:18" ht="14.75" customHeight="1">
      <c r="A23" s="13">
        <v>12.25</v>
      </c>
      <c r="B23" s="11"/>
      <c r="C23" s="11">
        <v>67</v>
      </c>
      <c r="D23" s="11"/>
      <c r="E23" s="11"/>
      <c r="F23" s="12">
        <f t="shared" si="0"/>
        <v>67</v>
      </c>
      <c r="G23" s="2" t="str">
        <f t="shared" si="1"/>
        <v/>
      </c>
      <c r="H23" s="13">
        <v>12.25</v>
      </c>
      <c r="I23" s="18">
        <v>38074754</v>
      </c>
      <c r="J23" s="14"/>
      <c r="K23" s="13">
        <v>12.25</v>
      </c>
      <c r="L23" s="15">
        <f t="shared" si="2"/>
        <v>0</v>
      </c>
      <c r="M23" s="15">
        <f t="shared" si="3"/>
        <v>38074.754000000001</v>
      </c>
      <c r="N23" s="15">
        <f t="shared" si="4"/>
        <v>0</v>
      </c>
      <c r="O23" s="15">
        <f t="shared" si="5"/>
        <v>0</v>
      </c>
      <c r="P23" s="16">
        <f t="shared" si="6"/>
        <v>38074.754000000001</v>
      </c>
      <c r="Q23" s="4"/>
      <c r="R23" s="4"/>
    </row>
    <row r="24" spans="1:18" ht="14.75" customHeight="1">
      <c r="A24" s="10">
        <v>12.75</v>
      </c>
      <c r="B24" s="11"/>
      <c r="C24" s="11">
        <v>69</v>
      </c>
      <c r="D24" s="11">
        <v>2</v>
      </c>
      <c r="E24" s="11"/>
      <c r="F24" s="12">
        <f t="shared" si="0"/>
        <v>71</v>
      </c>
      <c r="G24" s="2" t="str">
        <f t="shared" si="1"/>
        <v/>
      </c>
      <c r="H24" s="13">
        <v>12.75</v>
      </c>
      <c r="I24" s="18">
        <v>27745785</v>
      </c>
      <c r="J24" s="14"/>
      <c r="K24" s="13">
        <v>12.75</v>
      </c>
      <c r="L24" s="15">
        <f t="shared" si="2"/>
        <v>0</v>
      </c>
      <c r="M24" s="15">
        <f t="shared" si="3"/>
        <v>26964.213591549302</v>
      </c>
      <c r="N24" s="15">
        <f t="shared" si="4"/>
        <v>781.57140845070398</v>
      </c>
      <c r="O24" s="15">
        <f t="shared" si="5"/>
        <v>0</v>
      </c>
      <c r="P24" s="16">
        <f t="shared" si="6"/>
        <v>27745.785</v>
      </c>
      <c r="Q24" s="4"/>
      <c r="R24" s="4"/>
    </row>
    <row r="25" spans="1:18" ht="14.75" customHeight="1">
      <c r="A25" s="13">
        <v>13.25</v>
      </c>
      <c r="B25" s="11"/>
      <c r="C25" s="11">
        <v>29</v>
      </c>
      <c r="D25" s="11">
        <v>2</v>
      </c>
      <c r="E25" s="11"/>
      <c r="F25" s="12">
        <f t="shared" si="0"/>
        <v>31</v>
      </c>
      <c r="G25" s="2" t="str">
        <f t="shared" si="1"/>
        <v/>
      </c>
      <c r="H25" s="13">
        <v>13.25</v>
      </c>
      <c r="I25" s="18">
        <v>14778844</v>
      </c>
      <c r="J25" s="14"/>
      <c r="K25" s="13">
        <v>13.25</v>
      </c>
      <c r="L25" s="15">
        <f t="shared" si="2"/>
        <v>0</v>
      </c>
      <c r="M25" s="15">
        <f t="shared" si="3"/>
        <v>13825.3701935484</v>
      </c>
      <c r="N25" s="15">
        <f t="shared" si="4"/>
        <v>953.47380645161297</v>
      </c>
      <c r="O25" s="15">
        <f t="shared" si="5"/>
        <v>0</v>
      </c>
      <c r="P25" s="16">
        <f t="shared" si="6"/>
        <v>14778.843999999999</v>
      </c>
      <c r="Q25" s="4"/>
      <c r="R25" s="4"/>
    </row>
    <row r="26" spans="1:18" ht="14.75" customHeight="1">
      <c r="A26" s="10">
        <v>13.75</v>
      </c>
      <c r="B26" s="11"/>
      <c r="C26" s="11">
        <v>13</v>
      </c>
      <c r="D26" s="11">
        <v>1</v>
      </c>
      <c r="E26" s="11"/>
      <c r="F26" s="12">
        <f t="shared" si="0"/>
        <v>14</v>
      </c>
      <c r="G26" s="2" t="str">
        <f t="shared" si="1"/>
        <v/>
      </c>
      <c r="H26" s="13">
        <v>13.75</v>
      </c>
      <c r="I26" s="18">
        <v>6817628</v>
      </c>
      <c r="J26" s="14"/>
      <c r="K26" s="13">
        <v>13.75</v>
      </c>
      <c r="L26" s="15">
        <f t="shared" si="2"/>
        <v>0</v>
      </c>
      <c r="M26" s="15">
        <f t="shared" si="3"/>
        <v>6330.6545714285703</v>
      </c>
      <c r="N26" s="15">
        <f t="shared" si="4"/>
        <v>486.973428571429</v>
      </c>
      <c r="O26" s="15">
        <f t="shared" si="5"/>
        <v>0</v>
      </c>
      <c r="P26" s="16">
        <f t="shared" si="6"/>
        <v>6817.6279999999997</v>
      </c>
      <c r="Q26" s="4"/>
      <c r="R26" s="4"/>
    </row>
    <row r="27" spans="1:18" ht="14.75" customHeight="1">
      <c r="A27" s="13">
        <v>14.25</v>
      </c>
      <c r="B27" s="11"/>
      <c r="C27" s="39">
        <v>5</v>
      </c>
      <c r="D27" s="11"/>
      <c r="E27" s="11"/>
      <c r="F27" s="12">
        <f t="shared" si="0"/>
        <v>5</v>
      </c>
      <c r="G27" s="2" t="str">
        <f t="shared" si="1"/>
        <v/>
      </c>
      <c r="H27" s="13">
        <v>14.25</v>
      </c>
      <c r="I27" s="18">
        <v>4164668</v>
      </c>
      <c r="J27" s="14"/>
      <c r="K27" s="13">
        <v>14.25</v>
      </c>
      <c r="L27" s="15">
        <f t="shared" si="2"/>
        <v>0</v>
      </c>
      <c r="M27" s="15">
        <f t="shared" si="3"/>
        <v>4164.6679999999997</v>
      </c>
      <c r="N27" s="15">
        <f t="shared" si="4"/>
        <v>0</v>
      </c>
      <c r="O27" s="15">
        <f t="shared" si="5"/>
        <v>0</v>
      </c>
      <c r="P27" s="16">
        <f t="shared" si="6"/>
        <v>4164.6679999999997</v>
      </c>
      <c r="Q27" s="4"/>
      <c r="R27" s="4"/>
    </row>
    <row r="28" spans="1:18" ht="14.75" customHeight="1">
      <c r="A28" s="10">
        <v>14.75</v>
      </c>
      <c r="B28" s="11"/>
      <c r="C28" s="11">
        <v>2</v>
      </c>
      <c r="D28" s="11">
        <v>1</v>
      </c>
      <c r="E28" s="11"/>
      <c r="F28" s="12">
        <f t="shared" si="0"/>
        <v>3</v>
      </c>
      <c r="G28" s="2" t="str">
        <f t="shared" si="1"/>
        <v/>
      </c>
      <c r="H28" s="13">
        <v>14.75</v>
      </c>
      <c r="I28" s="18">
        <v>1796263</v>
      </c>
      <c r="J28" s="14"/>
      <c r="K28" s="13">
        <v>14.75</v>
      </c>
      <c r="L28" s="15">
        <f t="shared" si="2"/>
        <v>0</v>
      </c>
      <c r="M28" s="15">
        <f t="shared" si="3"/>
        <v>1197.50866666667</v>
      </c>
      <c r="N28" s="15">
        <f t="shared" si="4"/>
        <v>598.75433333333297</v>
      </c>
      <c r="O28" s="15">
        <f t="shared" si="5"/>
        <v>0</v>
      </c>
      <c r="P28" s="16">
        <f t="shared" si="6"/>
        <v>1796.2629999999999</v>
      </c>
      <c r="Q28" s="4"/>
      <c r="R28" s="4"/>
    </row>
    <row r="29" spans="1:18" ht="14.75" customHeight="1">
      <c r="A29" s="13">
        <v>15.25</v>
      </c>
      <c r="B29" s="11"/>
      <c r="C29" s="19">
        <v>1</v>
      </c>
      <c r="D29" s="19">
        <v>1</v>
      </c>
      <c r="E29" s="11"/>
      <c r="F29" s="12">
        <f t="shared" si="0"/>
        <v>2</v>
      </c>
      <c r="G29" s="2" t="str">
        <f t="shared" si="1"/>
        <v/>
      </c>
      <c r="H29" s="13">
        <v>15.25</v>
      </c>
      <c r="I29" s="18">
        <v>186230</v>
      </c>
      <c r="J29" s="14"/>
      <c r="K29" s="13">
        <v>15.25</v>
      </c>
      <c r="L29" s="15">
        <f t="shared" si="2"/>
        <v>0</v>
      </c>
      <c r="M29" s="15">
        <f t="shared" si="3"/>
        <v>93.114999999999995</v>
      </c>
      <c r="N29" s="15">
        <f t="shared" si="4"/>
        <v>93.114999999999995</v>
      </c>
      <c r="O29" s="15">
        <f t="shared" si="5"/>
        <v>0</v>
      </c>
      <c r="P29" s="16">
        <f t="shared" si="6"/>
        <v>186.23</v>
      </c>
      <c r="Q29" s="4"/>
      <c r="R29" s="4"/>
    </row>
    <row r="30" spans="1:18" ht="14.75" customHeight="1">
      <c r="A30" s="10">
        <v>15.75</v>
      </c>
      <c r="B30" s="11"/>
      <c r="C30" s="19">
        <v>1</v>
      </c>
      <c r="D30" s="19">
        <v>1</v>
      </c>
      <c r="E30" s="11"/>
      <c r="F30" s="12">
        <f t="shared" si="0"/>
        <v>2</v>
      </c>
      <c r="G30" s="2" t="str">
        <f t="shared" si="1"/>
        <v/>
      </c>
      <c r="H30" s="13">
        <v>15.75</v>
      </c>
      <c r="I30" s="18">
        <v>73807</v>
      </c>
      <c r="J30" s="14"/>
      <c r="K30" s="13">
        <v>15.75</v>
      </c>
      <c r="L30" s="15">
        <f t="shared" si="2"/>
        <v>0</v>
      </c>
      <c r="M30" s="15">
        <f t="shared" si="3"/>
        <v>36.903500000000001</v>
      </c>
      <c r="N30" s="15">
        <f t="shared" si="4"/>
        <v>36.903500000000001</v>
      </c>
      <c r="O30" s="15">
        <f t="shared" si="5"/>
        <v>0</v>
      </c>
      <c r="P30" s="16">
        <f t="shared" si="6"/>
        <v>73.807000000000002</v>
      </c>
      <c r="Q30" s="4"/>
      <c r="R30" s="4"/>
    </row>
    <row r="31" spans="1:18" ht="14.75" customHeight="1">
      <c r="A31" s="13">
        <v>16.25</v>
      </c>
      <c r="B31" s="11"/>
      <c r="C31" s="11"/>
      <c r="D31" s="11"/>
      <c r="E31" s="11"/>
      <c r="F31" s="12">
        <f t="shared" si="0"/>
        <v>0</v>
      </c>
      <c r="G31" s="2" t="str">
        <f t="shared" si="1"/>
        <v/>
      </c>
      <c r="H31" s="13">
        <v>16.25</v>
      </c>
      <c r="I31" s="40"/>
      <c r="J31" s="14"/>
      <c r="K31" s="13">
        <v>16.25</v>
      </c>
      <c r="L31" s="15">
        <f t="shared" si="2"/>
        <v>0</v>
      </c>
      <c r="M31" s="15">
        <f t="shared" si="3"/>
        <v>0</v>
      </c>
      <c r="N31" s="15">
        <f t="shared" si="4"/>
        <v>0</v>
      </c>
      <c r="O31" s="15">
        <f t="shared" si="5"/>
        <v>0</v>
      </c>
      <c r="P31" s="16">
        <f t="shared" si="6"/>
        <v>0</v>
      </c>
      <c r="Q31" s="4"/>
      <c r="R31" s="4"/>
    </row>
    <row r="32" spans="1:18" ht="14.75" customHeight="1">
      <c r="A32" s="10">
        <v>16.75</v>
      </c>
      <c r="B32" s="11"/>
      <c r="C32" s="11"/>
      <c r="D32" s="11"/>
      <c r="E32" s="11"/>
      <c r="F32" s="12">
        <f t="shared" si="0"/>
        <v>0</v>
      </c>
      <c r="G32" s="2" t="str">
        <f t="shared" si="1"/>
        <v/>
      </c>
      <c r="H32" s="13">
        <v>16.75</v>
      </c>
      <c r="I32"/>
      <c r="J32" s="20"/>
      <c r="K32" s="13">
        <v>16.75</v>
      </c>
      <c r="L32" s="15">
        <f t="shared" si="2"/>
        <v>0</v>
      </c>
      <c r="M32" s="15">
        <f t="shared" si="3"/>
        <v>0</v>
      </c>
      <c r="N32" s="15">
        <f t="shared" si="4"/>
        <v>0</v>
      </c>
      <c r="O32" s="15">
        <f t="shared" si="5"/>
        <v>0</v>
      </c>
      <c r="P32" s="16">
        <f t="shared" si="6"/>
        <v>0</v>
      </c>
      <c r="Q32" s="4"/>
      <c r="R32" s="4"/>
    </row>
    <row r="33" spans="1:18" ht="14.75" customHeight="1">
      <c r="A33" s="13">
        <v>17.25</v>
      </c>
      <c r="B33" s="11"/>
      <c r="C33" s="11"/>
      <c r="D33" s="41"/>
      <c r="E33" s="11"/>
      <c r="F33" s="12">
        <f t="shared" si="0"/>
        <v>0</v>
      </c>
      <c r="G33" s="2" t="str">
        <f t="shared" si="1"/>
        <v/>
      </c>
      <c r="H33" s="13">
        <v>17.25</v>
      </c>
      <c r="I33"/>
      <c r="J33" s="20"/>
      <c r="K33" s="13">
        <v>17.25</v>
      </c>
      <c r="L33" s="15">
        <f t="shared" si="2"/>
        <v>0</v>
      </c>
      <c r="M33" s="15">
        <f t="shared" si="3"/>
        <v>0</v>
      </c>
      <c r="N33" s="15">
        <f t="shared" si="4"/>
        <v>0</v>
      </c>
      <c r="O33" s="15">
        <f t="shared" si="5"/>
        <v>0</v>
      </c>
      <c r="P33" s="16">
        <f t="shared" si="6"/>
        <v>0</v>
      </c>
      <c r="Q33" s="4"/>
      <c r="R33" s="4"/>
    </row>
    <row r="34" spans="1:18" ht="14.75" customHeight="1">
      <c r="A34" s="10">
        <v>17.75</v>
      </c>
      <c r="B34" s="11"/>
      <c r="C34" s="11"/>
      <c r="D34" s="11"/>
      <c r="E34" s="11"/>
      <c r="F34" s="12">
        <f t="shared" si="0"/>
        <v>0</v>
      </c>
      <c r="G34" s="2" t="str">
        <f t="shared" si="1"/>
        <v/>
      </c>
      <c r="H34" s="13">
        <v>17.75</v>
      </c>
      <c r="I34"/>
      <c r="J34" s="20"/>
      <c r="K34" s="13">
        <v>17.75</v>
      </c>
      <c r="L34" s="15">
        <f t="shared" si="2"/>
        <v>0</v>
      </c>
      <c r="M34" s="15">
        <f t="shared" si="3"/>
        <v>0</v>
      </c>
      <c r="N34" s="15">
        <f t="shared" si="4"/>
        <v>0</v>
      </c>
      <c r="O34" s="15">
        <f t="shared" si="5"/>
        <v>0</v>
      </c>
      <c r="P34" s="16">
        <f t="shared" si="6"/>
        <v>0</v>
      </c>
      <c r="Q34" s="4"/>
      <c r="R34" s="4"/>
    </row>
    <row r="35" spans="1:18" ht="14.75" customHeight="1">
      <c r="A35" s="13">
        <v>18.25</v>
      </c>
      <c r="B35" s="11"/>
      <c r="C35" s="11"/>
      <c r="D35" s="11"/>
      <c r="E35" s="11"/>
      <c r="F35" s="12">
        <f t="shared" si="0"/>
        <v>0</v>
      </c>
      <c r="G35" s="2" t="str">
        <f t="shared" si="1"/>
        <v/>
      </c>
      <c r="H35" s="13">
        <v>18.25</v>
      </c>
      <c r="I35"/>
      <c r="J35" s="2"/>
      <c r="K35" s="13">
        <v>18.25</v>
      </c>
      <c r="L35" s="15">
        <f t="shared" si="2"/>
        <v>0</v>
      </c>
      <c r="M35" s="15">
        <f t="shared" si="3"/>
        <v>0</v>
      </c>
      <c r="N35" s="15">
        <f t="shared" si="4"/>
        <v>0</v>
      </c>
      <c r="O35" s="15">
        <f t="shared" si="5"/>
        <v>0</v>
      </c>
      <c r="P35" s="16">
        <f t="shared" si="6"/>
        <v>0</v>
      </c>
      <c r="Q35" s="4"/>
      <c r="R35" s="4"/>
    </row>
    <row r="36" spans="1:18" ht="14.75" customHeight="1">
      <c r="A36" s="10">
        <v>18.75</v>
      </c>
      <c r="B36" s="11"/>
      <c r="C36" s="11"/>
      <c r="D36" s="11"/>
      <c r="E36" s="11"/>
      <c r="F36" s="12">
        <f t="shared" si="0"/>
        <v>0</v>
      </c>
      <c r="G36" s="2" t="str">
        <f t="shared" si="1"/>
        <v/>
      </c>
      <c r="H36" s="13">
        <v>18.75</v>
      </c>
      <c r="I36"/>
      <c r="J36" s="2"/>
      <c r="K36" s="13">
        <v>18.75</v>
      </c>
      <c r="L36" s="15">
        <f t="shared" si="2"/>
        <v>0</v>
      </c>
      <c r="M36" s="15">
        <f t="shared" si="3"/>
        <v>0</v>
      </c>
      <c r="N36" s="15">
        <f t="shared" si="4"/>
        <v>0</v>
      </c>
      <c r="O36" s="15">
        <f t="shared" si="5"/>
        <v>0</v>
      </c>
      <c r="P36" s="16">
        <f t="shared" si="6"/>
        <v>0</v>
      </c>
      <c r="Q36" s="4"/>
      <c r="R36" s="4"/>
    </row>
    <row r="37" spans="1:18" ht="14.75" customHeight="1">
      <c r="A37" s="13">
        <v>19.25</v>
      </c>
      <c r="B37" s="11"/>
      <c r="C37" s="11"/>
      <c r="D37" s="11"/>
      <c r="E37" s="11"/>
      <c r="F37" s="12">
        <f t="shared" si="0"/>
        <v>0</v>
      </c>
      <c r="G37" s="2" t="str">
        <f t="shared" si="1"/>
        <v/>
      </c>
      <c r="H37" s="13">
        <v>19.25</v>
      </c>
      <c r="I37"/>
      <c r="J37" s="2"/>
      <c r="K37" s="13">
        <v>19.25</v>
      </c>
      <c r="L37" s="15">
        <f t="shared" si="2"/>
        <v>0</v>
      </c>
      <c r="M37" s="15">
        <f t="shared" si="3"/>
        <v>0</v>
      </c>
      <c r="N37" s="15">
        <f t="shared" si="4"/>
        <v>0</v>
      </c>
      <c r="O37" s="15">
        <f t="shared" si="5"/>
        <v>0</v>
      </c>
      <c r="P37" s="16">
        <f t="shared" si="6"/>
        <v>0</v>
      </c>
      <c r="Q37" s="4"/>
      <c r="R37" s="4"/>
    </row>
    <row r="38" spans="1:18" ht="14.75" customHeight="1">
      <c r="A38" s="10">
        <v>19.75</v>
      </c>
      <c r="B38" s="11"/>
      <c r="C38" s="11"/>
      <c r="D38" s="11"/>
      <c r="E38" s="11"/>
      <c r="F38" s="12">
        <f t="shared" si="0"/>
        <v>0</v>
      </c>
      <c r="G38" s="2" t="str">
        <f t="shared" si="1"/>
        <v/>
      </c>
      <c r="H38" s="13">
        <v>19.75</v>
      </c>
      <c r="I38"/>
      <c r="J38" s="2"/>
      <c r="K38" s="13">
        <v>19.75</v>
      </c>
      <c r="L38" s="15">
        <f t="shared" si="2"/>
        <v>0</v>
      </c>
      <c r="M38" s="15">
        <f t="shared" si="3"/>
        <v>0</v>
      </c>
      <c r="N38" s="15">
        <f t="shared" si="4"/>
        <v>0</v>
      </c>
      <c r="O38" s="15">
        <f t="shared" si="5"/>
        <v>0</v>
      </c>
      <c r="P38" s="16">
        <f t="shared" si="6"/>
        <v>0</v>
      </c>
      <c r="Q38" s="4"/>
      <c r="R38" s="4"/>
    </row>
    <row r="39" spans="1:18" ht="14.75" customHeight="1">
      <c r="A39" s="13">
        <v>20.25</v>
      </c>
      <c r="B39" s="11"/>
      <c r="C39" s="11"/>
      <c r="D39" s="11"/>
      <c r="E39" s="11"/>
      <c r="F39" s="12">
        <f t="shared" si="0"/>
        <v>0</v>
      </c>
      <c r="G39" s="2" t="str">
        <f t="shared" si="1"/>
        <v/>
      </c>
      <c r="H39" s="13">
        <v>20.25</v>
      </c>
      <c r="I39"/>
      <c r="J39" s="2"/>
      <c r="K39" s="13">
        <v>20.25</v>
      </c>
      <c r="L39" s="15">
        <f t="shared" si="2"/>
        <v>0</v>
      </c>
      <c r="M39" s="15">
        <f t="shared" si="3"/>
        <v>0</v>
      </c>
      <c r="N39" s="15">
        <f t="shared" si="4"/>
        <v>0</v>
      </c>
      <c r="O39" s="15">
        <f t="shared" si="5"/>
        <v>0</v>
      </c>
      <c r="P39" s="16">
        <f t="shared" si="6"/>
        <v>0</v>
      </c>
      <c r="Q39" s="4"/>
      <c r="R39" s="4"/>
    </row>
    <row r="40" spans="1:18" ht="14.75" customHeight="1">
      <c r="A40" s="10">
        <v>20.75</v>
      </c>
      <c r="B40" s="11"/>
      <c r="C40" s="11"/>
      <c r="D40" s="11"/>
      <c r="E40" s="11"/>
      <c r="F40" s="12">
        <f t="shared" si="0"/>
        <v>0</v>
      </c>
      <c r="G40" s="2" t="str">
        <f t="shared" si="1"/>
        <v>COMPLETAR</v>
      </c>
      <c r="H40" s="13">
        <v>20.75</v>
      </c>
      <c r="I40" s="14">
        <v>202052414</v>
      </c>
      <c r="J40" s="2"/>
      <c r="K40" s="13">
        <v>20.75</v>
      </c>
      <c r="L40" s="15">
        <f t="shared" si="2"/>
        <v>0</v>
      </c>
      <c r="M40" s="15">
        <f t="shared" si="3"/>
        <v>0</v>
      </c>
      <c r="N40" s="15">
        <f t="shared" si="4"/>
        <v>0</v>
      </c>
      <c r="O40" s="15">
        <f t="shared" si="5"/>
        <v>0</v>
      </c>
      <c r="P40" s="16">
        <f t="shared" si="6"/>
        <v>0</v>
      </c>
      <c r="Q40" s="4"/>
      <c r="R40" s="4"/>
    </row>
    <row r="41" spans="1:18" ht="14.75" customHeight="1">
      <c r="A41" s="13">
        <v>21.25</v>
      </c>
      <c r="B41" s="11"/>
      <c r="C41" s="11"/>
      <c r="D41" s="11"/>
      <c r="E41" s="11"/>
      <c r="F41" s="12">
        <f t="shared" si="0"/>
        <v>0</v>
      </c>
      <c r="G41" s="2" t="str">
        <f t="shared" si="1"/>
        <v/>
      </c>
      <c r="H41" s="13">
        <v>21.25</v>
      </c>
      <c r="I41" s="14"/>
      <c r="J41" s="2"/>
      <c r="K41" s="13">
        <v>21.25</v>
      </c>
      <c r="L41" s="15">
        <f t="shared" si="2"/>
        <v>0</v>
      </c>
      <c r="M41" s="15">
        <f t="shared" si="3"/>
        <v>0</v>
      </c>
      <c r="N41" s="15">
        <f t="shared" si="4"/>
        <v>0</v>
      </c>
      <c r="O41" s="15">
        <f t="shared" si="5"/>
        <v>0</v>
      </c>
      <c r="P41" s="16">
        <f t="shared" si="6"/>
        <v>0</v>
      </c>
      <c r="Q41" s="4"/>
      <c r="R41" s="4"/>
    </row>
    <row r="42" spans="1:18" ht="14.75" customHeight="1">
      <c r="A42" s="10">
        <v>21.75</v>
      </c>
      <c r="B42" s="11"/>
      <c r="C42" s="11"/>
      <c r="D42" s="11"/>
      <c r="E42" s="11"/>
      <c r="F42" s="12">
        <f t="shared" si="0"/>
        <v>0</v>
      </c>
      <c r="G42" s="2" t="str">
        <f t="shared" si="1"/>
        <v/>
      </c>
      <c r="H42" s="13">
        <v>21.75</v>
      </c>
      <c r="I42" s="14"/>
      <c r="J42" s="2"/>
      <c r="K42" s="13">
        <v>21.75</v>
      </c>
      <c r="L42" s="15">
        <f t="shared" si="2"/>
        <v>0</v>
      </c>
      <c r="M42" s="15">
        <f t="shared" si="3"/>
        <v>0</v>
      </c>
      <c r="N42" s="15">
        <f t="shared" si="4"/>
        <v>0</v>
      </c>
      <c r="O42" s="15">
        <f t="shared" si="5"/>
        <v>0</v>
      </c>
      <c r="P42" s="16">
        <f t="shared" si="6"/>
        <v>0</v>
      </c>
      <c r="Q42" s="4"/>
      <c r="R42" s="4"/>
    </row>
    <row r="43" spans="1:18" ht="14" customHeight="1">
      <c r="A43" s="21" t="s">
        <v>7</v>
      </c>
      <c r="B43" s="22">
        <f>SUM(B6:B42)</f>
        <v>0</v>
      </c>
      <c r="C43" s="22">
        <f>SUM(C6:C42)</f>
        <v>490</v>
      </c>
      <c r="D43" s="22">
        <f>SUM(D6:D42)</f>
        <v>8</v>
      </c>
      <c r="E43" s="22">
        <f>SUM(E6:E42)</f>
        <v>0</v>
      </c>
      <c r="F43" s="22">
        <f>SUM(F6:F42)</f>
        <v>498</v>
      </c>
      <c r="G43" s="23"/>
      <c r="H43" s="21" t="s">
        <v>7</v>
      </c>
      <c r="I43" s="14">
        <f>SUM(I6:I39)</f>
        <v>202052414</v>
      </c>
      <c r="J43" s="2"/>
      <c r="K43" s="21" t="s">
        <v>7</v>
      </c>
      <c r="L43" s="22">
        <f>SUM(L6:L42)</f>
        <v>0</v>
      </c>
      <c r="M43" s="22">
        <f>SUM(M6:M42)</f>
        <v>199069.786523193</v>
      </c>
      <c r="N43" s="22">
        <f>SUM(N6:N42)</f>
        <v>2950.79147680708</v>
      </c>
      <c r="O43" s="22">
        <f>SUM(O6:O42)</f>
        <v>0</v>
      </c>
      <c r="P43" s="22">
        <f>SUM(P6:P42)</f>
        <v>202020.57800000001</v>
      </c>
      <c r="Q43" s="24"/>
      <c r="R43" s="4"/>
    </row>
    <row r="44" spans="1:18" ht="14" customHeight="1">
      <c r="A44" s="25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  <c r="Q44" s="4"/>
      <c r="R44" s="4"/>
    </row>
    <row r="45" spans="1:18" ht="14" customHeight="1">
      <c r="A45" s="25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  <c r="Q45" s="4"/>
      <c r="R45" s="4"/>
    </row>
    <row r="46" spans="1:18" ht="14" customHeight="1">
      <c r="A46" s="26"/>
      <c r="B46" s="2"/>
      <c r="C46" s="2"/>
      <c r="D46" s="2"/>
      <c r="E46" s="2"/>
      <c r="F46" s="26"/>
      <c r="G46" s="2"/>
      <c r="H46" s="2"/>
      <c r="I46" s="2"/>
      <c r="J46" s="26"/>
      <c r="K46" s="2"/>
      <c r="L46" s="2"/>
      <c r="M46" s="2"/>
      <c r="N46" s="26"/>
      <c r="O46" s="2"/>
      <c r="P46" s="4"/>
      <c r="Q46" s="4"/>
      <c r="R46" s="4"/>
    </row>
    <row r="47" spans="1:18" ht="14" customHeight="1">
      <c r="A47" s="2"/>
      <c r="B47" s="50" t="s">
        <v>9</v>
      </c>
      <c r="C47" s="50"/>
      <c r="D47" s="50"/>
      <c r="E47" s="2"/>
      <c r="F47" s="2"/>
      <c r="G47" s="27"/>
      <c r="H47" s="2"/>
      <c r="I47" s="50" t="s">
        <v>10</v>
      </c>
      <c r="J47" s="50"/>
      <c r="K47" s="50"/>
      <c r="L47" s="2"/>
      <c r="M47" s="2"/>
      <c r="N47" s="2"/>
      <c r="O47" s="2"/>
      <c r="P47" s="4"/>
      <c r="Q47" s="4"/>
      <c r="R47" s="4"/>
    </row>
    <row r="48" spans="1:18" ht="14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  <c r="Q48" s="4"/>
      <c r="R48" s="4"/>
    </row>
    <row r="49" spans="1:18" ht="14.75" customHeight="1">
      <c r="A49" s="2"/>
      <c r="B49" s="2"/>
      <c r="C49" s="2"/>
      <c r="D49" s="2"/>
      <c r="E49" s="2"/>
      <c r="F49" s="2"/>
      <c r="G49" s="2"/>
      <c r="H49" s="28" t="s">
        <v>11</v>
      </c>
      <c r="I49" t="s">
        <v>24</v>
      </c>
      <c r="J49" s="28" t="s">
        <v>13</v>
      </c>
      <c r="K49" t="s">
        <v>25</v>
      </c>
      <c r="L49" s="2"/>
      <c r="M49" s="2"/>
      <c r="N49" s="15"/>
      <c r="O49" s="2"/>
      <c r="P49" s="4"/>
      <c r="Q49" s="4"/>
      <c r="R49" s="4"/>
    </row>
    <row r="50" spans="1:18" ht="14" customHeight="1">
      <c r="A50" s="5" t="s">
        <v>3</v>
      </c>
      <c r="B50" s="2"/>
      <c r="C50" s="2"/>
      <c r="D50" s="2"/>
      <c r="E50" s="2"/>
      <c r="F50" s="2"/>
      <c r="G50" s="2"/>
      <c r="H50" s="5" t="s">
        <v>3</v>
      </c>
      <c r="I50" s="2"/>
      <c r="J50" s="2"/>
      <c r="K50" s="2"/>
      <c r="L50" s="2"/>
      <c r="M50" s="2"/>
      <c r="N50" s="4"/>
      <c r="O50" s="4"/>
      <c r="P50" s="4"/>
    </row>
    <row r="51" spans="1:18" ht="14" customHeight="1">
      <c r="A51" s="5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2"/>
      <c r="H51" s="5" t="s">
        <v>6</v>
      </c>
      <c r="I51" s="6">
        <v>0</v>
      </c>
      <c r="J51" s="7">
        <v>1</v>
      </c>
      <c r="K51" s="7">
        <v>2</v>
      </c>
      <c r="L51" s="7">
        <v>3</v>
      </c>
      <c r="M51" s="29" t="s">
        <v>7</v>
      </c>
      <c r="N51" s="4"/>
      <c r="O51" s="4"/>
      <c r="P51" s="4"/>
    </row>
    <row r="52" spans="1:18" ht="14" customHeight="1">
      <c r="A52" s="13">
        <v>3.75</v>
      </c>
      <c r="B52" s="15">
        <f t="shared" ref="B52:B88" si="7">L6*($A52)</f>
        <v>0</v>
      </c>
      <c r="C52" s="15">
        <f t="shared" ref="C52:C88" si="8">M6*($A52)</f>
        <v>0</v>
      </c>
      <c r="D52" s="15">
        <f t="shared" ref="D52:D88" si="9">N6*($A52)</f>
        <v>0</v>
      </c>
      <c r="E52" s="15">
        <f t="shared" ref="E52:E88" si="10">O6*($A52)</f>
        <v>0</v>
      </c>
      <c r="F52" s="12">
        <f t="shared" ref="F52:F88" si="11">SUM(B52:E52)</f>
        <v>0</v>
      </c>
      <c r="G52" s="2"/>
      <c r="H52" s="13" t="e">
        <f t="shared" ref="H52:H88" si="12">$I$49*((A52)^$K$49)</f>
        <v>#VALUE!</v>
      </c>
      <c r="I52" s="15" t="e">
        <f t="shared" ref="I52:I88" si="13">L6*$H52</f>
        <v>#VALUE!</v>
      </c>
      <c r="J52" s="15" t="e">
        <f t="shared" ref="J52:J88" si="14">M6*$H52</f>
        <v>#VALUE!</v>
      </c>
      <c r="K52" s="15" t="e">
        <f t="shared" ref="K52:K88" si="15">N6*$H52</f>
        <v>#VALUE!</v>
      </c>
      <c r="L52" s="15" t="e">
        <f t="shared" ref="L52:L88" si="16">O6*$H52</f>
        <v>#VALUE!</v>
      </c>
      <c r="M52" s="30" t="e">
        <f t="shared" ref="M52:M88" si="17">SUM(I52:L52)</f>
        <v>#VALUE!</v>
      </c>
      <c r="N52" s="4"/>
      <c r="O52" s="4"/>
      <c r="P52" s="4"/>
    </row>
    <row r="53" spans="1:18" ht="14" customHeight="1">
      <c r="A53" s="13">
        <v>4.25</v>
      </c>
      <c r="B53" s="15">
        <f t="shared" si="7"/>
        <v>0</v>
      </c>
      <c r="C53" s="15">
        <f t="shared" si="8"/>
        <v>0</v>
      </c>
      <c r="D53" s="15">
        <f t="shared" si="9"/>
        <v>0</v>
      </c>
      <c r="E53" s="15">
        <f t="shared" si="10"/>
        <v>0</v>
      </c>
      <c r="F53" s="12">
        <f t="shared" si="11"/>
        <v>0</v>
      </c>
      <c r="G53" s="2"/>
      <c r="H53" s="13" t="e">
        <f t="shared" si="12"/>
        <v>#VALUE!</v>
      </c>
      <c r="I53" s="15" t="e">
        <f t="shared" si="13"/>
        <v>#VALUE!</v>
      </c>
      <c r="J53" s="15" t="e">
        <f t="shared" si="14"/>
        <v>#VALUE!</v>
      </c>
      <c r="K53" s="15" t="e">
        <f t="shared" si="15"/>
        <v>#VALUE!</v>
      </c>
      <c r="L53" s="15" t="e">
        <f t="shared" si="16"/>
        <v>#VALUE!</v>
      </c>
      <c r="M53" s="30" t="e">
        <f t="shared" si="17"/>
        <v>#VALUE!</v>
      </c>
      <c r="N53" s="4"/>
      <c r="O53" s="4"/>
      <c r="P53" s="4"/>
    </row>
    <row r="54" spans="1:18" ht="14" customHeight="1">
      <c r="A54" s="13">
        <v>4.75</v>
      </c>
      <c r="B54" s="15">
        <f t="shared" si="7"/>
        <v>0</v>
      </c>
      <c r="C54" s="15">
        <f t="shared" si="8"/>
        <v>0</v>
      </c>
      <c r="D54" s="15">
        <f t="shared" si="9"/>
        <v>0</v>
      </c>
      <c r="E54" s="15">
        <f t="shared" si="10"/>
        <v>0</v>
      </c>
      <c r="F54" s="12">
        <f t="shared" si="11"/>
        <v>0</v>
      </c>
      <c r="G54" s="2"/>
      <c r="H54" s="13" t="e">
        <f t="shared" si="12"/>
        <v>#VALUE!</v>
      </c>
      <c r="I54" s="15" t="e">
        <f t="shared" si="13"/>
        <v>#VALUE!</v>
      </c>
      <c r="J54" s="15" t="e">
        <f t="shared" si="14"/>
        <v>#VALUE!</v>
      </c>
      <c r="K54" s="15" t="e">
        <f t="shared" si="15"/>
        <v>#VALUE!</v>
      </c>
      <c r="L54" s="15" t="e">
        <f t="shared" si="16"/>
        <v>#VALUE!</v>
      </c>
      <c r="M54" s="30" t="e">
        <f t="shared" si="17"/>
        <v>#VALUE!</v>
      </c>
      <c r="N54" s="4"/>
      <c r="O54" s="4"/>
      <c r="P54" s="4"/>
    </row>
    <row r="55" spans="1:18" ht="14" customHeight="1">
      <c r="A55" s="13">
        <v>5.25</v>
      </c>
      <c r="B55" s="15">
        <f t="shared" si="7"/>
        <v>0</v>
      </c>
      <c r="C55" s="15">
        <f t="shared" si="8"/>
        <v>0</v>
      </c>
      <c r="D55" s="15">
        <f t="shared" si="9"/>
        <v>0</v>
      </c>
      <c r="E55" s="15">
        <f t="shared" si="10"/>
        <v>0</v>
      </c>
      <c r="F55" s="12">
        <f t="shared" si="11"/>
        <v>0</v>
      </c>
      <c r="G55" s="2"/>
      <c r="H55" s="13" t="e">
        <f t="shared" si="12"/>
        <v>#VALUE!</v>
      </c>
      <c r="I55" s="15" t="e">
        <f t="shared" si="13"/>
        <v>#VALUE!</v>
      </c>
      <c r="J55" s="15" t="e">
        <f t="shared" si="14"/>
        <v>#VALUE!</v>
      </c>
      <c r="K55" s="15" t="e">
        <f t="shared" si="15"/>
        <v>#VALUE!</v>
      </c>
      <c r="L55" s="15" t="e">
        <f t="shared" si="16"/>
        <v>#VALUE!</v>
      </c>
      <c r="M55" s="30" t="e">
        <f t="shared" si="17"/>
        <v>#VALUE!</v>
      </c>
      <c r="N55" s="4"/>
      <c r="O55" s="4"/>
      <c r="P55" s="4"/>
    </row>
    <row r="56" spans="1:18" ht="14" customHeight="1">
      <c r="A56" s="13">
        <v>5.75</v>
      </c>
      <c r="B56" s="15">
        <f t="shared" si="7"/>
        <v>0</v>
      </c>
      <c r="C56" s="15">
        <f t="shared" si="8"/>
        <v>0</v>
      </c>
      <c r="D56" s="15">
        <f t="shared" si="9"/>
        <v>0</v>
      </c>
      <c r="E56" s="15">
        <f t="shared" si="10"/>
        <v>0</v>
      </c>
      <c r="F56" s="12">
        <f t="shared" si="11"/>
        <v>0</v>
      </c>
      <c r="G56" s="2"/>
      <c r="H56" s="13" t="e">
        <f t="shared" si="12"/>
        <v>#VALUE!</v>
      </c>
      <c r="I56" s="15" t="e">
        <f t="shared" si="13"/>
        <v>#VALUE!</v>
      </c>
      <c r="J56" s="15" t="e">
        <f t="shared" si="14"/>
        <v>#VALUE!</v>
      </c>
      <c r="K56" s="15" t="e">
        <f t="shared" si="15"/>
        <v>#VALUE!</v>
      </c>
      <c r="L56" s="15" t="e">
        <f t="shared" si="16"/>
        <v>#VALUE!</v>
      </c>
      <c r="M56" s="30" t="e">
        <f t="shared" si="17"/>
        <v>#VALUE!</v>
      </c>
      <c r="N56" s="4"/>
      <c r="O56" s="4"/>
      <c r="P56" s="4"/>
    </row>
    <row r="57" spans="1:18" ht="14" customHeight="1">
      <c r="A57" s="13">
        <v>6.25</v>
      </c>
      <c r="B57" s="15">
        <f t="shared" si="7"/>
        <v>0</v>
      </c>
      <c r="C57" s="15">
        <f t="shared" si="8"/>
        <v>0</v>
      </c>
      <c r="D57" s="15">
        <f t="shared" si="9"/>
        <v>0</v>
      </c>
      <c r="E57" s="15">
        <f t="shared" si="10"/>
        <v>0</v>
      </c>
      <c r="F57" s="12">
        <f t="shared" si="11"/>
        <v>0</v>
      </c>
      <c r="G57" s="2"/>
      <c r="H57" s="13" t="e">
        <f t="shared" si="12"/>
        <v>#VALUE!</v>
      </c>
      <c r="I57" s="15" t="e">
        <f t="shared" si="13"/>
        <v>#VALUE!</v>
      </c>
      <c r="J57" s="15" t="e">
        <f t="shared" si="14"/>
        <v>#VALUE!</v>
      </c>
      <c r="K57" s="15" t="e">
        <f t="shared" si="15"/>
        <v>#VALUE!</v>
      </c>
      <c r="L57" s="15" t="e">
        <f t="shared" si="16"/>
        <v>#VALUE!</v>
      </c>
      <c r="M57" s="30" t="e">
        <f t="shared" si="17"/>
        <v>#VALUE!</v>
      </c>
      <c r="N57" s="4"/>
      <c r="O57" s="4"/>
      <c r="P57" s="4"/>
    </row>
    <row r="58" spans="1:18" ht="14" customHeight="1">
      <c r="A58" s="13">
        <v>6.75</v>
      </c>
      <c r="B58" s="15">
        <f t="shared" si="7"/>
        <v>0</v>
      </c>
      <c r="C58" s="15">
        <f t="shared" si="8"/>
        <v>0</v>
      </c>
      <c r="D58" s="15">
        <f t="shared" si="9"/>
        <v>0</v>
      </c>
      <c r="E58" s="15">
        <f t="shared" si="10"/>
        <v>0</v>
      </c>
      <c r="F58" s="12">
        <f t="shared" si="11"/>
        <v>0</v>
      </c>
      <c r="G58" s="2"/>
      <c r="H58" s="13" t="e">
        <f t="shared" si="12"/>
        <v>#VALUE!</v>
      </c>
      <c r="I58" s="15" t="e">
        <f t="shared" si="13"/>
        <v>#VALUE!</v>
      </c>
      <c r="J58" s="15" t="e">
        <f t="shared" si="14"/>
        <v>#VALUE!</v>
      </c>
      <c r="K58" s="15" t="e">
        <f t="shared" si="15"/>
        <v>#VALUE!</v>
      </c>
      <c r="L58" s="15" t="e">
        <f t="shared" si="16"/>
        <v>#VALUE!</v>
      </c>
      <c r="M58" s="30" t="e">
        <f t="shared" si="17"/>
        <v>#VALUE!</v>
      </c>
      <c r="N58" s="4"/>
      <c r="O58" s="4"/>
      <c r="P58" s="4"/>
    </row>
    <row r="59" spans="1:18" ht="14" customHeight="1">
      <c r="A59" s="13">
        <v>7.25</v>
      </c>
      <c r="B59" s="15">
        <f t="shared" si="7"/>
        <v>0</v>
      </c>
      <c r="C59" s="15">
        <f t="shared" si="8"/>
        <v>0</v>
      </c>
      <c r="D59" s="15">
        <f t="shared" si="9"/>
        <v>0</v>
      </c>
      <c r="E59" s="15">
        <f t="shared" si="10"/>
        <v>0</v>
      </c>
      <c r="F59" s="12">
        <f t="shared" si="11"/>
        <v>0</v>
      </c>
      <c r="G59" s="2"/>
      <c r="H59" s="13" t="e">
        <f t="shared" si="12"/>
        <v>#VALUE!</v>
      </c>
      <c r="I59" s="15" t="e">
        <f t="shared" si="13"/>
        <v>#VALUE!</v>
      </c>
      <c r="J59" s="15" t="e">
        <f t="shared" si="14"/>
        <v>#VALUE!</v>
      </c>
      <c r="K59" s="15" t="e">
        <f t="shared" si="15"/>
        <v>#VALUE!</v>
      </c>
      <c r="L59" s="15" t="e">
        <f t="shared" si="16"/>
        <v>#VALUE!</v>
      </c>
      <c r="M59" s="30" t="e">
        <f t="shared" si="17"/>
        <v>#VALUE!</v>
      </c>
      <c r="N59" s="4"/>
      <c r="O59" s="4"/>
      <c r="P59" s="4"/>
    </row>
    <row r="60" spans="1:18" ht="14" customHeight="1">
      <c r="A60" s="13">
        <v>7.75</v>
      </c>
      <c r="B60" s="15">
        <f t="shared" si="7"/>
        <v>0</v>
      </c>
      <c r="C60" s="15">
        <f t="shared" si="8"/>
        <v>0</v>
      </c>
      <c r="D60" s="15">
        <f t="shared" si="9"/>
        <v>0</v>
      </c>
      <c r="E60" s="15">
        <f t="shared" si="10"/>
        <v>0</v>
      </c>
      <c r="F60" s="12">
        <f t="shared" si="11"/>
        <v>0</v>
      </c>
      <c r="G60" s="2"/>
      <c r="H60" s="13" t="e">
        <f t="shared" si="12"/>
        <v>#VALUE!</v>
      </c>
      <c r="I60" s="15" t="e">
        <f t="shared" si="13"/>
        <v>#VALUE!</v>
      </c>
      <c r="J60" s="15" t="e">
        <f t="shared" si="14"/>
        <v>#VALUE!</v>
      </c>
      <c r="K60" s="15" t="e">
        <f t="shared" si="15"/>
        <v>#VALUE!</v>
      </c>
      <c r="L60" s="15" t="e">
        <f t="shared" si="16"/>
        <v>#VALUE!</v>
      </c>
      <c r="M60" s="30" t="e">
        <f t="shared" si="17"/>
        <v>#VALUE!</v>
      </c>
      <c r="N60" s="4"/>
      <c r="O60" s="4"/>
      <c r="P60" s="4"/>
    </row>
    <row r="61" spans="1:18" ht="14" customHeight="1">
      <c r="A61" s="13">
        <v>8.25</v>
      </c>
      <c r="B61" s="15">
        <f t="shared" si="7"/>
        <v>0</v>
      </c>
      <c r="C61" s="15">
        <f t="shared" si="8"/>
        <v>0</v>
      </c>
      <c r="D61" s="15">
        <f t="shared" si="9"/>
        <v>0</v>
      </c>
      <c r="E61" s="15">
        <f t="shared" si="10"/>
        <v>0</v>
      </c>
      <c r="F61" s="12">
        <f t="shared" si="11"/>
        <v>0</v>
      </c>
      <c r="G61" s="2"/>
      <c r="H61" s="13" t="e">
        <f t="shared" si="12"/>
        <v>#VALUE!</v>
      </c>
      <c r="I61" s="15" t="e">
        <f t="shared" si="13"/>
        <v>#VALUE!</v>
      </c>
      <c r="J61" s="15" t="e">
        <f t="shared" si="14"/>
        <v>#VALUE!</v>
      </c>
      <c r="K61" s="15" t="e">
        <f t="shared" si="15"/>
        <v>#VALUE!</v>
      </c>
      <c r="L61" s="15" t="e">
        <f t="shared" si="16"/>
        <v>#VALUE!</v>
      </c>
      <c r="M61" s="30" t="e">
        <f t="shared" si="17"/>
        <v>#VALUE!</v>
      </c>
      <c r="N61" s="4"/>
      <c r="O61" s="4"/>
      <c r="P61" s="4"/>
    </row>
    <row r="62" spans="1:18" ht="14" customHeight="1">
      <c r="A62" s="13">
        <v>8.75</v>
      </c>
      <c r="B62" s="15">
        <f t="shared" si="7"/>
        <v>0</v>
      </c>
      <c r="C62" s="15">
        <f t="shared" si="8"/>
        <v>7886.2087499999998</v>
      </c>
      <c r="D62" s="15">
        <f t="shared" si="9"/>
        <v>0</v>
      </c>
      <c r="E62" s="15">
        <f t="shared" si="10"/>
        <v>0</v>
      </c>
      <c r="F62" s="12">
        <f t="shared" si="11"/>
        <v>7886.2087499999998</v>
      </c>
      <c r="G62" s="2"/>
      <c r="H62" s="13" t="e">
        <f t="shared" si="12"/>
        <v>#VALUE!</v>
      </c>
      <c r="I62" s="15" t="e">
        <f t="shared" si="13"/>
        <v>#VALUE!</v>
      </c>
      <c r="J62" s="15" t="e">
        <f t="shared" si="14"/>
        <v>#VALUE!</v>
      </c>
      <c r="K62" s="15" t="e">
        <f t="shared" si="15"/>
        <v>#VALUE!</v>
      </c>
      <c r="L62" s="15" t="e">
        <f t="shared" si="16"/>
        <v>#VALUE!</v>
      </c>
      <c r="M62" s="30" t="e">
        <f t="shared" si="17"/>
        <v>#VALUE!</v>
      </c>
      <c r="N62" s="4"/>
      <c r="O62" s="4"/>
      <c r="P62" s="4"/>
    </row>
    <row r="63" spans="1:18" ht="14" customHeight="1">
      <c r="A63" s="13">
        <v>9.25</v>
      </c>
      <c r="B63" s="15">
        <f t="shared" si="7"/>
        <v>0</v>
      </c>
      <c r="C63" s="15">
        <f t="shared" si="8"/>
        <v>28906.314750000001</v>
      </c>
      <c r="D63" s="15">
        <f t="shared" si="9"/>
        <v>0</v>
      </c>
      <c r="E63" s="15">
        <f t="shared" si="10"/>
        <v>0</v>
      </c>
      <c r="F63" s="12">
        <f t="shared" si="11"/>
        <v>28906.314750000001</v>
      </c>
      <c r="G63" s="2"/>
      <c r="H63" s="13" t="e">
        <f t="shared" si="12"/>
        <v>#VALUE!</v>
      </c>
      <c r="I63" s="15" t="e">
        <f t="shared" si="13"/>
        <v>#VALUE!</v>
      </c>
      <c r="J63" s="15" t="e">
        <f t="shared" si="14"/>
        <v>#VALUE!</v>
      </c>
      <c r="K63" s="15" t="e">
        <f t="shared" si="15"/>
        <v>#VALUE!</v>
      </c>
      <c r="L63" s="15" t="e">
        <f t="shared" si="16"/>
        <v>#VALUE!</v>
      </c>
      <c r="M63" s="30" t="e">
        <f t="shared" si="17"/>
        <v>#VALUE!</v>
      </c>
      <c r="N63" s="4"/>
      <c r="O63" s="4"/>
      <c r="P63" s="4"/>
    </row>
    <row r="64" spans="1:18" ht="14" customHeight="1">
      <c r="A64" s="13">
        <v>9.75</v>
      </c>
      <c r="B64" s="15">
        <f t="shared" si="7"/>
        <v>0</v>
      </c>
      <c r="C64" s="15">
        <f t="shared" si="8"/>
        <v>75742.280249999996</v>
      </c>
      <c r="D64" s="15">
        <f t="shared" si="9"/>
        <v>0</v>
      </c>
      <c r="E64" s="15">
        <f t="shared" si="10"/>
        <v>0</v>
      </c>
      <c r="F64" s="12">
        <f t="shared" si="11"/>
        <v>75742.280249999996</v>
      </c>
      <c r="G64" s="2"/>
      <c r="H64" s="13" t="e">
        <f t="shared" si="12"/>
        <v>#VALUE!</v>
      </c>
      <c r="I64" s="15" t="e">
        <f t="shared" si="13"/>
        <v>#VALUE!</v>
      </c>
      <c r="J64" s="15" t="e">
        <f t="shared" si="14"/>
        <v>#VALUE!</v>
      </c>
      <c r="K64" s="15" t="e">
        <f t="shared" si="15"/>
        <v>#VALUE!</v>
      </c>
      <c r="L64" s="15" t="e">
        <f t="shared" si="16"/>
        <v>#VALUE!</v>
      </c>
      <c r="M64" s="30" t="e">
        <f t="shared" si="17"/>
        <v>#VALUE!</v>
      </c>
      <c r="N64" s="4"/>
      <c r="O64" s="4"/>
      <c r="P64" s="4"/>
    </row>
    <row r="65" spans="1:16" ht="14" customHeight="1">
      <c r="A65" s="13">
        <v>10.25</v>
      </c>
      <c r="B65" s="15">
        <f t="shared" si="7"/>
        <v>0</v>
      </c>
      <c r="C65" s="15">
        <f t="shared" si="8"/>
        <v>138155.09650000001</v>
      </c>
      <c r="D65" s="15">
        <f t="shared" si="9"/>
        <v>0</v>
      </c>
      <c r="E65" s="15">
        <f t="shared" si="10"/>
        <v>0</v>
      </c>
      <c r="F65" s="12">
        <f t="shared" si="11"/>
        <v>138155.09650000001</v>
      </c>
      <c r="G65" s="2"/>
      <c r="H65" s="13" t="e">
        <f t="shared" si="12"/>
        <v>#VALUE!</v>
      </c>
      <c r="I65" s="15" t="e">
        <f t="shared" si="13"/>
        <v>#VALUE!</v>
      </c>
      <c r="J65" s="15" t="e">
        <f t="shared" si="14"/>
        <v>#VALUE!</v>
      </c>
      <c r="K65" s="15" t="e">
        <f t="shared" si="15"/>
        <v>#VALUE!</v>
      </c>
      <c r="L65" s="15" t="e">
        <f t="shared" si="16"/>
        <v>#VALUE!</v>
      </c>
      <c r="M65" s="30" t="e">
        <f t="shared" si="17"/>
        <v>#VALUE!</v>
      </c>
      <c r="N65" s="4"/>
      <c r="O65" s="4"/>
      <c r="P65" s="4"/>
    </row>
    <row r="66" spans="1:16" ht="14" customHeight="1">
      <c r="A66" s="13">
        <v>10.75</v>
      </c>
      <c r="B66" s="15">
        <f t="shared" si="7"/>
        <v>0</v>
      </c>
      <c r="C66" s="15">
        <f t="shared" si="8"/>
        <v>219058.86674999999</v>
      </c>
      <c r="D66" s="15">
        <f t="shared" si="9"/>
        <v>0</v>
      </c>
      <c r="E66" s="15">
        <f t="shared" si="10"/>
        <v>0</v>
      </c>
      <c r="F66" s="12">
        <f t="shared" si="11"/>
        <v>219058.86674999999</v>
      </c>
      <c r="G66" s="2"/>
      <c r="H66" s="13" t="e">
        <f t="shared" si="12"/>
        <v>#VALUE!</v>
      </c>
      <c r="I66" s="15" t="e">
        <f t="shared" si="13"/>
        <v>#VALUE!</v>
      </c>
      <c r="J66" s="15" t="e">
        <f t="shared" si="14"/>
        <v>#VALUE!</v>
      </c>
      <c r="K66" s="15" t="e">
        <f t="shared" si="15"/>
        <v>#VALUE!</v>
      </c>
      <c r="L66" s="15" t="e">
        <f t="shared" si="16"/>
        <v>#VALUE!</v>
      </c>
      <c r="M66" s="30" t="e">
        <f t="shared" si="17"/>
        <v>#VALUE!</v>
      </c>
      <c r="N66" s="4"/>
      <c r="O66" s="4"/>
      <c r="P66" s="4"/>
    </row>
    <row r="67" spans="1:16" ht="14" customHeight="1">
      <c r="A67" s="13">
        <v>11.25</v>
      </c>
      <c r="B67" s="15">
        <f t="shared" si="7"/>
        <v>0</v>
      </c>
      <c r="C67" s="15">
        <f t="shared" si="8"/>
        <v>335914.58250000002</v>
      </c>
      <c r="D67" s="15">
        <f t="shared" si="9"/>
        <v>0</v>
      </c>
      <c r="E67" s="15">
        <f t="shared" si="10"/>
        <v>0</v>
      </c>
      <c r="F67" s="12">
        <f t="shared" si="11"/>
        <v>335914.58250000002</v>
      </c>
      <c r="G67" s="2"/>
      <c r="H67" s="13" t="e">
        <f t="shared" si="12"/>
        <v>#VALUE!</v>
      </c>
      <c r="I67" s="15" t="e">
        <f t="shared" si="13"/>
        <v>#VALUE!</v>
      </c>
      <c r="J67" s="15" t="e">
        <f t="shared" si="14"/>
        <v>#VALUE!</v>
      </c>
      <c r="K67" s="15" t="e">
        <f t="shared" si="15"/>
        <v>#VALUE!</v>
      </c>
      <c r="L67" s="15" t="e">
        <f t="shared" si="16"/>
        <v>#VALUE!</v>
      </c>
      <c r="M67" s="30" t="e">
        <f t="shared" si="17"/>
        <v>#VALUE!</v>
      </c>
      <c r="N67" s="4"/>
      <c r="O67" s="4"/>
      <c r="P67" s="4"/>
    </row>
    <row r="68" spans="1:16" ht="14" customHeight="1">
      <c r="A68" s="13">
        <v>11.75</v>
      </c>
      <c r="B68" s="15">
        <f t="shared" si="7"/>
        <v>0</v>
      </c>
      <c r="C68" s="15">
        <f t="shared" si="8"/>
        <v>386254.02525000001</v>
      </c>
      <c r="D68" s="15">
        <f t="shared" si="9"/>
        <v>0</v>
      </c>
      <c r="E68" s="15">
        <f t="shared" si="10"/>
        <v>0</v>
      </c>
      <c r="F68" s="12">
        <f t="shared" si="11"/>
        <v>386254.02525000001</v>
      </c>
      <c r="G68" s="2"/>
      <c r="H68" s="13" t="e">
        <f t="shared" si="12"/>
        <v>#VALUE!</v>
      </c>
      <c r="I68" s="15" t="e">
        <f t="shared" si="13"/>
        <v>#VALUE!</v>
      </c>
      <c r="J68" s="15" t="e">
        <f t="shared" si="14"/>
        <v>#VALUE!</v>
      </c>
      <c r="K68" s="15" t="e">
        <f t="shared" si="15"/>
        <v>#VALUE!</v>
      </c>
      <c r="L68" s="15" t="e">
        <f t="shared" si="16"/>
        <v>#VALUE!</v>
      </c>
      <c r="M68" s="30" t="e">
        <f t="shared" si="17"/>
        <v>#VALUE!</v>
      </c>
      <c r="N68" s="4"/>
      <c r="O68" s="4"/>
      <c r="P68" s="4"/>
    </row>
    <row r="69" spans="1:16" ht="14" customHeight="1">
      <c r="A69" s="13">
        <v>12.25</v>
      </c>
      <c r="B69" s="15">
        <f t="shared" si="7"/>
        <v>0</v>
      </c>
      <c r="C69" s="15">
        <f t="shared" si="8"/>
        <v>466415.7365</v>
      </c>
      <c r="D69" s="15">
        <f t="shared" si="9"/>
        <v>0</v>
      </c>
      <c r="E69" s="15">
        <f t="shared" si="10"/>
        <v>0</v>
      </c>
      <c r="F69" s="12">
        <f t="shared" si="11"/>
        <v>466415.7365</v>
      </c>
      <c r="G69" s="2"/>
      <c r="H69" s="13" t="e">
        <f t="shared" si="12"/>
        <v>#VALUE!</v>
      </c>
      <c r="I69" s="15" t="e">
        <f t="shared" si="13"/>
        <v>#VALUE!</v>
      </c>
      <c r="J69" s="15" t="e">
        <f t="shared" si="14"/>
        <v>#VALUE!</v>
      </c>
      <c r="K69" s="15" t="e">
        <f t="shared" si="15"/>
        <v>#VALUE!</v>
      </c>
      <c r="L69" s="15" t="e">
        <f t="shared" si="16"/>
        <v>#VALUE!</v>
      </c>
      <c r="M69" s="30" t="e">
        <f t="shared" si="17"/>
        <v>#VALUE!</v>
      </c>
      <c r="N69" s="4"/>
      <c r="O69" s="4"/>
      <c r="P69" s="4"/>
    </row>
    <row r="70" spans="1:16" ht="14" customHeight="1">
      <c r="A70" s="13">
        <v>12.75</v>
      </c>
      <c r="B70" s="15">
        <f t="shared" si="7"/>
        <v>0</v>
      </c>
      <c r="C70" s="15">
        <f t="shared" si="8"/>
        <v>343793.72329225403</v>
      </c>
      <c r="D70" s="15">
        <f t="shared" si="9"/>
        <v>9965.0354577464805</v>
      </c>
      <c r="E70" s="15">
        <f t="shared" si="10"/>
        <v>0</v>
      </c>
      <c r="F70" s="12">
        <f t="shared" si="11"/>
        <v>353758.75875000103</v>
      </c>
      <c r="G70" s="2"/>
      <c r="H70" s="13" t="e">
        <f t="shared" si="12"/>
        <v>#VALUE!</v>
      </c>
      <c r="I70" s="15" t="e">
        <f t="shared" si="13"/>
        <v>#VALUE!</v>
      </c>
      <c r="J70" s="15" t="e">
        <f t="shared" si="14"/>
        <v>#VALUE!</v>
      </c>
      <c r="K70" s="15" t="e">
        <f t="shared" si="15"/>
        <v>#VALUE!</v>
      </c>
      <c r="L70" s="15" t="e">
        <f t="shared" si="16"/>
        <v>#VALUE!</v>
      </c>
      <c r="M70" s="30" t="e">
        <f t="shared" si="17"/>
        <v>#VALUE!</v>
      </c>
      <c r="N70" s="4"/>
      <c r="O70" s="4"/>
      <c r="P70" s="4"/>
    </row>
    <row r="71" spans="1:16" ht="14" customHeight="1">
      <c r="A71" s="13">
        <v>13.25</v>
      </c>
      <c r="B71" s="15">
        <f t="shared" si="7"/>
        <v>0</v>
      </c>
      <c r="C71" s="15">
        <f t="shared" si="8"/>
        <v>183186.155064516</v>
      </c>
      <c r="D71" s="15">
        <f t="shared" si="9"/>
        <v>12633.5279354839</v>
      </c>
      <c r="E71" s="15">
        <f t="shared" si="10"/>
        <v>0</v>
      </c>
      <c r="F71" s="12">
        <f t="shared" si="11"/>
        <v>195819.68299999999</v>
      </c>
      <c r="G71" s="2"/>
      <c r="H71" s="13" t="e">
        <f t="shared" si="12"/>
        <v>#VALUE!</v>
      </c>
      <c r="I71" s="15" t="e">
        <f t="shared" si="13"/>
        <v>#VALUE!</v>
      </c>
      <c r="J71" s="15" t="e">
        <f t="shared" si="14"/>
        <v>#VALUE!</v>
      </c>
      <c r="K71" s="15" t="e">
        <f t="shared" si="15"/>
        <v>#VALUE!</v>
      </c>
      <c r="L71" s="15" t="e">
        <f t="shared" si="16"/>
        <v>#VALUE!</v>
      </c>
      <c r="M71" s="30" t="e">
        <f t="shared" si="17"/>
        <v>#VALUE!</v>
      </c>
      <c r="N71" s="4"/>
      <c r="O71" s="4"/>
      <c r="P71" s="4"/>
    </row>
    <row r="72" spans="1:16" ht="14" customHeight="1">
      <c r="A72" s="13">
        <v>13.75</v>
      </c>
      <c r="B72" s="15">
        <f t="shared" si="7"/>
        <v>0</v>
      </c>
      <c r="C72" s="15">
        <f t="shared" si="8"/>
        <v>87046.500357142795</v>
      </c>
      <c r="D72" s="15">
        <f t="shared" si="9"/>
        <v>6695.8846428571496</v>
      </c>
      <c r="E72" s="15">
        <f t="shared" si="10"/>
        <v>0</v>
      </c>
      <c r="F72" s="12">
        <f t="shared" si="11"/>
        <v>93742.384999999995</v>
      </c>
      <c r="G72" s="2"/>
      <c r="H72" s="13" t="e">
        <f t="shared" si="12"/>
        <v>#VALUE!</v>
      </c>
      <c r="I72" s="15" t="e">
        <f t="shared" si="13"/>
        <v>#VALUE!</v>
      </c>
      <c r="J72" s="15" t="e">
        <f t="shared" si="14"/>
        <v>#VALUE!</v>
      </c>
      <c r="K72" s="15" t="e">
        <f t="shared" si="15"/>
        <v>#VALUE!</v>
      </c>
      <c r="L72" s="15" t="e">
        <f t="shared" si="16"/>
        <v>#VALUE!</v>
      </c>
      <c r="M72" s="30" t="e">
        <f t="shared" si="17"/>
        <v>#VALUE!</v>
      </c>
      <c r="N72" s="4"/>
      <c r="O72" s="4"/>
      <c r="P72" s="4"/>
    </row>
    <row r="73" spans="1:16" ht="14" customHeight="1">
      <c r="A73" s="13">
        <v>14.25</v>
      </c>
      <c r="B73" s="15">
        <f t="shared" si="7"/>
        <v>0</v>
      </c>
      <c r="C73" s="15">
        <f t="shared" si="8"/>
        <v>59346.519</v>
      </c>
      <c r="D73" s="15">
        <f t="shared" si="9"/>
        <v>0</v>
      </c>
      <c r="E73" s="15">
        <f t="shared" si="10"/>
        <v>0</v>
      </c>
      <c r="F73" s="12">
        <f t="shared" si="11"/>
        <v>59346.519</v>
      </c>
      <c r="G73" s="2"/>
      <c r="H73" s="13" t="e">
        <f t="shared" si="12"/>
        <v>#VALUE!</v>
      </c>
      <c r="I73" s="15" t="e">
        <f t="shared" si="13"/>
        <v>#VALUE!</v>
      </c>
      <c r="J73" s="15" t="e">
        <f t="shared" si="14"/>
        <v>#VALUE!</v>
      </c>
      <c r="K73" s="15" t="e">
        <f t="shared" si="15"/>
        <v>#VALUE!</v>
      </c>
      <c r="L73" s="15" t="e">
        <f t="shared" si="16"/>
        <v>#VALUE!</v>
      </c>
      <c r="M73" s="30" t="e">
        <f t="shared" si="17"/>
        <v>#VALUE!</v>
      </c>
      <c r="N73" s="4"/>
      <c r="O73" s="4"/>
      <c r="P73" s="4"/>
    </row>
    <row r="74" spans="1:16" ht="14" customHeight="1">
      <c r="A74" s="13">
        <v>14.75</v>
      </c>
      <c r="B74" s="15">
        <f t="shared" si="7"/>
        <v>0</v>
      </c>
      <c r="C74" s="15">
        <f t="shared" si="8"/>
        <v>17663.252833333401</v>
      </c>
      <c r="D74" s="15">
        <f t="shared" si="9"/>
        <v>8831.6264166666606</v>
      </c>
      <c r="E74" s="15">
        <f t="shared" si="10"/>
        <v>0</v>
      </c>
      <c r="F74" s="12">
        <f t="shared" si="11"/>
        <v>26494.8792500001</v>
      </c>
      <c r="G74" s="2"/>
      <c r="H74" s="13" t="e">
        <f t="shared" si="12"/>
        <v>#VALUE!</v>
      </c>
      <c r="I74" s="15" t="e">
        <f t="shared" si="13"/>
        <v>#VALUE!</v>
      </c>
      <c r="J74" s="15" t="e">
        <f t="shared" si="14"/>
        <v>#VALUE!</v>
      </c>
      <c r="K74" s="15" t="e">
        <f t="shared" si="15"/>
        <v>#VALUE!</v>
      </c>
      <c r="L74" s="15" t="e">
        <f t="shared" si="16"/>
        <v>#VALUE!</v>
      </c>
      <c r="M74" s="30" t="e">
        <f t="shared" si="17"/>
        <v>#VALUE!</v>
      </c>
      <c r="N74" s="4"/>
      <c r="O74" s="4"/>
      <c r="P74" s="4"/>
    </row>
    <row r="75" spans="1:16" ht="14" customHeight="1">
      <c r="A75" s="13">
        <v>15.25</v>
      </c>
      <c r="B75" s="15">
        <f t="shared" si="7"/>
        <v>0</v>
      </c>
      <c r="C75" s="15">
        <f t="shared" si="8"/>
        <v>1420.0037500000001</v>
      </c>
      <c r="D75" s="15">
        <f t="shared" si="9"/>
        <v>1420.0037500000001</v>
      </c>
      <c r="E75" s="15">
        <f t="shared" si="10"/>
        <v>0</v>
      </c>
      <c r="F75" s="12">
        <f t="shared" si="11"/>
        <v>2840.0075000000002</v>
      </c>
      <c r="G75" s="2"/>
      <c r="H75" s="13" t="e">
        <f t="shared" si="12"/>
        <v>#VALUE!</v>
      </c>
      <c r="I75" s="15" t="e">
        <f t="shared" si="13"/>
        <v>#VALUE!</v>
      </c>
      <c r="J75" s="15" t="e">
        <f t="shared" si="14"/>
        <v>#VALUE!</v>
      </c>
      <c r="K75" s="15" t="e">
        <f t="shared" si="15"/>
        <v>#VALUE!</v>
      </c>
      <c r="L75" s="15" t="e">
        <f t="shared" si="16"/>
        <v>#VALUE!</v>
      </c>
      <c r="M75" s="30" t="e">
        <f t="shared" si="17"/>
        <v>#VALUE!</v>
      </c>
      <c r="N75" s="4"/>
      <c r="O75" s="4"/>
      <c r="P75" s="4"/>
    </row>
    <row r="76" spans="1:16" ht="14" customHeight="1">
      <c r="A76" s="13">
        <v>15.75</v>
      </c>
      <c r="B76" s="15">
        <f t="shared" si="7"/>
        <v>0</v>
      </c>
      <c r="C76" s="15">
        <f t="shared" si="8"/>
        <v>581.23012500000004</v>
      </c>
      <c r="D76" s="15">
        <f t="shared" si="9"/>
        <v>581.23012500000004</v>
      </c>
      <c r="E76" s="15">
        <f t="shared" si="10"/>
        <v>0</v>
      </c>
      <c r="F76" s="12">
        <f t="shared" si="11"/>
        <v>1162.4602500000001</v>
      </c>
      <c r="G76" s="2"/>
      <c r="H76" s="13" t="e">
        <f t="shared" si="12"/>
        <v>#VALUE!</v>
      </c>
      <c r="I76" s="15" t="e">
        <f t="shared" si="13"/>
        <v>#VALUE!</v>
      </c>
      <c r="J76" s="15" t="e">
        <f t="shared" si="14"/>
        <v>#VALUE!</v>
      </c>
      <c r="K76" s="15" t="e">
        <f t="shared" si="15"/>
        <v>#VALUE!</v>
      </c>
      <c r="L76" s="15" t="e">
        <f t="shared" si="16"/>
        <v>#VALUE!</v>
      </c>
      <c r="M76" s="30" t="e">
        <f t="shared" si="17"/>
        <v>#VALUE!</v>
      </c>
      <c r="N76" s="4"/>
      <c r="O76" s="4"/>
      <c r="P76" s="4"/>
    </row>
    <row r="77" spans="1:16" ht="14" customHeight="1">
      <c r="A77" s="13">
        <v>16.25</v>
      </c>
      <c r="B77" s="15">
        <f t="shared" si="7"/>
        <v>0</v>
      </c>
      <c r="C77" s="15">
        <f t="shared" si="8"/>
        <v>0</v>
      </c>
      <c r="D77" s="15">
        <f t="shared" si="9"/>
        <v>0</v>
      </c>
      <c r="E77" s="15">
        <f t="shared" si="10"/>
        <v>0</v>
      </c>
      <c r="F77" s="12">
        <f t="shared" si="11"/>
        <v>0</v>
      </c>
      <c r="G77" s="2"/>
      <c r="H77" s="13" t="e">
        <f t="shared" si="12"/>
        <v>#VALUE!</v>
      </c>
      <c r="I77" s="15" t="e">
        <f t="shared" si="13"/>
        <v>#VALUE!</v>
      </c>
      <c r="J77" s="15" t="e">
        <f t="shared" si="14"/>
        <v>#VALUE!</v>
      </c>
      <c r="K77" s="15" t="e">
        <f t="shared" si="15"/>
        <v>#VALUE!</v>
      </c>
      <c r="L77" s="15" t="e">
        <f t="shared" si="16"/>
        <v>#VALUE!</v>
      </c>
      <c r="M77" s="30" t="e">
        <f t="shared" si="17"/>
        <v>#VALUE!</v>
      </c>
      <c r="N77" s="4"/>
      <c r="O77" s="4"/>
      <c r="P77" s="4"/>
    </row>
    <row r="78" spans="1:16" ht="14" customHeight="1">
      <c r="A78" s="13">
        <v>16.75</v>
      </c>
      <c r="B78" s="15">
        <f t="shared" si="7"/>
        <v>0</v>
      </c>
      <c r="C78" s="15">
        <f t="shared" si="8"/>
        <v>0</v>
      </c>
      <c r="D78" s="15">
        <f t="shared" si="9"/>
        <v>0</v>
      </c>
      <c r="E78" s="15">
        <f t="shared" si="10"/>
        <v>0</v>
      </c>
      <c r="F78" s="12">
        <f t="shared" si="11"/>
        <v>0</v>
      </c>
      <c r="G78" s="2"/>
      <c r="H78" s="13" t="e">
        <f t="shared" si="12"/>
        <v>#VALUE!</v>
      </c>
      <c r="I78" s="15" t="e">
        <f t="shared" si="13"/>
        <v>#VALUE!</v>
      </c>
      <c r="J78" s="15" t="e">
        <f t="shared" si="14"/>
        <v>#VALUE!</v>
      </c>
      <c r="K78" s="15" t="e">
        <f t="shared" si="15"/>
        <v>#VALUE!</v>
      </c>
      <c r="L78" s="15" t="e">
        <f t="shared" si="16"/>
        <v>#VALUE!</v>
      </c>
      <c r="M78" s="30" t="e">
        <f t="shared" si="17"/>
        <v>#VALUE!</v>
      </c>
      <c r="N78" s="4"/>
      <c r="O78" s="4"/>
      <c r="P78" s="4"/>
    </row>
    <row r="79" spans="1:16" ht="14" customHeight="1">
      <c r="A79" s="13">
        <v>17.25</v>
      </c>
      <c r="B79" s="15">
        <f t="shared" si="7"/>
        <v>0</v>
      </c>
      <c r="C79" s="15">
        <f t="shared" si="8"/>
        <v>0</v>
      </c>
      <c r="D79" s="15">
        <f t="shared" si="9"/>
        <v>0</v>
      </c>
      <c r="E79" s="15">
        <f t="shared" si="10"/>
        <v>0</v>
      </c>
      <c r="F79" s="12">
        <f t="shared" si="11"/>
        <v>0</v>
      </c>
      <c r="G79" s="2"/>
      <c r="H79" s="13" t="e">
        <f t="shared" si="12"/>
        <v>#VALUE!</v>
      </c>
      <c r="I79" s="15" t="e">
        <f t="shared" si="13"/>
        <v>#VALUE!</v>
      </c>
      <c r="J79" s="15" t="e">
        <f t="shared" si="14"/>
        <v>#VALUE!</v>
      </c>
      <c r="K79" s="15" t="e">
        <f t="shared" si="15"/>
        <v>#VALUE!</v>
      </c>
      <c r="L79" s="15" t="e">
        <f t="shared" si="16"/>
        <v>#VALUE!</v>
      </c>
      <c r="M79" s="30" t="e">
        <f t="shared" si="17"/>
        <v>#VALUE!</v>
      </c>
      <c r="N79" s="4"/>
      <c r="O79" s="4"/>
      <c r="P79" s="4"/>
    </row>
    <row r="80" spans="1:16" ht="14" customHeight="1">
      <c r="A80" s="13">
        <v>17.75</v>
      </c>
      <c r="B80" s="15">
        <f t="shared" si="7"/>
        <v>0</v>
      </c>
      <c r="C80" s="15">
        <f t="shared" si="8"/>
        <v>0</v>
      </c>
      <c r="D80" s="15">
        <f t="shared" si="9"/>
        <v>0</v>
      </c>
      <c r="E80" s="15">
        <f t="shared" si="10"/>
        <v>0</v>
      </c>
      <c r="F80" s="12">
        <f t="shared" si="11"/>
        <v>0</v>
      </c>
      <c r="G80" s="2"/>
      <c r="H80" s="13" t="e">
        <f t="shared" si="12"/>
        <v>#VALUE!</v>
      </c>
      <c r="I80" s="15" t="e">
        <f t="shared" si="13"/>
        <v>#VALUE!</v>
      </c>
      <c r="J80" s="15" t="e">
        <f t="shared" si="14"/>
        <v>#VALUE!</v>
      </c>
      <c r="K80" s="15" t="e">
        <f t="shared" si="15"/>
        <v>#VALUE!</v>
      </c>
      <c r="L80" s="15" t="e">
        <f t="shared" si="16"/>
        <v>#VALUE!</v>
      </c>
      <c r="M80" s="30" t="e">
        <f t="shared" si="17"/>
        <v>#VALUE!</v>
      </c>
      <c r="N80" s="4"/>
      <c r="O80" s="4"/>
      <c r="P80" s="4"/>
    </row>
    <row r="81" spans="1:16" ht="14" customHeight="1">
      <c r="A81" s="13">
        <v>18.25</v>
      </c>
      <c r="B81" s="15">
        <f t="shared" si="7"/>
        <v>0</v>
      </c>
      <c r="C81" s="15">
        <f t="shared" si="8"/>
        <v>0</v>
      </c>
      <c r="D81" s="15">
        <f t="shared" si="9"/>
        <v>0</v>
      </c>
      <c r="E81" s="15">
        <f t="shared" si="10"/>
        <v>0</v>
      </c>
      <c r="F81" s="12">
        <f t="shared" si="11"/>
        <v>0</v>
      </c>
      <c r="G81" s="2"/>
      <c r="H81" s="13" t="e">
        <f t="shared" si="12"/>
        <v>#VALUE!</v>
      </c>
      <c r="I81" s="15" t="e">
        <f t="shared" si="13"/>
        <v>#VALUE!</v>
      </c>
      <c r="J81" s="15" t="e">
        <f t="shared" si="14"/>
        <v>#VALUE!</v>
      </c>
      <c r="K81" s="15" t="e">
        <f t="shared" si="15"/>
        <v>#VALUE!</v>
      </c>
      <c r="L81" s="15" t="e">
        <f t="shared" si="16"/>
        <v>#VALUE!</v>
      </c>
      <c r="M81" s="30" t="e">
        <f t="shared" si="17"/>
        <v>#VALUE!</v>
      </c>
      <c r="N81" s="4"/>
      <c r="O81" s="4"/>
      <c r="P81" s="4"/>
    </row>
    <row r="82" spans="1:16" ht="14" customHeight="1">
      <c r="A82" s="13">
        <v>18.75</v>
      </c>
      <c r="B82" s="15">
        <f t="shared" si="7"/>
        <v>0</v>
      </c>
      <c r="C82" s="15">
        <f t="shared" si="8"/>
        <v>0</v>
      </c>
      <c r="D82" s="15">
        <f t="shared" si="9"/>
        <v>0</v>
      </c>
      <c r="E82" s="15">
        <f t="shared" si="10"/>
        <v>0</v>
      </c>
      <c r="F82" s="12">
        <f t="shared" si="11"/>
        <v>0</v>
      </c>
      <c r="G82" s="2"/>
      <c r="H82" s="13" t="e">
        <f t="shared" si="12"/>
        <v>#VALUE!</v>
      </c>
      <c r="I82" s="15" t="e">
        <f t="shared" si="13"/>
        <v>#VALUE!</v>
      </c>
      <c r="J82" s="15" t="e">
        <f t="shared" si="14"/>
        <v>#VALUE!</v>
      </c>
      <c r="K82" s="15" t="e">
        <f t="shared" si="15"/>
        <v>#VALUE!</v>
      </c>
      <c r="L82" s="15" t="e">
        <f t="shared" si="16"/>
        <v>#VALUE!</v>
      </c>
      <c r="M82" s="30" t="e">
        <f t="shared" si="17"/>
        <v>#VALUE!</v>
      </c>
      <c r="N82" s="4"/>
      <c r="O82" s="4"/>
      <c r="P82" s="4"/>
    </row>
    <row r="83" spans="1:16" ht="14" customHeight="1">
      <c r="A83" s="13">
        <v>19.25</v>
      </c>
      <c r="B83" s="15">
        <f t="shared" si="7"/>
        <v>0</v>
      </c>
      <c r="C83" s="15">
        <f t="shared" si="8"/>
        <v>0</v>
      </c>
      <c r="D83" s="15">
        <f t="shared" si="9"/>
        <v>0</v>
      </c>
      <c r="E83" s="15">
        <f t="shared" si="10"/>
        <v>0</v>
      </c>
      <c r="F83" s="12">
        <f t="shared" si="11"/>
        <v>0</v>
      </c>
      <c r="G83" s="2"/>
      <c r="H83" s="13" t="e">
        <f t="shared" si="12"/>
        <v>#VALUE!</v>
      </c>
      <c r="I83" s="15" t="e">
        <f t="shared" si="13"/>
        <v>#VALUE!</v>
      </c>
      <c r="J83" s="15" t="e">
        <f t="shared" si="14"/>
        <v>#VALUE!</v>
      </c>
      <c r="K83" s="15" t="e">
        <f t="shared" si="15"/>
        <v>#VALUE!</v>
      </c>
      <c r="L83" s="15" t="e">
        <f t="shared" si="16"/>
        <v>#VALUE!</v>
      </c>
      <c r="M83" s="30" t="e">
        <f t="shared" si="17"/>
        <v>#VALUE!</v>
      </c>
      <c r="N83" s="4"/>
      <c r="O83" s="4"/>
      <c r="P83" s="4"/>
    </row>
    <row r="84" spans="1:16" ht="14" customHeight="1">
      <c r="A84" s="13">
        <v>19.75</v>
      </c>
      <c r="B84" s="15">
        <f t="shared" si="7"/>
        <v>0</v>
      </c>
      <c r="C84" s="15">
        <f t="shared" si="8"/>
        <v>0</v>
      </c>
      <c r="D84" s="15">
        <f t="shared" si="9"/>
        <v>0</v>
      </c>
      <c r="E84" s="15">
        <f t="shared" si="10"/>
        <v>0</v>
      </c>
      <c r="F84" s="12">
        <f t="shared" si="11"/>
        <v>0</v>
      </c>
      <c r="G84" s="2"/>
      <c r="H84" s="13" t="e">
        <f t="shared" si="12"/>
        <v>#VALUE!</v>
      </c>
      <c r="I84" s="15" t="e">
        <f t="shared" si="13"/>
        <v>#VALUE!</v>
      </c>
      <c r="J84" s="15" t="e">
        <f t="shared" si="14"/>
        <v>#VALUE!</v>
      </c>
      <c r="K84" s="15" t="e">
        <f t="shared" si="15"/>
        <v>#VALUE!</v>
      </c>
      <c r="L84" s="15" t="e">
        <f t="shared" si="16"/>
        <v>#VALUE!</v>
      </c>
      <c r="M84" s="30" t="e">
        <f t="shared" si="17"/>
        <v>#VALUE!</v>
      </c>
      <c r="N84" s="4"/>
      <c r="O84" s="4"/>
      <c r="P84" s="4"/>
    </row>
    <row r="85" spans="1:16" ht="14" customHeight="1">
      <c r="A85" s="13">
        <v>20.25</v>
      </c>
      <c r="B85" s="15">
        <f t="shared" si="7"/>
        <v>0</v>
      </c>
      <c r="C85" s="15">
        <f t="shared" si="8"/>
        <v>0</v>
      </c>
      <c r="D85" s="15">
        <f t="shared" si="9"/>
        <v>0</v>
      </c>
      <c r="E85" s="15">
        <f t="shared" si="10"/>
        <v>0</v>
      </c>
      <c r="F85" s="12">
        <f t="shared" si="11"/>
        <v>0</v>
      </c>
      <c r="G85" s="2"/>
      <c r="H85" s="13" t="e">
        <f t="shared" si="12"/>
        <v>#VALUE!</v>
      </c>
      <c r="I85" s="15" t="e">
        <f t="shared" si="13"/>
        <v>#VALUE!</v>
      </c>
      <c r="J85" s="15" t="e">
        <f t="shared" si="14"/>
        <v>#VALUE!</v>
      </c>
      <c r="K85" s="15" t="e">
        <f t="shared" si="15"/>
        <v>#VALUE!</v>
      </c>
      <c r="L85" s="15" t="e">
        <f t="shared" si="16"/>
        <v>#VALUE!</v>
      </c>
      <c r="M85" s="30" t="e">
        <f t="shared" si="17"/>
        <v>#VALUE!</v>
      </c>
      <c r="N85" s="4"/>
      <c r="O85" s="4"/>
      <c r="P85" s="4"/>
    </row>
    <row r="86" spans="1:16" ht="14" customHeight="1">
      <c r="A86" s="13">
        <v>20.75</v>
      </c>
      <c r="B86" s="15">
        <f t="shared" si="7"/>
        <v>0</v>
      </c>
      <c r="C86" s="15">
        <f t="shared" si="8"/>
        <v>0</v>
      </c>
      <c r="D86" s="15">
        <f t="shared" si="9"/>
        <v>0</v>
      </c>
      <c r="E86" s="15">
        <f t="shared" si="10"/>
        <v>0</v>
      </c>
      <c r="F86" s="12">
        <f t="shared" si="11"/>
        <v>0</v>
      </c>
      <c r="G86" s="2"/>
      <c r="H86" s="13" t="e">
        <f t="shared" si="12"/>
        <v>#VALUE!</v>
      </c>
      <c r="I86" s="15" t="e">
        <f t="shared" si="13"/>
        <v>#VALUE!</v>
      </c>
      <c r="J86" s="15" t="e">
        <f t="shared" si="14"/>
        <v>#VALUE!</v>
      </c>
      <c r="K86" s="15" t="e">
        <f t="shared" si="15"/>
        <v>#VALUE!</v>
      </c>
      <c r="L86" s="15" t="e">
        <f t="shared" si="16"/>
        <v>#VALUE!</v>
      </c>
      <c r="M86" s="30" t="e">
        <f t="shared" si="17"/>
        <v>#VALUE!</v>
      </c>
      <c r="N86" s="4"/>
      <c r="O86" s="4"/>
      <c r="P86" s="4"/>
    </row>
    <row r="87" spans="1:16" ht="14" customHeight="1">
      <c r="A87" s="13">
        <v>21.25</v>
      </c>
      <c r="B87" s="15">
        <f t="shared" si="7"/>
        <v>0</v>
      </c>
      <c r="C87" s="15">
        <f t="shared" si="8"/>
        <v>0</v>
      </c>
      <c r="D87" s="15">
        <f t="shared" si="9"/>
        <v>0</v>
      </c>
      <c r="E87" s="15">
        <f t="shared" si="10"/>
        <v>0</v>
      </c>
      <c r="F87" s="12">
        <f t="shared" si="11"/>
        <v>0</v>
      </c>
      <c r="G87" s="2"/>
      <c r="H87" s="13" t="e">
        <f t="shared" si="12"/>
        <v>#VALUE!</v>
      </c>
      <c r="I87" s="15" t="e">
        <f t="shared" si="13"/>
        <v>#VALUE!</v>
      </c>
      <c r="J87" s="15" t="e">
        <f t="shared" si="14"/>
        <v>#VALUE!</v>
      </c>
      <c r="K87" s="15" t="e">
        <f t="shared" si="15"/>
        <v>#VALUE!</v>
      </c>
      <c r="L87" s="15" t="e">
        <f t="shared" si="16"/>
        <v>#VALUE!</v>
      </c>
      <c r="M87" s="30" t="e">
        <f t="shared" si="17"/>
        <v>#VALUE!</v>
      </c>
      <c r="N87" s="4"/>
      <c r="O87" s="4"/>
      <c r="P87" s="4"/>
    </row>
    <row r="88" spans="1:16" ht="14" customHeight="1">
      <c r="A88" s="13">
        <v>21.75</v>
      </c>
      <c r="B88" s="15">
        <f t="shared" si="7"/>
        <v>0</v>
      </c>
      <c r="C88" s="15">
        <f t="shared" si="8"/>
        <v>0</v>
      </c>
      <c r="D88" s="15">
        <f t="shared" si="9"/>
        <v>0</v>
      </c>
      <c r="E88" s="15">
        <f t="shared" si="10"/>
        <v>0</v>
      </c>
      <c r="F88" s="12">
        <f t="shared" si="11"/>
        <v>0</v>
      </c>
      <c r="G88" s="2"/>
      <c r="H88" s="13" t="e">
        <f t="shared" si="12"/>
        <v>#VALUE!</v>
      </c>
      <c r="I88" s="15" t="e">
        <f t="shared" si="13"/>
        <v>#VALUE!</v>
      </c>
      <c r="J88" s="15" t="e">
        <f t="shared" si="14"/>
        <v>#VALUE!</v>
      </c>
      <c r="K88" s="15" t="e">
        <f t="shared" si="15"/>
        <v>#VALUE!</v>
      </c>
      <c r="L88" s="15" t="e">
        <f t="shared" si="16"/>
        <v>#VALUE!</v>
      </c>
      <c r="M88" s="30" t="e">
        <f t="shared" si="17"/>
        <v>#VALUE!</v>
      </c>
      <c r="N88" s="4"/>
      <c r="O88" s="4"/>
      <c r="P88" s="4"/>
    </row>
    <row r="89" spans="1:16" ht="14" customHeight="1">
      <c r="A89" s="21" t="s">
        <v>7</v>
      </c>
      <c r="B89" s="22">
        <f>SUM(B52:B83)</f>
        <v>0</v>
      </c>
      <c r="C89" s="22">
        <f>SUM(C52:C83)</f>
        <v>2351370.4956722502</v>
      </c>
      <c r="D89" s="22">
        <f>SUM(D52:D83)</f>
        <v>40127.308327754203</v>
      </c>
      <c r="E89" s="22">
        <f>SUM(E52:E83)</f>
        <v>0</v>
      </c>
      <c r="F89" s="22">
        <f>SUM(F52:F83)</f>
        <v>2391497.804</v>
      </c>
      <c r="G89" s="12"/>
      <c r="H89" s="21" t="s">
        <v>7</v>
      </c>
      <c r="I89" s="22" t="e">
        <f>SUM(I52:I88)</f>
        <v>#VALUE!</v>
      </c>
      <c r="J89" s="22" t="e">
        <f>SUM(J52:J88)</f>
        <v>#VALUE!</v>
      </c>
      <c r="K89" s="22" t="e">
        <f>SUM(K52:K88)</f>
        <v>#VALUE!</v>
      </c>
      <c r="L89" s="22" t="e">
        <f>SUM(L52:L88)</f>
        <v>#VALUE!</v>
      </c>
      <c r="M89" s="22" t="e">
        <f>SUM(M52:M88)</f>
        <v>#VALUE!</v>
      </c>
      <c r="N89" s="4"/>
      <c r="O89" s="4"/>
      <c r="P89" s="4"/>
    </row>
    <row r="90" spans="1:16" ht="14" customHeight="1">
      <c r="A90" s="6" t="s">
        <v>15</v>
      </c>
      <c r="B90" s="31">
        <f>IF(L43&gt;0,B89/L43,0)</f>
        <v>0</v>
      </c>
      <c r="C90" s="31">
        <f>IF(M43&gt;0,C89/M43,0)</f>
        <v>11.8117899091548</v>
      </c>
      <c r="D90" s="31">
        <f>IF(N43&gt;0,D89/N43,0)</f>
        <v>13.5988288712201</v>
      </c>
      <c r="E90" s="31">
        <f>IF(O43&gt;0,E89/O43,0)</f>
        <v>0</v>
      </c>
      <c r="F90" s="31">
        <f>IF(P43&gt;0,F89/P43,0)</f>
        <v>11.837892098298999</v>
      </c>
      <c r="G90" s="12"/>
      <c r="H90" s="6" t="s">
        <v>15</v>
      </c>
      <c r="I90" s="31">
        <f>IF(L43&gt;0,I89/L43,0)</f>
        <v>0</v>
      </c>
      <c r="J90" s="31" t="e">
        <f>IF(M43&gt;0,J89/M43,0)</f>
        <v>#VALUE!</v>
      </c>
      <c r="K90" s="31" t="e">
        <f>IF(N43&gt;0,K89/N43,0)</f>
        <v>#VALUE!</v>
      </c>
      <c r="L90" s="31">
        <f>IF(O43&gt;0,L89/O43,0)</f>
        <v>0</v>
      </c>
      <c r="M90" s="31" t="e">
        <f>IF(P43&gt;0,M89/P43,0)</f>
        <v>#VALUE!</v>
      </c>
      <c r="N90" s="4"/>
      <c r="O90" s="4"/>
      <c r="P90" s="4"/>
    </row>
    <row r="91" spans="1:16" ht="14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spans="1:16" ht="14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spans="1:16" ht="14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spans="1:16" ht="14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spans="1:16" ht="14" customHeight="1">
      <c r="A95" s="52" t="s">
        <v>16</v>
      </c>
      <c r="B95" s="52"/>
      <c r="C95" s="52"/>
      <c r="D95" s="52"/>
      <c r="E95" s="52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spans="1:16" ht="14" customHeight="1">
      <c r="A96" s="52"/>
      <c r="B96" s="52"/>
      <c r="C96" s="52"/>
      <c r="D96" s="52"/>
      <c r="E96" s="52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spans="1:18" ht="14" customHeight="1">
      <c r="A97" s="32"/>
      <c r="B97" s="3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spans="1:18" ht="14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8" ht="14" customHeight="1">
      <c r="A99" s="53" t="s">
        <v>17</v>
      </c>
      <c r="B99" s="54" t="s">
        <v>18</v>
      </c>
      <c r="C99" s="54" t="s">
        <v>19</v>
      </c>
      <c r="D99" s="54" t="s">
        <v>20</v>
      </c>
      <c r="E99" s="54" t="s">
        <v>21</v>
      </c>
      <c r="F99" s="2"/>
      <c r="G99" s="54" t="s">
        <v>18</v>
      </c>
      <c r="H99" s="54" t="s">
        <v>20</v>
      </c>
      <c r="I99" s="54" t="s">
        <v>19</v>
      </c>
      <c r="J99" s="2"/>
      <c r="K99" s="2"/>
      <c r="L99" s="2"/>
      <c r="M99" s="2"/>
      <c r="N99" s="4"/>
      <c r="O99" s="4"/>
      <c r="P99" s="4"/>
    </row>
    <row r="100" spans="1:18" ht="14" customHeight="1">
      <c r="A100" s="53"/>
      <c r="B100" s="53"/>
      <c r="C100" s="53"/>
      <c r="D100" s="53"/>
      <c r="E100" s="54"/>
      <c r="F100" s="2"/>
      <c r="G100" s="54"/>
      <c r="H100" s="54"/>
      <c r="I100" s="54"/>
      <c r="J100" s="2"/>
      <c r="K100" s="2"/>
      <c r="L100" s="2"/>
      <c r="M100" s="2"/>
      <c r="N100" s="4"/>
      <c r="O100" s="4"/>
      <c r="P100" s="4"/>
    </row>
    <row r="101" spans="1:18" ht="14" customHeight="1">
      <c r="A101" s="2"/>
      <c r="B101" s="5"/>
      <c r="C101" s="5"/>
      <c r="D101" s="5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8" ht="14" customHeight="1">
      <c r="A102" s="33">
        <v>0</v>
      </c>
      <c r="B102" s="34">
        <f>L$43</f>
        <v>0</v>
      </c>
      <c r="C102" s="34">
        <f>$B$90</f>
        <v>0</v>
      </c>
      <c r="D102" s="34">
        <f>$I$90</f>
        <v>0</v>
      </c>
      <c r="E102" s="34">
        <f t="shared" ref="E102:E105" si="18">B102*D102</f>
        <v>0</v>
      </c>
      <c r="F102" s="2"/>
      <c r="G102" s="2">
        <f t="shared" ref="G102:G105" si="19">B102</f>
        <v>0</v>
      </c>
      <c r="H102" s="2">
        <f t="shared" ref="H102:H105" si="20">D102/1000</f>
        <v>0</v>
      </c>
      <c r="I102" s="2">
        <f t="shared" ref="I102:I105" si="21">C102</f>
        <v>0</v>
      </c>
      <c r="J102" s="2"/>
      <c r="K102" s="2"/>
      <c r="L102" s="2"/>
      <c r="M102" s="2"/>
      <c r="N102" s="4"/>
      <c r="O102" s="4"/>
      <c r="P102" s="4"/>
    </row>
    <row r="103" spans="1:18" ht="14" customHeight="1">
      <c r="A103" s="33">
        <v>1</v>
      </c>
      <c r="B103" s="34">
        <f>M$43</f>
        <v>199069.78649999999</v>
      </c>
      <c r="C103" s="34">
        <f>$C$90</f>
        <v>11.8118</v>
      </c>
      <c r="D103" s="34" t="e">
        <f>$J$90</f>
        <v>#VALUE!</v>
      </c>
      <c r="E103" s="34" t="e">
        <f t="shared" si="18"/>
        <v>#VALUE!</v>
      </c>
      <c r="F103" s="2"/>
      <c r="G103" s="2">
        <f t="shared" si="19"/>
        <v>199069.78649999999</v>
      </c>
      <c r="H103" s="2" t="e">
        <f t="shared" si="20"/>
        <v>#VALUE!</v>
      </c>
      <c r="I103" s="2">
        <f t="shared" si="21"/>
        <v>11.8118</v>
      </c>
      <c r="J103" s="2"/>
      <c r="K103" s="2"/>
      <c r="L103" s="2"/>
      <c r="M103" s="2"/>
      <c r="N103" s="2"/>
      <c r="O103" s="2"/>
      <c r="P103" s="4"/>
      <c r="Q103" s="4"/>
      <c r="R103" s="4"/>
    </row>
    <row r="104" spans="1:18" ht="14" customHeight="1">
      <c r="A104" s="33">
        <v>2</v>
      </c>
      <c r="B104" s="34">
        <f>N$43</f>
        <v>2950.7914999999998</v>
      </c>
      <c r="C104" s="34">
        <f>$D$90</f>
        <v>13.598800000000001</v>
      </c>
      <c r="D104" s="34" t="e">
        <f>$K$90</f>
        <v>#VALUE!</v>
      </c>
      <c r="E104" s="34" t="e">
        <f t="shared" si="18"/>
        <v>#VALUE!</v>
      </c>
      <c r="F104" s="2"/>
      <c r="G104" s="2">
        <f t="shared" si="19"/>
        <v>2950.7914999999998</v>
      </c>
      <c r="H104" s="2" t="e">
        <f t="shared" si="20"/>
        <v>#VALUE!</v>
      </c>
      <c r="I104" s="2">
        <f t="shared" si="21"/>
        <v>13.598800000000001</v>
      </c>
      <c r="J104" s="2"/>
      <c r="K104" s="2"/>
      <c r="L104" s="2"/>
      <c r="M104" s="2"/>
      <c r="N104" s="2"/>
      <c r="O104" s="2"/>
      <c r="P104" s="4"/>
      <c r="Q104" s="4"/>
      <c r="R104" s="4"/>
    </row>
    <row r="105" spans="1:18" ht="14" customHeight="1">
      <c r="A105" s="33">
        <v>3</v>
      </c>
      <c r="B105" s="34">
        <f>O$43</f>
        <v>0</v>
      </c>
      <c r="C105" s="34">
        <f>$E$90</f>
        <v>0</v>
      </c>
      <c r="D105" s="34">
        <f>$L$90</f>
        <v>0</v>
      </c>
      <c r="E105" s="34">
        <f t="shared" si="18"/>
        <v>0</v>
      </c>
      <c r="F105" s="2"/>
      <c r="G105" s="2">
        <f t="shared" si="19"/>
        <v>0</v>
      </c>
      <c r="H105" s="2">
        <f t="shared" si="20"/>
        <v>0</v>
      </c>
      <c r="I105" s="2">
        <f t="shared" si="21"/>
        <v>0</v>
      </c>
      <c r="J105" s="2"/>
      <c r="K105" s="2"/>
      <c r="L105" s="2"/>
      <c r="M105" s="2"/>
      <c r="N105" s="2"/>
      <c r="O105" s="2"/>
      <c r="P105" s="4"/>
      <c r="Q105" s="4"/>
      <c r="R105" s="4"/>
    </row>
    <row r="106" spans="1:18" ht="14" customHeight="1">
      <c r="A106" s="33" t="s">
        <v>7</v>
      </c>
      <c r="B106" s="34">
        <f>SUM(B102:B105)</f>
        <v>202020.57800000001</v>
      </c>
      <c r="C106" s="34">
        <f>$F$90</f>
        <v>11.837899999999999</v>
      </c>
      <c r="D106" s="34" t="e">
        <f>$M$90</f>
        <v>#VALUE!</v>
      </c>
      <c r="E106" s="34" t="e">
        <f>SUM(E102:E105)</f>
        <v>#VALUE!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  <c r="Q106" s="4"/>
      <c r="R106" s="4"/>
    </row>
    <row r="107" spans="1:18" ht="14" customHeight="1">
      <c r="A107" s="33" t="s">
        <v>2</v>
      </c>
      <c r="B107" s="35">
        <f>$I$2</f>
        <v>2349260</v>
      </c>
      <c r="C107" s="5"/>
      <c r="D107" s="5"/>
      <c r="E107" s="5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  <c r="Q107" s="4"/>
      <c r="R107" s="4"/>
    </row>
    <row r="108" spans="1:18" ht="22.25" customHeight="1">
      <c r="A108" s="36" t="s">
        <v>22</v>
      </c>
      <c r="B108" s="37" t="e">
        <f>IF(E106&gt;0,$I$2/E106,"")</f>
        <v>#VALUE!</v>
      </c>
      <c r="C108" s="5"/>
      <c r="D108" s="5"/>
      <c r="E108" s="5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  <c r="Q108" s="4"/>
      <c r="R108" s="4"/>
    </row>
  </sheetData>
  <sheetProtection selectLockedCells="1" selectUnlockedCells="1"/>
  <mergeCells count="15">
    <mergeCell ref="G99:G100"/>
    <mergeCell ref="H99:H100"/>
    <mergeCell ref="I99:I100"/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8"/>
  <sheetViews>
    <sheetView topLeftCell="A28" workbookViewId="0">
      <selection activeCell="I44" sqref="I44"/>
    </sheetView>
  </sheetViews>
  <sheetFormatPr baseColWidth="10" defaultColWidth="11.5" defaultRowHeight="12.75" customHeight="1"/>
  <cols>
    <col min="1" max="1" width="9" style="1" customWidth="1"/>
    <col min="2" max="2" width="12.1640625" style="1" customWidth="1"/>
    <col min="3" max="3" width="11.33203125" style="1" customWidth="1"/>
    <col min="4" max="4" width="9.6640625" style="1" customWidth="1"/>
    <col min="5" max="5" width="12.1640625" style="1" customWidth="1"/>
    <col min="6" max="6" width="11.33203125" style="1" customWidth="1"/>
    <col min="7" max="7" width="11.5" style="1"/>
    <col min="8" max="8" width="8.5" style="1" customWidth="1"/>
    <col min="9" max="9" width="10.5" style="1" customWidth="1"/>
    <col min="10" max="10" width="11.33203125" style="1" customWidth="1"/>
    <col min="11" max="12" width="9.6640625" style="1" customWidth="1"/>
    <col min="13" max="13" width="10.5" style="1" customWidth="1"/>
    <col min="14" max="14" width="8.83203125" style="1" customWidth="1"/>
    <col min="15" max="15" width="11.33203125" style="1" customWidth="1"/>
    <col min="16" max="16" width="11" style="1" customWidth="1"/>
    <col min="17" max="16384" width="11.5" style="1"/>
  </cols>
  <sheetData>
    <row r="1" spans="1:18" ht="21.75" customHeight="1">
      <c r="A1" s="49" t="s">
        <v>26</v>
      </c>
      <c r="B1" s="49"/>
      <c r="C1" s="49"/>
      <c r="D1" s="49"/>
      <c r="E1" s="49"/>
      <c r="F1" s="49"/>
      <c r="G1" s="2"/>
      <c r="H1" s="50" t="s">
        <v>1</v>
      </c>
      <c r="I1" s="50"/>
      <c r="J1" s="2"/>
      <c r="K1" s="2"/>
      <c r="M1" s="3"/>
      <c r="N1" s="3"/>
      <c r="O1" s="2"/>
      <c r="P1" s="4"/>
      <c r="Q1" s="4"/>
      <c r="R1" s="4"/>
    </row>
    <row r="2" spans="1:18" ht="14.75" customHeight="1">
      <c r="A2" s="2"/>
      <c r="B2" s="2"/>
      <c r="C2" s="2"/>
      <c r="D2" s="2"/>
      <c r="E2" s="2"/>
      <c r="F2" s="2"/>
      <c r="G2" s="2"/>
      <c r="H2" s="2" t="s">
        <v>2</v>
      </c>
      <c r="I2">
        <v>1344340</v>
      </c>
      <c r="J2" s="2"/>
      <c r="K2" s="2"/>
      <c r="L2" s="2"/>
      <c r="M2" s="2"/>
      <c r="N2" s="2"/>
      <c r="O2" s="2"/>
      <c r="P2" s="4"/>
      <c r="Q2" s="4"/>
      <c r="R2" s="4"/>
    </row>
    <row r="3" spans="1:18" ht="14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  <c r="Q3" s="4"/>
      <c r="R3" s="4"/>
    </row>
    <row r="4" spans="1:18" ht="14" customHeight="1">
      <c r="A4" s="5" t="s">
        <v>3</v>
      </c>
      <c r="B4" s="51" t="s">
        <v>4</v>
      </c>
      <c r="C4" s="51"/>
      <c r="D4" s="51"/>
      <c r="E4" s="51"/>
      <c r="F4" s="51"/>
      <c r="G4" s="2"/>
      <c r="H4" s="5" t="s">
        <v>3</v>
      </c>
      <c r="I4" s="2"/>
      <c r="J4" s="2"/>
      <c r="K4" s="5" t="s">
        <v>3</v>
      </c>
      <c r="L4" s="50" t="s">
        <v>5</v>
      </c>
      <c r="M4" s="50"/>
      <c r="N4" s="50"/>
      <c r="O4" s="50"/>
      <c r="P4" s="50"/>
      <c r="Q4" s="4"/>
      <c r="R4" s="4"/>
    </row>
    <row r="5" spans="1:18" ht="14" customHeight="1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2"/>
      <c r="H5" s="5" t="s">
        <v>6</v>
      </c>
      <c r="I5" s="5" t="s">
        <v>8</v>
      </c>
      <c r="J5" s="2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4"/>
      <c r="R5" s="4"/>
    </row>
    <row r="6" spans="1:18" ht="14.75" customHeight="1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2" t="str">
        <f t="shared" ref="G6:G42" si="1">IF(AND(F6=0,I6&gt;0),"COMPLETAR","")</f>
        <v/>
      </c>
      <c r="H6" s="13">
        <v>3.75</v>
      </c>
      <c r="I6" s="14"/>
      <c r="J6" s="2"/>
      <c r="K6" s="13">
        <v>3.75</v>
      </c>
      <c r="L6" s="15">
        <f t="shared" ref="L6:L42" si="2">IF($F6&gt;0,($I6/1000)*(B6/$F6),0)</f>
        <v>0</v>
      </c>
      <c r="M6" s="15">
        <f t="shared" ref="M6:M42" si="3">IF($F6&gt;0,($I6/1000)*(C6/$F6),0)</f>
        <v>0</v>
      </c>
      <c r="N6" s="15">
        <f t="shared" ref="N6:N42" si="4">IF($F6&gt;0,($I6/1000)*(D6/$F6),0)</f>
        <v>0</v>
      </c>
      <c r="O6" s="15">
        <f t="shared" ref="O6:O42" si="5">IF($F6&gt;0,($I6/1000)*(E6/$F6),0)</f>
        <v>0</v>
      </c>
      <c r="P6" s="16">
        <f t="shared" ref="P6:P42" si="6">SUM(L6:O6)</f>
        <v>0</v>
      </c>
      <c r="Q6" s="4"/>
      <c r="R6" s="4"/>
    </row>
    <row r="7" spans="1:18" ht="14.75" customHeight="1">
      <c r="A7" s="13">
        <v>4.25</v>
      </c>
      <c r="B7" s="11"/>
      <c r="C7" s="11"/>
      <c r="D7" s="11"/>
      <c r="E7" s="11"/>
      <c r="F7" s="12">
        <f t="shared" si="0"/>
        <v>0</v>
      </c>
      <c r="G7" s="2" t="str">
        <f t="shared" si="1"/>
        <v/>
      </c>
      <c r="H7" s="13">
        <v>4.25</v>
      </c>
      <c r="I7" s="14"/>
      <c r="J7" s="2"/>
      <c r="K7" s="13">
        <v>4.25</v>
      </c>
      <c r="L7" s="15">
        <f t="shared" si="2"/>
        <v>0</v>
      </c>
      <c r="M7" s="15">
        <f t="shared" si="3"/>
        <v>0</v>
      </c>
      <c r="N7" s="15">
        <f t="shared" si="4"/>
        <v>0</v>
      </c>
      <c r="O7" s="15">
        <f t="shared" si="5"/>
        <v>0</v>
      </c>
      <c r="P7" s="16">
        <f t="shared" si="6"/>
        <v>0</v>
      </c>
      <c r="Q7" s="4"/>
      <c r="R7" s="4"/>
    </row>
    <row r="8" spans="1:18" ht="14.75" customHeight="1">
      <c r="A8" s="10">
        <v>4.75</v>
      </c>
      <c r="B8" s="11"/>
      <c r="C8" s="11"/>
      <c r="D8" s="11"/>
      <c r="E8" s="11"/>
      <c r="F8" s="12">
        <f t="shared" si="0"/>
        <v>0</v>
      </c>
      <c r="G8" s="2" t="str">
        <f t="shared" si="1"/>
        <v/>
      </c>
      <c r="H8" s="13">
        <v>4.75</v>
      </c>
      <c r="I8" s="14"/>
      <c r="J8" s="2"/>
      <c r="K8" s="13">
        <v>4.75</v>
      </c>
      <c r="L8" s="15">
        <f t="shared" si="2"/>
        <v>0</v>
      </c>
      <c r="M8" s="15">
        <f t="shared" si="3"/>
        <v>0</v>
      </c>
      <c r="N8" s="15">
        <f t="shared" si="4"/>
        <v>0</v>
      </c>
      <c r="O8" s="15">
        <f t="shared" si="5"/>
        <v>0</v>
      </c>
      <c r="P8" s="16">
        <f t="shared" si="6"/>
        <v>0</v>
      </c>
      <c r="Q8" s="4"/>
      <c r="R8" s="4"/>
    </row>
    <row r="9" spans="1:18" ht="14.75" customHeight="1">
      <c r="A9" s="13">
        <v>5.25</v>
      </c>
      <c r="B9" s="11"/>
      <c r="C9" s="11"/>
      <c r="D9" s="11"/>
      <c r="E9" s="11"/>
      <c r="F9" s="12">
        <f t="shared" si="0"/>
        <v>0</v>
      </c>
      <c r="G9" s="2" t="str">
        <f t="shared" si="1"/>
        <v/>
      </c>
      <c r="H9" s="13">
        <v>5.25</v>
      </c>
      <c r="I9" s="14"/>
      <c r="J9" s="2"/>
      <c r="K9" s="13">
        <v>5.25</v>
      </c>
      <c r="L9" s="15">
        <f t="shared" si="2"/>
        <v>0</v>
      </c>
      <c r="M9" s="15">
        <f t="shared" si="3"/>
        <v>0</v>
      </c>
      <c r="N9" s="15">
        <f t="shared" si="4"/>
        <v>0</v>
      </c>
      <c r="O9" s="15">
        <f t="shared" si="5"/>
        <v>0</v>
      </c>
      <c r="P9" s="16">
        <f t="shared" si="6"/>
        <v>0</v>
      </c>
      <c r="Q9" s="4"/>
      <c r="R9" s="4"/>
    </row>
    <row r="10" spans="1:18" ht="14.75" customHeight="1">
      <c r="A10" s="10">
        <v>5.75</v>
      </c>
      <c r="B10" s="11"/>
      <c r="C10" s="11"/>
      <c r="D10" s="11"/>
      <c r="E10" s="11"/>
      <c r="F10" s="12">
        <f t="shared" si="0"/>
        <v>0</v>
      </c>
      <c r="G10" s="2" t="str">
        <f t="shared" si="1"/>
        <v/>
      </c>
      <c r="H10" s="13">
        <v>5.75</v>
      </c>
      <c r="I10"/>
      <c r="J10" s="2"/>
      <c r="K10" s="13">
        <v>5.75</v>
      </c>
      <c r="L10" s="15">
        <f t="shared" si="2"/>
        <v>0</v>
      </c>
      <c r="M10" s="15">
        <f t="shared" si="3"/>
        <v>0</v>
      </c>
      <c r="N10" s="15">
        <f t="shared" si="4"/>
        <v>0</v>
      </c>
      <c r="O10" s="15">
        <f t="shared" si="5"/>
        <v>0</v>
      </c>
      <c r="P10" s="16">
        <f t="shared" si="6"/>
        <v>0</v>
      </c>
      <c r="Q10" s="4"/>
      <c r="R10" s="4"/>
    </row>
    <row r="11" spans="1:18" ht="14.75" customHeight="1">
      <c r="A11" s="13">
        <v>6.25</v>
      </c>
      <c r="B11" s="11"/>
      <c r="C11" s="11"/>
      <c r="D11" s="11"/>
      <c r="E11" s="11"/>
      <c r="F11" s="12">
        <f t="shared" si="0"/>
        <v>0</v>
      </c>
      <c r="G11" s="2" t="str">
        <f t="shared" si="1"/>
        <v/>
      </c>
      <c r="H11" s="13">
        <v>6.25</v>
      </c>
      <c r="I11"/>
      <c r="J11" s="2"/>
      <c r="K11" s="13">
        <v>6.25</v>
      </c>
      <c r="L11" s="15">
        <f t="shared" si="2"/>
        <v>0</v>
      </c>
      <c r="M11" s="15">
        <f t="shared" si="3"/>
        <v>0</v>
      </c>
      <c r="N11" s="15">
        <f t="shared" si="4"/>
        <v>0</v>
      </c>
      <c r="O11" s="15">
        <f t="shared" si="5"/>
        <v>0</v>
      </c>
      <c r="P11" s="16">
        <f t="shared" si="6"/>
        <v>0</v>
      </c>
      <c r="Q11" s="4"/>
      <c r="R11" s="4"/>
    </row>
    <row r="12" spans="1:18" ht="14.75" customHeight="1">
      <c r="A12" s="10">
        <v>6.75</v>
      </c>
      <c r="B12" s="11"/>
      <c r="C12" s="11"/>
      <c r="D12" s="11"/>
      <c r="E12" s="11"/>
      <c r="F12" s="12">
        <f t="shared" si="0"/>
        <v>0</v>
      </c>
      <c r="G12" s="2" t="str">
        <f t="shared" si="1"/>
        <v/>
      </c>
      <c r="H12" s="13">
        <v>6.75</v>
      </c>
      <c r="I12"/>
      <c r="J12" s="2"/>
      <c r="K12" s="13">
        <v>6.75</v>
      </c>
      <c r="L12" s="15">
        <f t="shared" si="2"/>
        <v>0</v>
      </c>
      <c r="M12" s="15">
        <f t="shared" si="3"/>
        <v>0</v>
      </c>
      <c r="N12" s="15">
        <f t="shared" si="4"/>
        <v>0</v>
      </c>
      <c r="O12" s="15">
        <f t="shared" si="5"/>
        <v>0</v>
      </c>
      <c r="P12" s="16">
        <f t="shared" si="6"/>
        <v>0</v>
      </c>
      <c r="Q12" s="4"/>
      <c r="R12" s="4"/>
    </row>
    <row r="13" spans="1:18" ht="14.75" customHeight="1">
      <c r="A13" s="13">
        <v>7.25</v>
      </c>
      <c r="B13"/>
      <c r="C13"/>
      <c r="D13"/>
      <c r="E13" s="11"/>
      <c r="F13" s="12">
        <f t="shared" si="0"/>
        <v>0</v>
      </c>
      <c r="G13" s="2" t="str">
        <f t="shared" si="1"/>
        <v/>
      </c>
      <c r="H13" s="13">
        <v>7.25</v>
      </c>
      <c r="I13"/>
      <c r="J13" s="2"/>
      <c r="K13" s="13">
        <v>7.25</v>
      </c>
      <c r="L13" s="15">
        <f t="shared" si="2"/>
        <v>0</v>
      </c>
      <c r="M13" s="15">
        <f t="shared" si="3"/>
        <v>0</v>
      </c>
      <c r="N13" s="15">
        <f t="shared" si="4"/>
        <v>0</v>
      </c>
      <c r="O13" s="15">
        <f t="shared" si="5"/>
        <v>0</v>
      </c>
      <c r="P13" s="16">
        <f t="shared" si="6"/>
        <v>0</v>
      </c>
      <c r="Q13" s="4"/>
      <c r="R13" s="4"/>
    </row>
    <row r="14" spans="1:18" ht="14.75" customHeight="1">
      <c r="A14" s="10">
        <v>7.75</v>
      </c>
      <c r="B14"/>
      <c r="C14"/>
      <c r="D14"/>
      <c r="E14" s="11"/>
      <c r="F14" s="12">
        <f t="shared" si="0"/>
        <v>0</v>
      </c>
      <c r="G14" s="2" t="str">
        <f t="shared" si="1"/>
        <v/>
      </c>
      <c r="H14" s="13">
        <v>7.75</v>
      </c>
      <c r="I14"/>
      <c r="J14" s="14"/>
      <c r="K14" s="13">
        <v>7.75</v>
      </c>
      <c r="L14" s="15">
        <f t="shared" si="2"/>
        <v>0</v>
      </c>
      <c r="M14" s="15">
        <f t="shared" si="3"/>
        <v>0</v>
      </c>
      <c r="N14" s="15">
        <f t="shared" si="4"/>
        <v>0</v>
      </c>
      <c r="O14" s="15">
        <f t="shared" si="5"/>
        <v>0</v>
      </c>
      <c r="P14" s="16">
        <f t="shared" si="6"/>
        <v>0</v>
      </c>
      <c r="Q14" s="4"/>
      <c r="R14" s="4"/>
    </row>
    <row r="15" spans="1:18" ht="14.75" customHeight="1">
      <c r="A15" s="13">
        <v>8.25</v>
      </c>
      <c r="B15"/>
      <c r="C15"/>
      <c r="D15"/>
      <c r="E15" s="11"/>
      <c r="F15" s="12">
        <f t="shared" si="0"/>
        <v>0</v>
      </c>
      <c r="G15" s="2" t="str">
        <f t="shared" si="1"/>
        <v/>
      </c>
      <c r="H15" s="13">
        <v>8.25</v>
      </c>
      <c r="I15"/>
      <c r="J15" s="14"/>
      <c r="K15" s="13">
        <v>8.25</v>
      </c>
      <c r="L15" s="15">
        <f t="shared" si="2"/>
        <v>0</v>
      </c>
      <c r="M15" s="15">
        <f t="shared" si="3"/>
        <v>0</v>
      </c>
      <c r="N15" s="15">
        <f t="shared" si="4"/>
        <v>0</v>
      </c>
      <c r="O15" s="15">
        <f t="shared" si="5"/>
        <v>0</v>
      </c>
      <c r="P15" s="16">
        <f t="shared" si="6"/>
        <v>0</v>
      </c>
      <c r="Q15" s="4"/>
      <c r="R15" s="4"/>
    </row>
    <row r="16" spans="1:18" ht="14.75" customHeight="1">
      <c r="A16" s="10">
        <v>8.75</v>
      </c>
      <c r="B16"/>
      <c r="C16"/>
      <c r="D16"/>
      <c r="E16" s="11"/>
      <c r="F16" s="12">
        <f t="shared" si="0"/>
        <v>0</v>
      </c>
      <c r="G16" s="2" t="str">
        <f t="shared" si="1"/>
        <v/>
      </c>
      <c r="H16" s="13">
        <v>8.75</v>
      </c>
      <c r="I16"/>
      <c r="J16" s="14"/>
      <c r="K16" s="13">
        <v>8.75</v>
      </c>
      <c r="L16" s="15">
        <f t="shared" si="2"/>
        <v>0</v>
      </c>
      <c r="M16" s="15">
        <f t="shared" si="3"/>
        <v>0</v>
      </c>
      <c r="N16" s="15">
        <f t="shared" si="4"/>
        <v>0</v>
      </c>
      <c r="O16" s="15">
        <f t="shared" si="5"/>
        <v>0</v>
      </c>
      <c r="P16" s="16">
        <f t="shared" si="6"/>
        <v>0</v>
      </c>
      <c r="Q16" s="4"/>
      <c r="R16" s="4"/>
    </row>
    <row r="17" spans="1:18" ht="14.75" customHeight="1">
      <c r="A17" s="13">
        <v>9.25</v>
      </c>
      <c r="B17">
        <v>1</v>
      </c>
      <c r="C17"/>
      <c r="D17"/>
      <c r="E17" s="11"/>
      <c r="F17" s="12">
        <f t="shared" si="0"/>
        <v>1</v>
      </c>
      <c r="G17" s="2" t="str">
        <f t="shared" si="1"/>
        <v/>
      </c>
      <c r="H17" s="13">
        <v>9.25</v>
      </c>
      <c r="I17"/>
      <c r="J17" s="14"/>
      <c r="K17" s="13">
        <v>9.25</v>
      </c>
      <c r="L17" s="15">
        <f t="shared" si="2"/>
        <v>0</v>
      </c>
      <c r="M17" s="15">
        <f t="shared" si="3"/>
        <v>0</v>
      </c>
      <c r="N17" s="15">
        <f t="shared" si="4"/>
        <v>0</v>
      </c>
      <c r="O17" s="15">
        <f t="shared" si="5"/>
        <v>0</v>
      </c>
      <c r="P17" s="16">
        <f t="shared" si="6"/>
        <v>0</v>
      </c>
      <c r="Q17" s="4"/>
      <c r="R17" s="4"/>
    </row>
    <row r="18" spans="1:18" ht="14.75" customHeight="1">
      <c r="A18" s="10">
        <v>9.75</v>
      </c>
      <c r="B18">
        <v>10</v>
      </c>
      <c r="C18">
        <v>1</v>
      </c>
      <c r="D18"/>
      <c r="E18" s="11"/>
      <c r="F18" s="12">
        <f t="shared" si="0"/>
        <v>11</v>
      </c>
      <c r="G18" s="2" t="str">
        <f t="shared" si="1"/>
        <v/>
      </c>
      <c r="H18" s="13">
        <v>9.75</v>
      </c>
      <c r="I18" s="18">
        <v>462364.43934153102</v>
      </c>
      <c r="J18" s="14"/>
      <c r="K18" s="13">
        <v>9.75</v>
      </c>
      <c r="L18" s="15">
        <f t="shared" si="2"/>
        <v>420.33130849230099</v>
      </c>
      <c r="M18" s="15">
        <f t="shared" si="3"/>
        <v>42.033130849230098</v>
      </c>
      <c r="N18" s="15">
        <f t="shared" si="4"/>
        <v>0</v>
      </c>
      <c r="O18" s="15">
        <f t="shared" si="5"/>
        <v>0</v>
      </c>
      <c r="P18" s="16">
        <f t="shared" si="6"/>
        <v>462.36443934153101</v>
      </c>
      <c r="Q18" s="4"/>
      <c r="R18" s="4"/>
    </row>
    <row r="19" spans="1:18" ht="14.75" customHeight="1">
      <c r="A19" s="13">
        <v>10.25</v>
      </c>
      <c r="B19">
        <v>20</v>
      </c>
      <c r="C19"/>
      <c r="D19"/>
      <c r="E19" s="11"/>
      <c r="F19" s="12">
        <f t="shared" si="0"/>
        <v>20</v>
      </c>
      <c r="G19" s="2" t="str">
        <f t="shared" si="1"/>
        <v/>
      </c>
      <c r="H19" s="13">
        <v>10.25</v>
      </c>
      <c r="I19" s="18">
        <v>2355494.5215683701</v>
      </c>
      <c r="J19" s="14"/>
      <c r="K19" s="13">
        <v>10.25</v>
      </c>
      <c r="L19" s="15">
        <f t="shared" si="2"/>
        <v>2355.4945215683701</v>
      </c>
      <c r="M19" s="15">
        <f t="shared" si="3"/>
        <v>0</v>
      </c>
      <c r="N19" s="15">
        <f t="shared" si="4"/>
        <v>0</v>
      </c>
      <c r="O19" s="15">
        <f t="shared" si="5"/>
        <v>0</v>
      </c>
      <c r="P19" s="16">
        <f t="shared" si="6"/>
        <v>2355.4945215683701</v>
      </c>
      <c r="Q19" s="4"/>
      <c r="R19" s="4"/>
    </row>
    <row r="20" spans="1:18" ht="14.75" customHeight="1">
      <c r="A20" s="10">
        <v>10.75</v>
      </c>
      <c r="B20">
        <v>34</v>
      </c>
      <c r="C20">
        <v>1</v>
      </c>
      <c r="D20"/>
      <c r="E20" s="11"/>
      <c r="F20" s="12">
        <f t="shared" si="0"/>
        <v>35</v>
      </c>
      <c r="G20" s="2" t="str">
        <f t="shared" si="1"/>
        <v/>
      </c>
      <c r="H20" s="13">
        <v>10.75</v>
      </c>
      <c r="I20" s="18">
        <v>2815570.9438902698</v>
      </c>
      <c r="J20" s="14"/>
      <c r="K20" s="13">
        <v>10.75</v>
      </c>
      <c r="L20" s="15">
        <f t="shared" si="2"/>
        <v>2735.1260597791202</v>
      </c>
      <c r="M20" s="15">
        <f t="shared" si="3"/>
        <v>80.4448841111506</v>
      </c>
      <c r="N20" s="15">
        <f t="shared" si="4"/>
        <v>0</v>
      </c>
      <c r="O20" s="15">
        <f t="shared" si="5"/>
        <v>0</v>
      </c>
      <c r="P20" s="16">
        <f t="shared" si="6"/>
        <v>2815.57094389027</v>
      </c>
      <c r="Q20" s="4"/>
      <c r="R20" s="4"/>
    </row>
    <row r="21" spans="1:18" ht="14.75" customHeight="1">
      <c r="A21" s="13">
        <v>11.25</v>
      </c>
      <c r="B21">
        <v>61</v>
      </c>
      <c r="C21">
        <v>17</v>
      </c>
      <c r="D21"/>
      <c r="E21" s="11"/>
      <c r="F21" s="12">
        <f t="shared" si="0"/>
        <v>78</v>
      </c>
      <c r="G21" s="2" t="str">
        <f t="shared" si="1"/>
        <v/>
      </c>
      <c r="H21" s="13">
        <v>11.25</v>
      </c>
      <c r="I21" s="18">
        <v>4662839.6849731803</v>
      </c>
      <c r="J21" s="14"/>
      <c r="K21" s="13">
        <v>11.25</v>
      </c>
      <c r="L21" s="15">
        <f t="shared" si="2"/>
        <v>3646.5797536328701</v>
      </c>
      <c r="M21" s="15">
        <f t="shared" si="3"/>
        <v>1016.25993134031</v>
      </c>
      <c r="N21" s="15">
        <f t="shared" si="4"/>
        <v>0</v>
      </c>
      <c r="O21" s="15">
        <f t="shared" si="5"/>
        <v>0</v>
      </c>
      <c r="P21" s="16">
        <f t="shared" si="6"/>
        <v>4662.8396849731798</v>
      </c>
      <c r="Q21" s="4"/>
      <c r="R21" s="4"/>
    </row>
    <row r="22" spans="1:18" ht="14.75" customHeight="1">
      <c r="A22" s="10">
        <v>11.75</v>
      </c>
      <c r="B22">
        <v>64</v>
      </c>
      <c r="C22">
        <v>56</v>
      </c>
      <c r="D22"/>
      <c r="E22" s="11"/>
      <c r="F22" s="12">
        <f t="shared" si="0"/>
        <v>120</v>
      </c>
      <c r="G22" s="2" t="str">
        <f t="shared" si="1"/>
        <v/>
      </c>
      <c r="H22" s="13">
        <v>11.75</v>
      </c>
      <c r="I22" s="18">
        <v>8020147.65862549</v>
      </c>
      <c r="J22" s="14"/>
      <c r="K22" s="13">
        <v>11.75</v>
      </c>
      <c r="L22" s="15">
        <f t="shared" si="2"/>
        <v>4277.4120846002597</v>
      </c>
      <c r="M22" s="15">
        <f t="shared" si="3"/>
        <v>3742.7355740252301</v>
      </c>
      <c r="N22" s="15">
        <f t="shared" si="4"/>
        <v>0</v>
      </c>
      <c r="O22" s="15">
        <f t="shared" si="5"/>
        <v>0</v>
      </c>
      <c r="P22" s="16">
        <f t="shared" si="6"/>
        <v>8020.1476586254903</v>
      </c>
      <c r="Q22" s="4"/>
      <c r="R22" s="4"/>
    </row>
    <row r="23" spans="1:18" ht="14.75" customHeight="1">
      <c r="A23" s="13">
        <v>12.25</v>
      </c>
      <c r="B23">
        <v>46</v>
      </c>
      <c r="C23">
        <v>152</v>
      </c>
      <c r="D23">
        <v>2</v>
      </c>
      <c r="E23" s="11"/>
      <c r="F23" s="12">
        <f t="shared" si="0"/>
        <v>200</v>
      </c>
      <c r="G23" s="2" t="str">
        <f t="shared" si="1"/>
        <v/>
      </c>
      <c r="H23" s="13">
        <v>12.25</v>
      </c>
      <c r="I23" s="18">
        <v>16855326.379936501</v>
      </c>
      <c r="J23" s="14"/>
      <c r="K23" s="13">
        <v>12.25</v>
      </c>
      <c r="L23" s="15">
        <f t="shared" si="2"/>
        <v>3876.7250673854001</v>
      </c>
      <c r="M23" s="15">
        <f t="shared" si="3"/>
        <v>12810.0480487517</v>
      </c>
      <c r="N23" s="15">
        <f t="shared" si="4"/>
        <v>168.553263799365</v>
      </c>
      <c r="O23" s="15">
        <f t="shared" si="5"/>
        <v>0</v>
      </c>
      <c r="P23" s="16">
        <f t="shared" si="6"/>
        <v>16855.326379936501</v>
      </c>
      <c r="Q23" s="4"/>
      <c r="R23" s="4"/>
    </row>
    <row r="24" spans="1:18" ht="14.75" customHeight="1">
      <c r="A24" s="10">
        <v>12.75</v>
      </c>
      <c r="B24">
        <v>31</v>
      </c>
      <c r="C24">
        <v>174</v>
      </c>
      <c r="D24">
        <v>1</v>
      </c>
      <c r="E24" s="11"/>
      <c r="F24" s="12">
        <f t="shared" si="0"/>
        <v>206</v>
      </c>
      <c r="G24" s="2" t="str">
        <f t="shared" si="1"/>
        <v/>
      </c>
      <c r="H24" s="13">
        <v>12.75</v>
      </c>
      <c r="I24" s="18">
        <v>17343930.014460701</v>
      </c>
      <c r="J24" s="14"/>
      <c r="K24" s="13">
        <v>12.75</v>
      </c>
      <c r="L24" s="15">
        <f t="shared" si="2"/>
        <v>2610.00888567127</v>
      </c>
      <c r="M24" s="15">
        <f t="shared" si="3"/>
        <v>14649.727293767801</v>
      </c>
      <c r="N24" s="15">
        <f t="shared" si="4"/>
        <v>84.193835021653896</v>
      </c>
      <c r="O24" s="15">
        <f t="shared" si="5"/>
        <v>0</v>
      </c>
      <c r="P24" s="16">
        <f t="shared" si="6"/>
        <v>17343.9300144607</v>
      </c>
      <c r="Q24" s="4"/>
      <c r="R24" s="4"/>
    </row>
    <row r="25" spans="1:18" ht="14.75" customHeight="1">
      <c r="A25" s="13">
        <v>13.25</v>
      </c>
      <c r="B25">
        <v>17</v>
      </c>
      <c r="C25">
        <v>169</v>
      </c>
      <c r="D25">
        <v>2</v>
      </c>
      <c r="E25" s="11"/>
      <c r="F25" s="12">
        <f t="shared" si="0"/>
        <v>188</v>
      </c>
      <c r="G25" s="2" t="str">
        <f t="shared" si="1"/>
        <v/>
      </c>
      <c r="H25" s="13">
        <v>13.25</v>
      </c>
      <c r="I25" s="18">
        <v>17006850.507063001</v>
      </c>
      <c r="J25" s="14"/>
      <c r="K25" s="13">
        <v>13.25</v>
      </c>
      <c r="L25" s="15">
        <f t="shared" si="2"/>
        <v>1537.85350329825</v>
      </c>
      <c r="M25" s="15">
        <f t="shared" si="3"/>
        <v>15288.073062200299</v>
      </c>
      <c r="N25" s="15">
        <f t="shared" si="4"/>
        <v>180.92394156450001</v>
      </c>
      <c r="O25" s="15">
        <f t="shared" si="5"/>
        <v>0</v>
      </c>
      <c r="P25" s="16">
        <f t="shared" si="6"/>
        <v>17006.850507063002</v>
      </c>
      <c r="Q25" s="4"/>
      <c r="R25" s="4"/>
    </row>
    <row r="26" spans="1:18" ht="14.75" customHeight="1">
      <c r="A26" s="10">
        <v>13.75</v>
      </c>
      <c r="B26">
        <v>7</v>
      </c>
      <c r="C26">
        <v>108</v>
      </c>
      <c r="D26">
        <v>4</v>
      </c>
      <c r="E26" s="11"/>
      <c r="F26" s="12">
        <f t="shared" si="0"/>
        <v>119</v>
      </c>
      <c r="G26" s="2" t="str">
        <f t="shared" si="1"/>
        <v/>
      </c>
      <c r="H26" s="13">
        <v>13.75</v>
      </c>
      <c r="I26" s="18">
        <v>9577988.2467697691</v>
      </c>
      <c r="J26" s="14"/>
      <c r="K26" s="13">
        <v>13.75</v>
      </c>
      <c r="L26" s="15">
        <f t="shared" si="2"/>
        <v>563.41107333939794</v>
      </c>
      <c r="M26" s="15">
        <f t="shared" si="3"/>
        <v>8692.6279886650009</v>
      </c>
      <c r="N26" s="15">
        <f t="shared" si="4"/>
        <v>321.94918476536998</v>
      </c>
      <c r="O26" s="15">
        <f t="shared" si="5"/>
        <v>0</v>
      </c>
      <c r="P26" s="16">
        <f t="shared" si="6"/>
        <v>9577.9882467697698</v>
      </c>
      <c r="Q26" s="4"/>
      <c r="R26" s="4"/>
    </row>
    <row r="27" spans="1:18" ht="14.75" customHeight="1">
      <c r="A27" s="13">
        <v>14.25</v>
      </c>
      <c r="B27">
        <v>1</v>
      </c>
      <c r="C27">
        <v>85</v>
      </c>
      <c r="D27">
        <v>3</v>
      </c>
      <c r="E27" s="11"/>
      <c r="F27" s="12">
        <f t="shared" si="0"/>
        <v>89</v>
      </c>
      <c r="G27" s="2" t="str">
        <f t="shared" si="1"/>
        <v/>
      </c>
      <c r="H27" s="13">
        <v>14.25</v>
      </c>
      <c r="I27" s="18">
        <v>7969472.2816719096</v>
      </c>
      <c r="J27" s="14"/>
      <c r="K27" s="13">
        <v>14.25</v>
      </c>
      <c r="L27" s="15">
        <f t="shared" si="2"/>
        <v>89.544632378336104</v>
      </c>
      <c r="M27" s="15">
        <f t="shared" si="3"/>
        <v>7611.29375215857</v>
      </c>
      <c r="N27" s="15">
        <f t="shared" si="4"/>
        <v>268.633897135008</v>
      </c>
      <c r="O27" s="15">
        <f t="shared" si="5"/>
        <v>0</v>
      </c>
      <c r="P27" s="16">
        <f t="shared" si="6"/>
        <v>7969.4722816719104</v>
      </c>
      <c r="Q27" s="4"/>
      <c r="R27" s="4"/>
    </row>
    <row r="28" spans="1:18" ht="14.75" customHeight="1">
      <c r="A28" s="10">
        <v>14.75</v>
      </c>
      <c r="B28">
        <v>1</v>
      </c>
      <c r="C28">
        <v>56</v>
      </c>
      <c r="D28">
        <v>3</v>
      </c>
      <c r="E28" s="11"/>
      <c r="F28" s="12">
        <f t="shared" si="0"/>
        <v>60</v>
      </c>
      <c r="G28" s="2" t="str">
        <f t="shared" si="1"/>
        <v/>
      </c>
      <c r="H28" s="13">
        <v>14.75</v>
      </c>
      <c r="I28" s="18">
        <v>4061197.20959883</v>
      </c>
      <c r="J28" s="14"/>
      <c r="K28" s="13">
        <v>14.75</v>
      </c>
      <c r="L28" s="15">
        <f t="shared" si="2"/>
        <v>67.686620159980507</v>
      </c>
      <c r="M28" s="15">
        <f t="shared" si="3"/>
        <v>3790.4507289589101</v>
      </c>
      <c r="N28" s="15">
        <f t="shared" si="4"/>
        <v>203.05986047994199</v>
      </c>
      <c r="O28" s="15">
        <f t="shared" si="5"/>
        <v>0</v>
      </c>
      <c r="P28" s="16">
        <f t="shared" si="6"/>
        <v>4061.1972095988299</v>
      </c>
      <c r="Q28" s="4"/>
      <c r="R28" s="4"/>
    </row>
    <row r="29" spans="1:18" ht="14.75" customHeight="1">
      <c r="A29" s="13">
        <v>15.25</v>
      </c>
      <c r="B29"/>
      <c r="C29">
        <v>27</v>
      </c>
      <c r="D29">
        <v>2</v>
      </c>
      <c r="E29" s="11"/>
      <c r="F29" s="12">
        <f t="shared" si="0"/>
        <v>29</v>
      </c>
      <c r="G29" s="2" t="str">
        <f t="shared" si="1"/>
        <v/>
      </c>
      <c r="H29" s="13">
        <v>15.25</v>
      </c>
      <c r="I29" s="18">
        <v>2664195.8178721</v>
      </c>
      <c r="J29" s="14"/>
      <c r="K29" s="13">
        <v>15.25</v>
      </c>
      <c r="L29" s="15">
        <f t="shared" si="2"/>
        <v>0</v>
      </c>
      <c r="M29" s="15">
        <f t="shared" si="3"/>
        <v>2480.4581752602298</v>
      </c>
      <c r="N29" s="15">
        <f t="shared" si="4"/>
        <v>183.73764261186901</v>
      </c>
      <c r="O29" s="15">
        <f t="shared" si="5"/>
        <v>0</v>
      </c>
      <c r="P29" s="16">
        <f t="shared" si="6"/>
        <v>2664.1958178721002</v>
      </c>
      <c r="Q29" s="4"/>
      <c r="R29" s="4"/>
    </row>
    <row r="30" spans="1:18" ht="14.75" customHeight="1">
      <c r="A30" s="10">
        <v>15.75</v>
      </c>
      <c r="B30"/>
      <c r="C30">
        <v>13</v>
      </c>
      <c r="D30">
        <v>2</v>
      </c>
      <c r="E30" s="11"/>
      <c r="F30" s="12">
        <f t="shared" si="0"/>
        <v>15</v>
      </c>
      <c r="G30" s="2" t="str">
        <f t="shared" si="1"/>
        <v/>
      </c>
      <c r="H30" s="13">
        <v>15.75</v>
      </c>
      <c r="I30" s="18">
        <v>484302.60253062902</v>
      </c>
      <c r="J30" s="14"/>
      <c r="K30" s="13">
        <v>15.75</v>
      </c>
      <c r="L30" s="15">
        <f t="shared" si="2"/>
        <v>0</v>
      </c>
      <c r="M30" s="15">
        <f t="shared" si="3"/>
        <v>419.72892219321199</v>
      </c>
      <c r="N30" s="15">
        <f t="shared" si="4"/>
        <v>64.573680337417201</v>
      </c>
      <c r="O30" s="15">
        <f t="shared" si="5"/>
        <v>0</v>
      </c>
      <c r="P30" s="16">
        <f t="shared" si="6"/>
        <v>484.30260253062897</v>
      </c>
      <c r="Q30" s="4"/>
      <c r="R30" s="4"/>
    </row>
    <row r="31" spans="1:18" ht="14.75" customHeight="1">
      <c r="A31" s="13">
        <v>16.25</v>
      </c>
      <c r="B31"/>
      <c r="C31">
        <v>5</v>
      </c>
      <c r="D31">
        <v>6</v>
      </c>
      <c r="E31" s="11"/>
      <c r="F31" s="12">
        <f t="shared" si="0"/>
        <v>11</v>
      </c>
      <c r="G31" s="2" t="str">
        <f t="shared" si="1"/>
        <v/>
      </c>
      <c r="H31" s="13">
        <v>16.25</v>
      </c>
      <c r="I31" s="18">
        <v>390668.906027538</v>
      </c>
      <c r="J31" s="14"/>
      <c r="K31" s="13">
        <v>16.25</v>
      </c>
      <c r="L31" s="15">
        <f t="shared" si="2"/>
        <v>0</v>
      </c>
      <c r="M31" s="15">
        <f t="shared" si="3"/>
        <v>177.57677546706299</v>
      </c>
      <c r="N31" s="15">
        <f t="shared" si="4"/>
        <v>213.092130560475</v>
      </c>
      <c r="O31" s="15">
        <f t="shared" si="5"/>
        <v>0</v>
      </c>
      <c r="P31" s="16">
        <f t="shared" si="6"/>
        <v>390.66890602753801</v>
      </c>
      <c r="Q31" s="4"/>
      <c r="R31" s="4"/>
    </row>
    <row r="32" spans="1:18" ht="14.75" customHeight="1">
      <c r="A32" s="10">
        <v>16.75</v>
      </c>
      <c r="B32"/>
      <c r="C32">
        <v>7</v>
      </c>
      <c r="D32">
        <v>6</v>
      </c>
      <c r="E32" s="11"/>
      <c r="F32" s="12">
        <f t="shared" si="0"/>
        <v>13</v>
      </c>
      <c r="G32" s="2" t="str">
        <f t="shared" si="1"/>
        <v/>
      </c>
      <c r="H32" s="13">
        <v>16.75</v>
      </c>
      <c r="I32"/>
      <c r="J32" s="20"/>
      <c r="K32" s="13">
        <v>16.75</v>
      </c>
      <c r="L32" s="15">
        <f t="shared" si="2"/>
        <v>0</v>
      </c>
      <c r="M32" s="15">
        <f t="shared" si="3"/>
        <v>0</v>
      </c>
      <c r="N32" s="15">
        <f t="shared" si="4"/>
        <v>0</v>
      </c>
      <c r="O32" s="15">
        <f t="shared" si="5"/>
        <v>0</v>
      </c>
      <c r="P32" s="16">
        <f t="shared" si="6"/>
        <v>0</v>
      </c>
      <c r="Q32" s="4"/>
      <c r="R32" s="4"/>
    </row>
    <row r="33" spans="1:18" ht="14.75" customHeight="1">
      <c r="A33" s="13">
        <v>17.25</v>
      </c>
      <c r="B33"/>
      <c r="C33">
        <v>5</v>
      </c>
      <c r="D33">
        <v>10</v>
      </c>
      <c r="E33" s="11"/>
      <c r="F33" s="12">
        <f t="shared" si="0"/>
        <v>15</v>
      </c>
      <c r="G33" s="2" t="str">
        <f t="shared" si="1"/>
        <v/>
      </c>
      <c r="H33" s="13">
        <v>17.25</v>
      </c>
      <c r="I33"/>
      <c r="J33" s="20"/>
      <c r="K33" s="13">
        <v>17.25</v>
      </c>
      <c r="L33" s="15">
        <f t="shared" si="2"/>
        <v>0</v>
      </c>
      <c r="M33" s="15">
        <f t="shared" si="3"/>
        <v>0</v>
      </c>
      <c r="N33" s="15">
        <f t="shared" si="4"/>
        <v>0</v>
      </c>
      <c r="O33" s="15">
        <f t="shared" si="5"/>
        <v>0</v>
      </c>
      <c r="P33" s="16">
        <f t="shared" si="6"/>
        <v>0</v>
      </c>
      <c r="Q33" s="4"/>
      <c r="R33" s="4"/>
    </row>
    <row r="34" spans="1:18" ht="14.75" customHeight="1">
      <c r="A34" s="10">
        <v>17.75</v>
      </c>
      <c r="B34"/>
      <c r="C34">
        <v>1</v>
      </c>
      <c r="D34">
        <v>10</v>
      </c>
      <c r="E34" s="11"/>
      <c r="F34" s="12">
        <f t="shared" si="0"/>
        <v>11</v>
      </c>
      <c r="G34" s="2" t="str">
        <f t="shared" si="1"/>
        <v/>
      </c>
      <c r="H34" s="13">
        <v>17.75</v>
      </c>
      <c r="I34"/>
      <c r="J34" s="20"/>
      <c r="K34" s="13">
        <v>17.75</v>
      </c>
      <c r="L34" s="15">
        <f t="shared" si="2"/>
        <v>0</v>
      </c>
      <c r="M34" s="15">
        <f t="shared" si="3"/>
        <v>0</v>
      </c>
      <c r="N34" s="15">
        <f t="shared" si="4"/>
        <v>0</v>
      </c>
      <c r="O34" s="15">
        <f t="shared" si="5"/>
        <v>0</v>
      </c>
      <c r="P34" s="16">
        <f t="shared" si="6"/>
        <v>0</v>
      </c>
      <c r="Q34" s="4"/>
      <c r="R34" s="4"/>
    </row>
    <row r="35" spans="1:18" ht="14.75" customHeight="1">
      <c r="A35" s="13">
        <v>18.25</v>
      </c>
      <c r="B35"/>
      <c r="C35">
        <v>2</v>
      </c>
      <c r="D35">
        <v>4</v>
      </c>
      <c r="E35" s="11"/>
      <c r="F35" s="12">
        <f t="shared" si="0"/>
        <v>6</v>
      </c>
      <c r="G35" s="2" t="str">
        <f t="shared" si="1"/>
        <v/>
      </c>
      <c r="H35" s="13">
        <v>18.25</v>
      </c>
      <c r="I35"/>
      <c r="J35" s="2"/>
      <c r="K35" s="13">
        <v>18.25</v>
      </c>
      <c r="L35" s="15">
        <f t="shared" si="2"/>
        <v>0</v>
      </c>
      <c r="M35" s="15">
        <f t="shared" si="3"/>
        <v>0</v>
      </c>
      <c r="N35" s="15">
        <f t="shared" si="4"/>
        <v>0</v>
      </c>
      <c r="O35" s="15">
        <f t="shared" si="5"/>
        <v>0</v>
      </c>
      <c r="P35" s="16">
        <f t="shared" si="6"/>
        <v>0</v>
      </c>
      <c r="Q35" s="4"/>
      <c r="R35" s="4"/>
    </row>
    <row r="36" spans="1:18" ht="14.75" customHeight="1">
      <c r="A36" s="10">
        <v>18.75</v>
      </c>
      <c r="B36"/>
      <c r="C36"/>
      <c r="D36"/>
      <c r="E36" s="11"/>
      <c r="F36" s="12">
        <f t="shared" si="0"/>
        <v>0</v>
      </c>
      <c r="G36" s="2" t="str">
        <f t="shared" si="1"/>
        <v/>
      </c>
      <c r="H36" s="13">
        <v>18.75</v>
      </c>
      <c r="I36"/>
      <c r="J36" s="2"/>
      <c r="K36" s="13">
        <v>18.75</v>
      </c>
      <c r="L36" s="15">
        <f t="shared" si="2"/>
        <v>0</v>
      </c>
      <c r="M36" s="15">
        <f t="shared" si="3"/>
        <v>0</v>
      </c>
      <c r="N36" s="15">
        <f t="shared" si="4"/>
        <v>0</v>
      </c>
      <c r="O36" s="15">
        <f t="shared" si="5"/>
        <v>0</v>
      </c>
      <c r="P36" s="16">
        <f t="shared" si="6"/>
        <v>0</v>
      </c>
      <c r="Q36" s="4"/>
      <c r="R36" s="4"/>
    </row>
    <row r="37" spans="1:18" ht="14.75" customHeight="1">
      <c r="A37" s="13">
        <v>19.25</v>
      </c>
      <c r="B37" s="11"/>
      <c r="C37" s="11"/>
      <c r="D37" s="11"/>
      <c r="E37" s="11"/>
      <c r="F37" s="12">
        <f t="shared" si="0"/>
        <v>0</v>
      </c>
      <c r="G37" s="2" t="str">
        <f t="shared" si="1"/>
        <v/>
      </c>
      <c r="H37" s="13">
        <v>19.25</v>
      </c>
      <c r="I37"/>
      <c r="J37" s="2"/>
      <c r="K37" s="13">
        <v>19.25</v>
      </c>
      <c r="L37" s="15">
        <f t="shared" si="2"/>
        <v>0</v>
      </c>
      <c r="M37" s="15">
        <f t="shared" si="3"/>
        <v>0</v>
      </c>
      <c r="N37" s="15">
        <f t="shared" si="4"/>
        <v>0</v>
      </c>
      <c r="O37" s="15">
        <f t="shared" si="5"/>
        <v>0</v>
      </c>
      <c r="P37" s="16">
        <f t="shared" si="6"/>
        <v>0</v>
      </c>
      <c r="Q37" s="4"/>
      <c r="R37" s="4"/>
    </row>
    <row r="38" spans="1:18" ht="14.75" customHeight="1">
      <c r="A38" s="10">
        <v>19.75</v>
      </c>
      <c r="B38" s="11"/>
      <c r="C38" s="11"/>
      <c r="D38" s="11"/>
      <c r="E38" s="11"/>
      <c r="F38" s="12">
        <f t="shared" si="0"/>
        <v>0</v>
      </c>
      <c r="G38" s="2" t="str">
        <f t="shared" si="1"/>
        <v/>
      </c>
      <c r="H38" s="13">
        <v>19.75</v>
      </c>
      <c r="I38"/>
      <c r="J38" s="2"/>
      <c r="K38" s="13">
        <v>19.75</v>
      </c>
      <c r="L38" s="15">
        <f t="shared" si="2"/>
        <v>0</v>
      </c>
      <c r="M38" s="15">
        <f t="shared" si="3"/>
        <v>0</v>
      </c>
      <c r="N38" s="15">
        <f t="shared" si="4"/>
        <v>0</v>
      </c>
      <c r="O38" s="15">
        <f t="shared" si="5"/>
        <v>0</v>
      </c>
      <c r="P38" s="16">
        <f t="shared" si="6"/>
        <v>0</v>
      </c>
      <c r="Q38" s="4"/>
      <c r="R38" s="4"/>
    </row>
    <row r="39" spans="1:18" ht="14.75" customHeight="1">
      <c r="A39" s="13">
        <v>20.25</v>
      </c>
      <c r="B39" s="11"/>
      <c r="C39" s="11"/>
      <c r="D39" s="11"/>
      <c r="E39" s="11"/>
      <c r="F39" s="12">
        <f t="shared" si="0"/>
        <v>0</v>
      </c>
      <c r="G39" s="2" t="str">
        <f t="shared" si="1"/>
        <v/>
      </c>
      <c r="H39" s="13">
        <v>20.25</v>
      </c>
      <c r="I39"/>
      <c r="J39" s="2"/>
      <c r="K39" s="13">
        <v>20.25</v>
      </c>
      <c r="L39" s="15">
        <f t="shared" si="2"/>
        <v>0</v>
      </c>
      <c r="M39" s="15">
        <f t="shared" si="3"/>
        <v>0</v>
      </c>
      <c r="N39" s="15">
        <f t="shared" si="4"/>
        <v>0</v>
      </c>
      <c r="O39" s="15">
        <f t="shared" si="5"/>
        <v>0</v>
      </c>
      <c r="P39" s="16">
        <f t="shared" si="6"/>
        <v>0</v>
      </c>
      <c r="Q39" s="4"/>
      <c r="R39" s="4"/>
    </row>
    <row r="40" spans="1:18" ht="14.75" customHeight="1">
      <c r="A40" s="10">
        <v>20.75</v>
      </c>
      <c r="B40" s="11"/>
      <c r="C40" s="11"/>
      <c r="D40" s="11"/>
      <c r="E40" s="11"/>
      <c r="F40" s="12">
        <f t="shared" si="0"/>
        <v>0</v>
      </c>
      <c r="G40" s="2" t="str">
        <f t="shared" si="1"/>
        <v>COMPLETAR</v>
      </c>
      <c r="H40" s="13">
        <v>20.75</v>
      </c>
      <c r="I40" s="14">
        <v>94670349</v>
      </c>
      <c r="J40" s="2"/>
      <c r="K40" s="13">
        <v>20.75</v>
      </c>
      <c r="L40" s="15">
        <f t="shared" si="2"/>
        <v>0</v>
      </c>
      <c r="M40" s="15">
        <f t="shared" si="3"/>
        <v>0</v>
      </c>
      <c r="N40" s="15">
        <f t="shared" si="4"/>
        <v>0</v>
      </c>
      <c r="O40" s="15">
        <f t="shared" si="5"/>
        <v>0</v>
      </c>
      <c r="P40" s="16">
        <f t="shared" si="6"/>
        <v>0</v>
      </c>
      <c r="Q40" s="4"/>
      <c r="R40" s="4"/>
    </row>
    <row r="41" spans="1:18" ht="14.75" customHeight="1">
      <c r="A41" s="13">
        <v>21.25</v>
      </c>
      <c r="B41" s="11"/>
      <c r="C41" s="11"/>
      <c r="D41" s="11"/>
      <c r="E41" s="11"/>
      <c r="F41" s="12">
        <f t="shared" si="0"/>
        <v>0</v>
      </c>
      <c r="G41" s="2" t="str">
        <f t="shared" si="1"/>
        <v/>
      </c>
      <c r="H41" s="13">
        <v>21.25</v>
      </c>
      <c r="I41" s="14"/>
      <c r="J41" s="2"/>
      <c r="K41" s="13">
        <v>21.25</v>
      </c>
      <c r="L41" s="15">
        <f t="shared" si="2"/>
        <v>0</v>
      </c>
      <c r="M41" s="15">
        <f t="shared" si="3"/>
        <v>0</v>
      </c>
      <c r="N41" s="15">
        <f t="shared" si="4"/>
        <v>0</v>
      </c>
      <c r="O41" s="15">
        <f t="shared" si="5"/>
        <v>0</v>
      </c>
      <c r="P41" s="16">
        <f t="shared" si="6"/>
        <v>0</v>
      </c>
      <c r="Q41" s="4"/>
      <c r="R41" s="4"/>
    </row>
    <row r="42" spans="1:18" ht="14.75" customHeight="1">
      <c r="A42" s="10">
        <v>21.75</v>
      </c>
      <c r="B42" s="11"/>
      <c r="C42" s="11"/>
      <c r="D42" s="11"/>
      <c r="E42" s="11"/>
      <c r="F42" s="12">
        <f t="shared" si="0"/>
        <v>0</v>
      </c>
      <c r="G42" s="2" t="str">
        <f t="shared" si="1"/>
        <v/>
      </c>
      <c r="H42" s="13">
        <v>21.75</v>
      </c>
      <c r="I42" s="14"/>
      <c r="J42" s="2"/>
      <c r="K42" s="13">
        <v>21.75</v>
      </c>
      <c r="L42" s="15">
        <f t="shared" si="2"/>
        <v>0</v>
      </c>
      <c r="M42" s="15">
        <f t="shared" si="3"/>
        <v>0</v>
      </c>
      <c r="N42" s="15">
        <f t="shared" si="4"/>
        <v>0</v>
      </c>
      <c r="O42" s="15">
        <f t="shared" si="5"/>
        <v>0</v>
      </c>
      <c r="P42" s="16">
        <f t="shared" si="6"/>
        <v>0</v>
      </c>
      <c r="Q42" s="4"/>
      <c r="R42" s="4"/>
    </row>
    <row r="43" spans="1:18" ht="14" customHeight="1">
      <c r="A43" s="21" t="s">
        <v>7</v>
      </c>
      <c r="B43" s="22">
        <f>SUM(B6:B42)</f>
        <v>293</v>
      </c>
      <c r="C43" s="22">
        <f>SUM(C6:C42)</f>
        <v>879</v>
      </c>
      <c r="D43" s="22">
        <f>SUM(D6:D42)</f>
        <v>55</v>
      </c>
      <c r="E43" s="22">
        <f>SUM(E6:E42)</f>
        <v>0</v>
      </c>
      <c r="F43" s="22">
        <f>SUM(F6:F42)</f>
        <v>1227</v>
      </c>
      <c r="G43" s="23"/>
      <c r="H43" s="21" t="s">
        <v>7</v>
      </c>
      <c r="I43" s="14">
        <f>SUM(I6:I39)</f>
        <v>94670349</v>
      </c>
      <c r="J43" s="2"/>
      <c r="K43" s="21" t="s">
        <v>7</v>
      </c>
      <c r="L43" s="22">
        <f>SUM(L6:L42)</f>
        <v>22180.173510305602</v>
      </c>
      <c r="M43" s="22">
        <f>SUM(M6:M42)</f>
        <v>70801.458267748705</v>
      </c>
      <c r="N43" s="22">
        <f>SUM(N6:N42)</f>
        <v>1688.7174362756</v>
      </c>
      <c r="O43" s="22">
        <f>SUM(O6:O42)</f>
        <v>0</v>
      </c>
      <c r="P43" s="22">
        <f>SUM(P6:P42)</f>
        <v>94670.349214329806</v>
      </c>
      <c r="Q43" s="24"/>
      <c r="R43" s="4"/>
    </row>
    <row r="44" spans="1:18" ht="14" customHeight="1">
      <c r="A44" s="25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  <c r="Q44" s="4"/>
      <c r="R44" s="4"/>
    </row>
    <row r="45" spans="1:18" ht="14" customHeight="1">
      <c r="A45" s="25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  <c r="Q45" s="4"/>
      <c r="R45" s="4"/>
    </row>
    <row r="46" spans="1:18" ht="14" customHeight="1">
      <c r="A46" s="26"/>
      <c r="B46" s="2"/>
      <c r="C46" s="2"/>
      <c r="D46" s="2"/>
      <c r="E46" s="2"/>
      <c r="F46" s="26"/>
      <c r="G46" s="2"/>
      <c r="H46" s="2"/>
      <c r="I46" s="2"/>
      <c r="J46" s="26"/>
      <c r="K46" s="2"/>
      <c r="L46" s="2"/>
      <c r="M46" s="2"/>
      <c r="N46" s="26"/>
      <c r="O46" s="2"/>
      <c r="P46" s="4"/>
      <c r="Q46" s="4"/>
      <c r="R46" s="4"/>
    </row>
    <row r="47" spans="1:18" ht="14" customHeight="1">
      <c r="A47" s="2"/>
      <c r="B47" s="50" t="s">
        <v>9</v>
      </c>
      <c r="C47" s="50"/>
      <c r="D47" s="50"/>
      <c r="E47" s="2"/>
      <c r="F47" s="2"/>
      <c r="G47" s="27"/>
      <c r="H47" s="2"/>
      <c r="I47" s="50" t="s">
        <v>10</v>
      </c>
      <c r="J47" s="50"/>
      <c r="K47" s="50"/>
      <c r="L47" s="2"/>
      <c r="M47" s="2"/>
      <c r="N47" s="2"/>
      <c r="O47" s="2"/>
      <c r="P47" s="4"/>
      <c r="Q47" s="4"/>
      <c r="R47" s="4"/>
    </row>
    <row r="48" spans="1:18" ht="14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  <c r="Q48" s="4"/>
      <c r="R48" s="4"/>
    </row>
    <row r="49" spans="1:18" ht="14.75" customHeight="1">
      <c r="A49" s="2"/>
      <c r="B49" s="2"/>
      <c r="C49" s="2"/>
      <c r="D49" s="2"/>
      <c r="E49" s="2"/>
      <c r="F49" s="2"/>
      <c r="G49" s="2"/>
      <c r="H49" s="28" t="s">
        <v>11</v>
      </c>
      <c r="I49" t="s">
        <v>27</v>
      </c>
      <c r="J49" s="28" t="s">
        <v>13</v>
      </c>
      <c r="K49" t="s">
        <v>28</v>
      </c>
      <c r="L49" s="2"/>
      <c r="M49" s="2"/>
      <c r="N49" s="15"/>
      <c r="O49" s="2"/>
      <c r="P49" s="4"/>
      <c r="Q49" s="4"/>
      <c r="R49" s="4"/>
    </row>
    <row r="50" spans="1:18" ht="14" customHeight="1">
      <c r="A50" s="5" t="s">
        <v>3</v>
      </c>
      <c r="B50" s="2"/>
      <c r="C50" s="2"/>
      <c r="D50" s="2"/>
      <c r="E50" s="2"/>
      <c r="F50" s="2"/>
      <c r="G50" s="2"/>
      <c r="H50" s="5" t="s">
        <v>3</v>
      </c>
      <c r="I50" s="2"/>
      <c r="J50" s="2"/>
      <c r="K50" s="2"/>
      <c r="L50" s="2"/>
      <c r="M50" s="2"/>
      <c r="N50" s="4"/>
      <c r="O50" s="4"/>
      <c r="P50" s="4"/>
    </row>
    <row r="51" spans="1:18" ht="14" customHeight="1">
      <c r="A51" s="5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2"/>
      <c r="H51" s="5" t="s">
        <v>6</v>
      </c>
      <c r="I51" s="6">
        <v>0</v>
      </c>
      <c r="J51" s="7">
        <v>1</v>
      </c>
      <c r="K51" s="7">
        <v>2</v>
      </c>
      <c r="L51" s="7">
        <v>3</v>
      </c>
      <c r="M51" s="29" t="s">
        <v>7</v>
      </c>
      <c r="N51" s="4"/>
      <c r="O51" s="4"/>
      <c r="P51" s="4"/>
    </row>
    <row r="52" spans="1:18" ht="14" customHeight="1">
      <c r="A52" s="13">
        <v>3.75</v>
      </c>
      <c r="B52" s="15">
        <f t="shared" ref="B52:B88" si="7">L6*($A52)</f>
        <v>0</v>
      </c>
      <c r="C52" s="15">
        <f t="shared" ref="C52:C88" si="8">M6*($A52)</f>
        <v>0</v>
      </c>
      <c r="D52" s="15">
        <f t="shared" ref="D52:D88" si="9">N6*($A52)</f>
        <v>0</v>
      </c>
      <c r="E52" s="15">
        <f t="shared" ref="E52:E88" si="10">O6*($A52)</f>
        <v>0</v>
      </c>
      <c r="F52" s="12">
        <f t="shared" ref="F52:F88" si="11">SUM(B52:E52)</f>
        <v>0</v>
      </c>
      <c r="G52" s="2"/>
      <c r="H52" s="13" t="e">
        <f t="shared" ref="H52:H88" si="12">$I$49*((A52)^$K$49)</f>
        <v>#VALUE!</v>
      </c>
      <c r="I52" s="15" t="e">
        <f t="shared" ref="I52:I88" si="13">L6*$H52</f>
        <v>#VALUE!</v>
      </c>
      <c r="J52" s="15" t="e">
        <f t="shared" ref="J52:J88" si="14">M6*$H52</f>
        <v>#VALUE!</v>
      </c>
      <c r="K52" s="15" t="e">
        <f t="shared" ref="K52:K88" si="15">N6*$H52</f>
        <v>#VALUE!</v>
      </c>
      <c r="L52" s="15" t="e">
        <f t="shared" ref="L52:L88" si="16">O6*$H52</f>
        <v>#VALUE!</v>
      </c>
      <c r="M52" s="30" t="e">
        <f t="shared" ref="M52:M88" si="17">SUM(I52:L52)</f>
        <v>#VALUE!</v>
      </c>
      <c r="N52" s="4"/>
      <c r="O52" s="4"/>
      <c r="P52" s="4"/>
    </row>
    <row r="53" spans="1:18" ht="14" customHeight="1">
      <c r="A53" s="13">
        <v>4.25</v>
      </c>
      <c r="B53" s="15">
        <f t="shared" si="7"/>
        <v>0</v>
      </c>
      <c r="C53" s="15">
        <f t="shared" si="8"/>
        <v>0</v>
      </c>
      <c r="D53" s="15">
        <f t="shared" si="9"/>
        <v>0</v>
      </c>
      <c r="E53" s="15">
        <f t="shared" si="10"/>
        <v>0</v>
      </c>
      <c r="F53" s="12">
        <f t="shared" si="11"/>
        <v>0</v>
      </c>
      <c r="G53" s="2"/>
      <c r="H53" s="13" t="e">
        <f t="shared" si="12"/>
        <v>#VALUE!</v>
      </c>
      <c r="I53" s="15" t="e">
        <f t="shared" si="13"/>
        <v>#VALUE!</v>
      </c>
      <c r="J53" s="15" t="e">
        <f t="shared" si="14"/>
        <v>#VALUE!</v>
      </c>
      <c r="K53" s="15" t="e">
        <f t="shared" si="15"/>
        <v>#VALUE!</v>
      </c>
      <c r="L53" s="15" t="e">
        <f t="shared" si="16"/>
        <v>#VALUE!</v>
      </c>
      <c r="M53" s="30" t="e">
        <f t="shared" si="17"/>
        <v>#VALUE!</v>
      </c>
      <c r="N53" s="4"/>
      <c r="O53" s="4"/>
      <c r="P53" s="4"/>
    </row>
    <row r="54" spans="1:18" ht="14" customHeight="1">
      <c r="A54" s="13">
        <v>4.75</v>
      </c>
      <c r="B54" s="15">
        <f t="shared" si="7"/>
        <v>0</v>
      </c>
      <c r="C54" s="15">
        <f t="shared" si="8"/>
        <v>0</v>
      </c>
      <c r="D54" s="15">
        <f t="shared" si="9"/>
        <v>0</v>
      </c>
      <c r="E54" s="15">
        <f t="shared" si="10"/>
        <v>0</v>
      </c>
      <c r="F54" s="12">
        <f t="shared" si="11"/>
        <v>0</v>
      </c>
      <c r="G54" s="2"/>
      <c r="H54" s="13" t="e">
        <f t="shared" si="12"/>
        <v>#VALUE!</v>
      </c>
      <c r="I54" s="15" t="e">
        <f t="shared" si="13"/>
        <v>#VALUE!</v>
      </c>
      <c r="J54" s="15" t="e">
        <f t="shared" si="14"/>
        <v>#VALUE!</v>
      </c>
      <c r="K54" s="15" t="e">
        <f t="shared" si="15"/>
        <v>#VALUE!</v>
      </c>
      <c r="L54" s="15" t="e">
        <f t="shared" si="16"/>
        <v>#VALUE!</v>
      </c>
      <c r="M54" s="30" t="e">
        <f t="shared" si="17"/>
        <v>#VALUE!</v>
      </c>
      <c r="N54" s="4"/>
      <c r="O54" s="4"/>
      <c r="P54" s="4"/>
    </row>
    <row r="55" spans="1:18" ht="14" customHeight="1">
      <c r="A55" s="13">
        <v>5.25</v>
      </c>
      <c r="B55" s="15">
        <f t="shared" si="7"/>
        <v>0</v>
      </c>
      <c r="C55" s="15">
        <f t="shared" si="8"/>
        <v>0</v>
      </c>
      <c r="D55" s="15">
        <f t="shared" si="9"/>
        <v>0</v>
      </c>
      <c r="E55" s="15">
        <f t="shared" si="10"/>
        <v>0</v>
      </c>
      <c r="F55" s="12">
        <f t="shared" si="11"/>
        <v>0</v>
      </c>
      <c r="G55" s="2"/>
      <c r="H55" s="13" t="e">
        <f t="shared" si="12"/>
        <v>#VALUE!</v>
      </c>
      <c r="I55" s="15" t="e">
        <f t="shared" si="13"/>
        <v>#VALUE!</v>
      </c>
      <c r="J55" s="15" t="e">
        <f t="shared" si="14"/>
        <v>#VALUE!</v>
      </c>
      <c r="K55" s="15" t="e">
        <f t="shared" si="15"/>
        <v>#VALUE!</v>
      </c>
      <c r="L55" s="15" t="e">
        <f t="shared" si="16"/>
        <v>#VALUE!</v>
      </c>
      <c r="M55" s="30" t="e">
        <f t="shared" si="17"/>
        <v>#VALUE!</v>
      </c>
      <c r="N55" s="4"/>
      <c r="O55" s="4"/>
      <c r="P55" s="4"/>
    </row>
    <row r="56" spans="1:18" ht="14" customHeight="1">
      <c r="A56" s="13">
        <v>5.75</v>
      </c>
      <c r="B56" s="15">
        <f t="shared" si="7"/>
        <v>0</v>
      </c>
      <c r="C56" s="15">
        <f t="shared" si="8"/>
        <v>0</v>
      </c>
      <c r="D56" s="15">
        <f t="shared" si="9"/>
        <v>0</v>
      </c>
      <c r="E56" s="15">
        <f t="shared" si="10"/>
        <v>0</v>
      </c>
      <c r="F56" s="12">
        <f t="shared" si="11"/>
        <v>0</v>
      </c>
      <c r="G56" s="2"/>
      <c r="H56" s="13" t="e">
        <f t="shared" si="12"/>
        <v>#VALUE!</v>
      </c>
      <c r="I56" s="15" t="e">
        <f t="shared" si="13"/>
        <v>#VALUE!</v>
      </c>
      <c r="J56" s="15" t="e">
        <f t="shared" si="14"/>
        <v>#VALUE!</v>
      </c>
      <c r="K56" s="15" t="e">
        <f t="shared" si="15"/>
        <v>#VALUE!</v>
      </c>
      <c r="L56" s="15" t="e">
        <f t="shared" si="16"/>
        <v>#VALUE!</v>
      </c>
      <c r="M56" s="30" t="e">
        <f t="shared" si="17"/>
        <v>#VALUE!</v>
      </c>
      <c r="N56" s="4"/>
      <c r="O56" s="4"/>
      <c r="P56" s="4"/>
    </row>
    <row r="57" spans="1:18" ht="14" customHeight="1">
      <c r="A57" s="13">
        <v>6.25</v>
      </c>
      <c r="B57" s="15">
        <f t="shared" si="7"/>
        <v>0</v>
      </c>
      <c r="C57" s="15">
        <f t="shared" si="8"/>
        <v>0</v>
      </c>
      <c r="D57" s="15">
        <f t="shared" si="9"/>
        <v>0</v>
      </c>
      <c r="E57" s="15">
        <f t="shared" si="10"/>
        <v>0</v>
      </c>
      <c r="F57" s="12">
        <f t="shared" si="11"/>
        <v>0</v>
      </c>
      <c r="G57" s="2"/>
      <c r="H57" s="13" t="e">
        <f t="shared" si="12"/>
        <v>#VALUE!</v>
      </c>
      <c r="I57" s="15" t="e">
        <f t="shared" si="13"/>
        <v>#VALUE!</v>
      </c>
      <c r="J57" s="15" t="e">
        <f t="shared" si="14"/>
        <v>#VALUE!</v>
      </c>
      <c r="K57" s="15" t="e">
        <f t="shared" si="15"/>
        <v>#VALUE!</v>
      </c>
      <c r="L57" s="15" t="e">
        <f t="shared" si="16"/>
        <v>#VALUE!</v>
      </c>
      <c r="M57" s="30" t="e">
        <f t="shared" si="17"/>
        <v>#VALUE!</v>
      </c>
      <c r="N57" s="4"/>
      <c r="O57" s="4"/>
      <c r="P57" s="4"/>
    </row>
    <row r="58" spans="1:18" ht="14" customHeight="1">
      <c r="A58" s="13">
        <v>6.75</v>
      </c>
      <c r="B58" s="15">
        <f t="shared" si="7"/>
        <v>0</v>
      </c>
      <c r="C58" s="15">
        <f t="shared" si="8"/>
        <v>0</v>
      </c>
      <c r="D58" s="15">
        <f t="shared" si="9"/>
        <v>0</v>
      </c>
      <c r="E58" s="15">
        <f t="shared" si="10"/>
        <v>0</v>
      </c>
      <c r="F58" s="12">
        <f t="shared" si="11"/>
        <v>0</v>
      </c>
      <c r="G58" s="2"/>
      <c r="H58" s="13" t="e">
        <f t="shared" si="12"/>
        <v>#VALUE!</v>
      </c>
      <c r="I58" s="15" t="e">
        <f t="shared" si="13"/>
        <v>#VALUE!</v>
      </c>
      <c r="J58" s="15" t="e">
        <f t="shared" si="14"/>
        <v>#VALUE!</v>
      </c>
      <c r="K58" s="15" t="e">
        <f t="shared" si="15"/>
        <v>#VALUE!</v>
      </c>
      <c r="L58" s="15" t="e">
        <f t="shared" si="16"/>
        <v>#VALUE!</v>
      </c>
      <c r="M58" s="30" t="e">
        <f t="shared" si="17"/>
        <v>#VALUE!</v>
      </c>
      <c r="N58" s="4"/>
      <c r="O58" s="4"/>
      <c r="P58" s="4"/>
    </row>
    <row r="59" spans="1:18" ht="14" customHeight="1">
      <c r="A59" s="13">
        <v>7.25</v>
      </c>
      <c r="B59" s="15">
        <f t="shared" si="7"/>
        <v>0</v>
      </c>
      <c r="C59" s="15">
        <f t="shared" si="8"/>
        <v>0</v>
      </c>
      <c r="D59" s="15">
        <f t="shared" si="9"/>
        <v>0</v>
      </c>
      <c r="E59" s="15">
        <f t="shared" si="10"/>
        <v>0</v>
      </c>
      <c r="F59" s="12">
        <f t="shared" si="11"/>
        <v>0</v>
      </c>
      <c r="G59" s="2"/>
      <c r="H59" s="13" t="e">
        <f t="shared" si="12"/>
        <v>#VALUE!</v>
      </c>
      <c r="I59" s="15" t="e">
        <f t="shared" si="13"/>
        <v>#VALUE!</v>
      </c>
      <c r="J59" s="15" t="e">
        <f t="shared" si="14"/>
        <v>#VALUE!</v>
      </c>
      <c r="K59" s="15" t="e">
        <f t="shared" si="15"/>
        <v>#VALUE!</v>
      </c>
      <c r="L59" s="15" t="e">
        <f t="shared" si="16"/>
        <v>#VALUE!</v>
      </c>
      <c r="M59" s="30" t="e">
        <f t="shared" si="17"/>
        <v>#VALUE!</v>
      </c>
      <c r="N59" s="4"/>
      <c r="O59" s="4"/>
      <c r="P59" s="4"/>
    </row>
    <row r="60" spans="1:18" ht="14" customHeight="1">
      <c r="A60" s="13">
        <v>7.75</v>
      </c>
      <c r="B60" s="15">
        <f t="shared" si="7"/>
        <v>0</v>
      </c>
      <c r="C60" s="15">
        <f t="shared" si="8"/>
        <v>0</v>
      </c>
      <c r="D60" s="15">
        <f t="shared" si="9"/>
        <v>0</v>
      </c>
      <c r="E60" s="15">
        <f t="shared" si="10"/>
        <v>0</v>
      </c>
      <c r="F60" s="12">
        <f t="shared" si="11"/>
        <v>0</v>
      </c>
      <c r="G60" s="2"/>
      <c r="H60" s="13" t="e">
        <f t="shared" si="12"/>
        <v>#VALUE!</v>
      </c>
      <c r="I60" s="15" t="e">
        <f t="shared" si="13"/>
        <v>#VALUE!</v>
      </c>
      <c r="J60" s="15" t="e">
        <f t="shared" si="14"/>
        <v>#VALUE!</v>
      </c>
      <c r="K60" s="15" t="e">
        <f t="shared" si="15"/>
        <v>#VALUE!</v>
      </c>
      <c r="L60" s="15" t="e">
        <f t="shared" si="16"/>
        <v>#VALUE!</v>
      </c>
      <c r="M60" s="30" t="e">
        <f t="shared" si="17"/>
        <v>#VALUE!</v>
      </c>
      <c r="N60" s="4"/>
      <c r="O60" s="4"/>
      <c r="P60" s="4"/>
    </row>
    <row r="61" spans="1:18" ht="14" customHeight="1">
      <c r="A61" s="13">
        <v>8.25</v>
      </c>
      <c r="B61" s="15">
        <f t="shared" si="7"/>
        <v>0</v>
      </c>
      <c r="C61" s="15">
        <f t="shared" si="8"/>
        <v>0</v>
      </c>
      <c r="D61" s="15">
        <f t="shared" si="9"/>
        <v>0</v>
      </c>
      <c r="E61" s="15">
        <f t="shared" si="10"/>
        <v>0</v>
      </c>
      <c r="F61" s="12">
        <f t="shared" si="11"/>
        <v>0</v>
      </c>
      <c r="G61" s="2"/>
      <c r="H61" s="13" t="e">
        <f t="shared" si="12"/>
        <v>#VALUE!</v>
      </c>
      <c r="I61" s="15" t="e">
        <f t="shared" si="13"/>
        <v>#VALUE!</v>
      </c>
      <c r="J61" s="15" t="e">
        <f t="shared" si="14"/>
        <v>#VALUE!</v>
      </c>
      <c r="K61" s="15" t="e">
        <f t="shared" si="15"/>
        <v>#VALUE!</v>
      </c>
      <c r="L61" s="15" t="e">
        <f t="shared" si="16"/>
        <v>#VALUE!</v>
      </c>
      <c r="M61" s="30" t="e">
        <f t="shared" si="17"/>
        <v>#VALUE!</v>
      </c>
      <c r="N61" s="4"/>
      <c r="O61" s="4"/>
      <c r="P61" s="4"/>
    </row>
    <row r="62" spans="1:18" ht="14" customHeight="1">
      <c r="A62" s="13">
        <v>8.75</v>
      </c>
      <c r="B62" s="15">
        <f t="shared" si="7"/>
        <v>0</v>
      </c>
      <c r="C62" s="15">
        <f t="shared" si="8"/>
        <v>0</v>
      </c>
      <c r="D62" s="15">
        <f t="shared" si="9"/>
        <v>0</v>
      </c>
      <c r="E62" s="15">
        <f t="shared" si="10"/>
        <v>0</v>
      </c>
      <c r="F62" s="12">
        <f t="shared" si="11"/>
        <v>0</v>
      </c>
      <c r="G62" s="2"/>
      <c r="H62" s="13" t="e">
        <f t="shared" si="12"/>
        <v>#VALUE!</v>
      </c>
      <c r="I62" s="15" t="e">
        <f t="shared" si="13"/>
        <v>#VALUE!</v>
      </c>
      <c r="J62" s="15" t="e">
        <f t="shared" si="14"/>
        <v>#VALUE!</v>
      </c>
      <c r="K62" s="15" t="e">
        <f t="shared" si="15"/>
        <v>#VALUE!</v>
      </c>
      <c r="L62" s="15" t="e">
        <f t="shared" si="16"/>
        <v>#VALUE!</v>
      </c>
      <c r="M62" s="30" t="e">
        <f t="shared" si="17"/>
        <v>#VALUE!</v>
      </c>
      <c r="N62" s="4"/>
      <c r="O62" s="4"/>
      <c r="P62" s="4"/>
    </row>
    <row r="63" spans="1:18" ht="14" customHeight="1">
      <c r="A63" s="13">
        <v>9.25</v>
      </c>
      <c r="B63" s="15">
        <f t="shared" si="7"/>
        <v>0</v>
      </c>
      <c r="C63" s="15">
        <f t="shared" si="8"/>
        <v>0</v>
      </c>
      <c r="D63" s="15">
        <f t="shared" si="9"/>
        <v>0</v>
      </c>
      <c r="E63" s="15">
        <f t="shared" si="10"/>
        <v>0</v>
      </c>
      <c r="F63" s="12">
        <f t="shared" si="11"/>
        <v>0</v>
      </c>
      <c r="G63" s="2"/>
      <c r="H63" s="13" t="e">
        <f t="shared" si="12"/>
        <v>#VALUE!</v>
      </c>
      <c r="I63" s="15" t="e">
        <f t="shared" si="13"/>
        <v>#VALUE!</v>
      </c>
      <c r="J63" s="15" t="e">
        <f t="shared" si="14"/>
        <v>#VALUE!</v>
      </c>
      <c r="K63" s="15" t="e">
        <f t="shared" si="15"/>
        <v>#VALUE!</v>
      </c>
      <c r="L63" s="15" t="e">
        <f t="shared" si="16"/>
        <v>#VALUE!</v>
      </c>
      <c r="M63" s="30" t="e">
        <f t="shared" si="17"/>
        <v>#VALUE!</v>
      </c>
      <c r="N63" s="4"/>
      <c r="O63" s="4"/>
      <c r="P63" s="4"/>
    </row>
    <row r="64" spans="1:18" ht="14" customHeight="1">
      <c r="A64" s="13">
        <v>9.75</v>
      </c>
      <c r="B64" s="15">
        <f t="shared" si="7"/>
        <v>4098.2302577999299</v>
      </c>
      <c r="C64" s="15">
        <f t="shared" si="8"/>
        <v>409.82302577999297</v>
      </c>
      <c r="D64" s="15">
        <f t="shared" si="9"/>
        <v>0</v>
      </c>
      <c r="E64" s="15">
        <f t="shared" si="10"/>
        <v>0</v>
      </c>
      <c r="F64" s="12">
        <f t="shared" si="11"/>
        <v>4508.0532835799204</v>
      </c>
      <c r="G64" s="2"/>
      <c r="H64" s="13" t="e">
        <f t="shared" si="12"/>
        <v>#VALUE!</v>
      </c>
      <c r="I64" s="15" t="e">
        <f t="shared" si="13"/>
        <v>#VALUE!</v>
      </c>
      <c r="J64" s="15" t="e">
        <f t="shared" si="14"/>
        <v>#VALUE!</v>
      </c>
      <c r="K64" s="15" t="e">
        <f t="shared" si="15"/>
        <v>#VALUE!</v>
      </c>
      <c r="L64" s="15" t="e">
        <f t="shared" si="16"/>
        <v>#VALUE!</v>
      </c>
      <c r="M64" s="30" t="e">
        <f t="shared" si="17"/>
        <v>#VALUE!</v>
      </c>
      <c r="N64" s="4"/>
      <c r="O64" s="4"/>
      <c r="P64" s="4"/>
    </row>
    <row r="65" spans="1:16" ht="14" customHeight="1">
      <c r="A65" s="13">
        <v>10.25</v>
      </c>
      <c r="B65" s="15">
        <f t="shared" si="7"/>
        <v>24143.818846075799</v>
      </c>
      <c r="C65" s="15">
        <f t="shared" si="8"/>
        <v>0</v>
      </c>
      <c r="D65" s="15">
        <f t="shared" si="9"/>
        <v>0</v>
      </c>
      <c r="E65" s="15">
        <f t="shared" si="10"/>
        <v>0</v>
      </c>
      <c r="F65" s="12">
        <f t="shared" si="11"/>
        <v>24143.818846075799</v>
      </c>
      <c r="G65" s="2"/>
      <c r="H65" s="13" t="e">
        <f t="shared" si="12"/>
        <v>#VALUE!</v>
      </c>
      <c r="I65" s="15" t="e">
        <f t="shared" si="13"/>
        <v>#VALUE!</v>
      </c>
      <c r="J65" s="15" t="e">
        <f t="shared" si="14"/>
        <v>#VALUE!</v>
      </c>
      <c r="K65" s="15" t="e">
        <f t="shared" si="15"/>
        <v>#VALUE!</v>
      </c>
      <c r="L65" s="15" t="e">
        <f t="shared" si="16"/>
        <v>#VALUE!</v>
      </c>
      <c r="M65" s="30" t="e">
        <f t="shared" si="17"/>
        <v>#VALUE!</v>
      </c>
      <c r="N65" s="4"/>
      <c r="O65" s="4"/>
      <c r="P65" s="4"/>
    </row>
    <row r="66" spans="1:16" ht="14" customHeight="1">
      <c r="A66" s="13">
        <v>10.75</v>
      </c>
      <c r="B66" s="15">
        <f t="shared" si="7"/>
        <v>29402.6051426255</v>
      </c>
      <c r="C66" s="15">
        <f t="shared" si="8"/>
        <v>864.78250419486903</v>
      </c>
      <c r="D66" s="15">
        <f t="shared" si="9"/>
        <v>0</v>
      </c>
      <c r="E66" s="15">
        <f t="shared" si="10"/>
        <v>0</v>
      </c>
      <c r="F66" s="12">
        <f t="shared" si="11"/>
        <v>30267.3876468204</v>
      </c>
      <c r="G66" s="2"/>
      <c r="H66" s="13" t="e">
        <f t="shared" si="12"/>
        <v>#VALUE!</v>
      </c>
      <c r="I66" s="15" t="e">
        <f t="shared" si="13"/>
        <v>#VALUE!</v>
      </c>
      <c r="J66" s="15" t="e">
        <f t="shared" si="14"/>
        <v>#VALUE!</v>
      </c>
      <c r="K66" s="15" t="e">
        <f t="shared" si="15"/>
        <v>#VALUE!</v>
      </c>
      <c r="L66" s="15" t="e">
        <f t="shared" si="16"/>
        <v>#VALUE!</v>
      </c>
      <c r="M66" s="30" t="e">
        <f t="shared" si="17"/>
        <v>#VALUE!</v>
      </c>
      <c r="N66" s="4"/>
      <c r="O66" s="4"/>
      <c r="P66" s="4"/>
    </row>
    <row r="67" spans="1:16" ht="14" customHeight="1">
      <c r="A67" s="13">
        <v>11.25</v>
      </c>
      <c r="B67" s="15">
        <f t="shared" si="7"/>
        <v>41024.022228369802</v>
      </c>
      <c r="C67" s="15">
        <f t="shared" si="8"/>
        <v>11432.9242275785</v>
      </c>
      <c r="D67" s="15">
        <f t="shared" si="9"/>
        <v>0</v>
      </c>
      <c r="E67" s="15">
        <f t="shared" si="10"/>
        <v>0</v>
      </c>
      <c r="F67" s="12">
        <f t="shared" si="11"/>
        <v>52456.946455948302</v>
      </c>
      <c r="G67" s="2"/>
      <c r="H67" s="13" t="e">
        <f t="shared" si="12"/>
        <v>#VALUE!</v>
      </c>
      <c r="I67" s="15" t="e">
        <f t="shared" si="13"/>
        <v>#VALUE!</v>
      </c>
      <c r="J67" s="15" t="e">
        <f t="shared" si="14"/>
        <v>#VALUE!</v>
      </c>
      <c r="K67" s="15" t="e">
        <f t="shared" si="15"/>
        <v>#VALUE!</v>
      </c>
      <c r="L67" s="15" t="e">
        <f t="shared" si="16"/>
        <v>#VALUE!</v>
      </c>
      <c r="M67" s="30" t="e">
        <f t="shared" si="17"/>
        <v>#VALUE!</v>
      </c>
      <c r="N67" s="4"/>
      <c r="O67" s="4"/>
      <c r="P67" s="4"/>
    </row>
    <row r="68" spans="1:16" ht="14" customHeight="1">
      <c r="A68" s="13">
        <v>11.75</v>
      </c>
      <c r="B68" s="15">
        <f t="shared" si="7"/>
        <v>50259.591994053102</v>
      </c>
      <c r="C68" s="15">
        <f t="shared" si="8"/>
        <v>43977.142994796501</v>
      </c>
      <c r="D68" s="15">
        <f t="shared" si="9"/>
        <v>0</v>
      </c>
      <c r="E68" s="15">
        <f t="shared" si="10"/>
        <v>0</v>
      </c>
      <c r="F68" s="12">
        <f t="shared" si="11"/>
        <v>94236.734988849596</v>
      </c>
      <c r="G68" s="2"/>
      <c r="H68" s="13" t="e">
        <f t="shared" si="12"/>
        <v>#VALUE!</v>
      </c>
      <c r="I68" s="15" t="e">
        <f t="shared" si="13"/>
        <v>#VALUE!</v>
      </c>
      <c r="J68" s="15" t="e">
        <f t="shared" si="14"/>
        <v>#VALUE!</v>
      </c>
      <c r="K68" s="15" t="e">
        <f t="shared" si="15"/>
        <v>#VALUE!</v>
      </c>
      <c r="L68" s="15" t="e">
        <f t="shared" si="16"/>
        <v>#VALUE!</v>
      </c>
      <c r="M68" s="30" t="e">
        <f t="shared" si="17"/>
        <v>#VALUE!</v>
      </c>
      <c r="N68" s="4"/>
      <c r="O68" s="4"/>
      <c r="P68" s="4"/>
    </row>
    <row r="69" spans="1:16" ht="14" customHeight="1">
      <c r="A69" s="13">
        <v>12.25</v>
      </c>
      <c r="B69" s="15">
        <f t="shared" si="7"/>
        <v>47489.882075471098</v>
      </c>
      <c r="C69" s="15">
        <f t="shared" si="8"/>
        <v>156923.088597208</v>
      </c>
      <c r="D69" s="15">
        <f t="shared" si="9"/>
        <v>2064.7774815422199</v>
      </c>
      <c r="E69" s="15">
        <f t="shared" si="10"/>
        <v>0</v>
      </c>
      <c r="F69" s="12">
        <f t="shared" si="11"/>
        <v>206477.74815422099</v>
      </c>
      <c r="G69" s="2"/>
      <c r="H69" s="13" t="e">
        <f t="shared" si="12"/>
        <v>#VALUE!</v>
      </c>
      <c r="I69" s="15" t="e">
        <f t="shared" si="13"/>
        <v>#VALUE!</v>
      </c>
      <c r="J69" s="15" t="e">
        <f t="shared" si="14"/>
        <v>#VALUE!</v>
      </c>
      <c r="K69" s="15" t="e">
        <f t="shared" si="15"/>
        <v>#VALUE!</v>
      </c>
      <c r="L69" s="15" t="e">
        <f t="shared" si="16"/>
        <v>#VALUE!</v>
      </c>
      <c r="M69" s="30" t="e">
        <f t="shared" si="17"/>
        <v>#VALUE!</v>
      </c>
      <c r="N69" s="4"/>
      <c r="O69" s="4"/>
      <c r="P69" s="4"/>
    </row>
    <row r="70" spans="1:16" ht="14" customHeight="1">
      <c r="A70" s="13">
        <v>12.75</v>
      </c>
      <c r="B70" s="15">
        <f t="shared" si="7"/>
        <v>33277.613292308699</v>
      </c>
      <c r="C70" s="15">
        <f t="shared" si="8"/>
        <v>186784.02299553901</v>
      </c>
      <c r="D70" s="15">
        <f t="shared" si="9"/>
        <v>1073.4713965260901</v>
      </c>
      <c r="E70" s="15">
        <f t="shared" si="10"/>
        <v>0</v>
      </c>
      <c r="F70" s="12">
        <f t="shared" si="11"/>
        <v>221135.107684374</v>
      </c>
      <c r="G70" s="2"/>
      <c r="H70" s="13" t="e">
        <f t="shared" si="12"/>
        <v>#VALUE!</v>
      </c>
      <c r="I70" s="15" t="e">
        <f t="shared" si="13"/>
        <v>#VALUE!</v>
      </c>
      <c r="J70" s="15" t="e">
        <f t="shared" si="14"/>
        <v>#VALUE!</v>
      </c>
      <c r="K70" s="15" t="e">
        <f t="shared" si="15"/>
        <v>#VALUE!</v>
      </c>
      <c r="L70" s="15" t="e">
        <f t="shared" si="16"/>
        <v>#VALUE!</v>
      </c>
      <c r="M70" s="30" t="e">
        <f t="shared" si="17"/>
        <v>#VALUE!</v>
      </c>
      <c r="N70" s="4"/>
      <c r="O70" s="4"/>
      <c r="P70" s="4"/>
    </row>
    <row r="71" spans="1:16" ht="14" customHeight="1">
      <c r="A71" s="13">
        <v>13.25</v>
      </c>
      <c r="B71" s="15">
        <f t="shared" si="7"/>
        <v>20376.558918701801</v>
      </c>
      <c r="C71" s="15">
        <f t="shared" si="8"/>
        <v>202566.96807415399</v>
      </c>
      <c r="D71" s="15">
        <f t="shared" si="9"/>
        <v>2397.2422257296298</v>
      </c>
      <c r="E71" s="15">
        <f t="shared" si="10"/>
        <v>0</v>
      </c>
      <c r="F71" s="12">
        <f t="shared" si="11"/>
        <v>225340.76921858499</v>
      </c>
      <c r="G71" s="2"/>
      <c r="H71" s="13" t="e">
        <f t="shared" si="12"/>
        <v>#VALUE!</v>
      </c>
      <c r="I71" s="15" t="e">
        <f t="shared" si="13"/>
        <v>#VALUE!</v>
      </c>
      <c r="J71" s="15" t="e">
        <f t="shared" si="14"/>
        <v>#VALUE!</v>
      </c>
      <c r="K71" s="15" t="e">
        <f t="shared" si="15"/>
        <v>#VALUE!</v>
      </c>
      <c r="L71" s="15" t="e">
        <f t="shared" si="16"/>
        <v>#VALUE!</v>
      </c>
      <c r="M71" s="30" t="e">
        <f t="shared" si="17"/>
        <v>#VALUE!</v>
      </c>
      <c r="N71" s="4"/>
      <c r="O71" s="4"/>
      <c r="P71" s="4"/>
    </row>
    <row r="72" spans="1:16" ht="14" customHeight="1">
      <c r="A72" s="13">
        <v>13.75</v>
      </c>
      <c r="B72" s="15">
        <f t="shared" si="7"/>
        <v>7746.9022584167196</v>
      </c>
      <c r="C72" s="15">
        <f t="shared" si="8"/>
        <v>119523.63484414401</v>
      </c>
      <c r="D72" s="15">
        <f t="shared" si="9"/>
        <v>4426.8012905238402</v>
      </c>
      <c r="E72" s="15">
        <f t="shared" si="10"/>
        <v>0</v>
      </c>
      <c r="F72" s="12">
        <f t="shared" si="11"/>
        <v>131697.338393085</v>
      </c>
      <c r="G72" s="2"/>
      <c r="H72" s="13" t="e">
        <f t="shared" si="12"/>
        <v>#VALUE!</v>
      </c>
      <c r="I72" s="15" t="e">
        <f t="shared" si="13"/>
        <v>#VALUE!</v>
      </c>
      <c r="J72" s="15" t="e">
        <f t="shared" si="14"/>
        <v>#VALUE!</v>
      </c>
      <c r="K72" s="15" t="e">
        <f t="shared" si="15"/>
        <v>#VALUE!</v>
      </c>
      <c r="L72" s="15" t="e">
        <f t="shared" si="16"/>
        <v>#VALUE!</v>
      </c>
      <c r="M72" s="30" t="e">
        <f t="shared" si="17"/>
        <v>#VALUE!</v>
      </c>
      <c r="N72" s="4"/>
      <c r="O72" s="4"/>
      <c r="P72" s="4"/>
    </row>
    <row r="73" spans="1:16" ht="14" customHeight="1">
      <c r="A73" s="13">
        <v>14.25</v>
      </c>
      <c r="B73" s="15">
        <f t="shared" si="7"/>
        <v>1276.0110113912899</v>
      </c>
      <c r="C73" s="15">
        <f t="shared" si="8"/>
        <v>108460.93596826</v>
      </c>
      <c r="D73" s="15">
        <f t="shared" si="9"/>
        <v>3828.03303417386</v>
      </c>
      <c r="E73" s="15">
        <f t="shared" si="10"/>
        <v>0</v>
      </c>
      <c r="F73" s="12">
        <f t="shared" si="11"/>
        <v>113564.980013825</v>
      </c>
      <c r="G73" s="2"/>
      <c r="H73" s="13" t="e">
        <f t="shared" si="12"/>
        <v>#VALUE!</v>
      </c>
      <c r="I73" s="15" t="e">
        <f t="shared" si="13"/>
        <v>#VALUE!</v>
      </c>
      <c r="J73" s="15" t="e">
        <f t="shared" si="14"/>
        <v>#VALUE!</v>
      </c>
      <c r="K73" s="15" t="e">
        <f t="shared" si="15"/>
        <v>#VALUE!</v>
      </c>
      <c r="L73" s="15" t="e">
        <f t="shared" si="16"/>
        <v>#VALUE!</v>
      </c>
      <c r="M73" s="30" t="e">
        <f t="shared" si="17"/>
        <v>#VALUE!</v>
      </c>
      <c r="N73" s="4"/>
      <c r="O73" s="4"/>
      <c r="P73" s="4"/>
    </row>
    <row r="74" spans="1:16" ht="14" customHeight="1">
      <c r="A74" s="13">
        <v>14.75</v>
      </c>
      <c r="B74" s="15">
        <f t="shared" si="7"/>
        <v>998.377647359712</v>
      </c>
      <c r="C74" s="15">
        <f t="shared" si="8"/>
        <v>55909.148252143903</v>
      </c>
      <c r="D74" s="15">
        <f t="shared" si="9"/>
        <v>2995.1329420791399</v>
      </c>
      <c r="E74" s="15">
        <f t="shared" si="10"/>
        <v>0</v>
      </c>
      <c r="F74" s="12">
        <f t="shared" si="11"/>
        <v>59902.658841582801</v>
      </c>
      <c r="G74" s="2"/>
      <c r="H74" s="13" t="e">
        <f t="shared" si="12"/>
        <v>#VALUE!</v>
      </c>
      <c r="I74" s="15" t="e">
        <f t="shared" si="13"/>
        <v>#VALUE!</v>
      </c>
      <c r="J74" s="15" t="e">
        <f t="shared" si="14"/>
        <v>#VALUE!</v>
      </c>
      <c r="K74" s="15" t="e">
        <f t="shared" si="15"/>
        <v>#VALUE!</v>
      </c>
      <c r="L74" s="15" t="e">
        <f t="shared" si="16"/>
        <v>#VALUE!</v>
      </c>
      <c r="M74" s="30" t="e">
        <f t="shared" si="17"/>
        <v>#VALUE!</v>
      </c>
      <c r="N74" s="4"/>
      <c r="O74" s="4"/>
      <c r="P74" s="4"/>
    </row>
    <row r="75" spans="1:16" ht="14" customHeight="1">
      <c r="A75" s="13">
        <v>15.25</v>
      </c>
      <c r="B75" s="15">
        <f t="shared" si="7"/>
        <v>0</v>
      </c>
      <c r="C75" s="15">
        <f t="shared" si="8"/>
        <v>37826.987172718502</v>
      </c>
      <c r="D75" s="15">
        <f t="shared" si="9"/>
        <v>2801.9990498309999</v>
      </c>
      <c r="E75" s="15">
        <f t="shared" si="10"/>
        <v>0</v>
      </c>
      <c r="F75" s="12">
        <f t="shared" si="11"/>
        <v>40628.986222549502</v>
      </c>
      <c r="G75" s="2"/>
      <c r="H75" s="13" t="e">
        <f t="shared" si="12"/>
        <v>#VALUE!</v>
      </c>
      <c r="I75" s="15" t="e">
        <f t="shared" si="13"/>
        <v>#VALUE!</v>
      </c>
      <c r="J75" s="15" t="e">
        <f t="shared" si="14"/>
        <v>#VALUE!</v>
      </c>
      <c r="K75" s="15" t="e">
        <f t="shared" si="15"/>
        <v>#VALUE!</v>
      </c>
      <c r="L75" s="15" t="e">
        <f t="shared" si="16"/>
        <v>#VALUE!</v>
      </c>
      <c r="M75" s="30" t="e">
        <f t="shared" si="17"/>
        <v>#VALUE!</v>
      </c>
      <c r="N75" s="4"/>
      <c r="O75" s="4"/>
      <c r="P75" s="4"/>
    </row>
    <row r="76" spans="1:16" ht="14" customHeight="1">
      <c r="A76" s="13">
        <v>15.75</v>
      </c>
      <c r="B76" s="15">
        <f t="shared" si="7"/>
        <v>0</v>
      </c>
      <c r="C76" s="15">
        <f t="shared" si="8"/>
        <v>6610.7305245430898</v>
      </c>
      <c r="D76" s="15">
        <f t="shared" si="9"/>
        <v>1017.03546531432</v>
      </c>
      <c r="E76" s="15">
        <f t="shared" si="10"/>
        <v>0</v>
      </c>
      <c r="F76" s="12">
        <f t="shared" si="11"/>
        <v>7627.7659898574102</v>
      </c>
      <c r="G76" s="2"/>
      <c r="H76" s="13" t="e">
        <f t="shared" si="12"/>
        <v>#VALUE!</v>
      </c>
      <c r="I76" s="15" t="e">
        <f t="shared" si="13"/>
        <v>#VALUE!</v>
      </c>
      <c r="J76" s="15" t="e">
        <f t="shared" si="14"/>
        <v>#VALUE!</v>
      </c>
      <c r="K76" s="15" t="e">
        <f t="shared" si="15"/>
        <v>#VALUE!</v>
      </c>
      <c r="L76" s="15" t="e">
        <f t="shared" si="16"/>
        <v>#VALUE!</v>
      </c>
      <c r="M76" s="30" t="e">
        <f t="shared" si="17"/>
        <v>#VALUE!</v>
      </c>
      <c r="N76" s="4"/>
      <c r="O76" s="4"/>
      <c r="P76" s="4"/>
    </row>
    <row r="77" spans="1:16" ht="14" customHeight="1">
      <c r="A77" s="13">
        <v>16.25</v>
      </c>
      <c r="B77" s="15">
        <f t="shared" si="7"/>
        <v>0</v>
      </c>
      <c r="C77" s="15">
        <f t="shared" si="8"/>
        <v>2885.62260133977</v>
      </c>
      <c r="D77" s="15">
        <f t="shared" si="9"/>
        <v>3462.7471216077201</v>
      </c>
      <c r="E77" s="15">
        <f t="shared" si="10"/>
        <v>0</v>
      </c>
      <c r="F77" s="12">
        <f t="shared" si="11"/>
        <v>6348.3697229474901</v>
      </c>
      <c r="G77" s="2"/>
      <c r="H77" s="13" t="e">
        <f t="shared" si="12"/>
        <v>#VALUE!</v>
      </c>
      <c r="I77" s="15" t="e">
        <f t="shared" si="13"/>
        <v>#VALUE!</v>
      </c>
      <c r="J77" s="15" t="e">
        <f t="shared" si="14"/>
        <v>#VALUE!</v>
      </c>
      <c r="K77" s="15" t="e">
        <f t="shared" si="15"/>
        <v>#VALUE!</v>
      </c>
      <c r="L77" s="15" t="e">
        <f t="shared" si="16"/>
        <v>#VALUE!</v>
      </c>
      <c r="M77" s="30" t="e">
        <f t="shared" si="17"/>
        <v>#VALUE!</v>
      </c>
      <c r="N77" s="4"/>
      <c r="O77" s="4"/>
      <c r="P77" s="4"/>
    </row>
    <row r="78" spans="1:16" ht="14" customHeight="1">
      <c r="A78" s="13">
        <v>16.75</v>
      </c>
      <c r="B78" s="15">
        <f t="shared" si="7"/>
        <v>0</v>
      </c>
      <c r="C78" s="15">
        <f t="shared" si="8"/>
        <v>0</v>
      </c>
      <c r="D78" s="15">
        <f t="shared" si="9"/>
        <v>0</v>
      </c>
      <c r="E78" s="15">
        <f t="shared" si="10"/>
        <v>0</v>
      </c>
      <c r="F78" s="12">
        <f t="shared" si="11"/>
        <v>0</v>
      </c>
      <c r="G78" s="2"/>
      <c r="H78" s="13" t="e">
        <f t="shared" si="12"/>
        <v>#VALUE!</v>
      </c>
      <c r="I78" s="15" t="e">
        <f t="shared" si="13"/>
        <v>#VALUE!</v>
      </c>
      <c r="J78" s="15" t="e">
        <f t="shared" si="14"/>
        <v>#VALUE!</v>
      </c>
      <c r="K78" s="15" t="e">
        <f t="shared" si="15"/>
        <v>#VALUE!</v>
      </c>
      <c r="L78" s="15" t="e">
        <f t="shared" si="16"/>
        <v>#VALUE!</v>
      </c>
      <c r="M78" s="30" t="e">
        <f t="shared" si="17"/>
        <v>#VALUE!</v>
      </c>
      <c r="N78" s="4"/>
      <c r="O78" s="4"/>
      <c r="P78" s="4"/>
    </row>
    <row r="79" spans="1:16" ht="14" customHeight="1">
      <c r="A79" s="13">
        <v>17.25</v>
      </c>
      <c r="B79" s="15">
        <f t="shared" si="7"/>
        <v>0</v>
      </c>
      <c r="C79" s="15">
        <f t="shared" si="8"/>
        <v>0</v>
      </c>
      <c r="D79" s="15">
        <f t="shared" si="9"/>
        <v>0</v>
      </c>
      <c r="E79" s="15">
        <f t="shared" si="10"/>
        <v>0</v>
      </c>
      <c r="F79" s="12">
        <f t="shared" si="11"/>
        <v>0</v>
      </c>
      <c r="G79" s="2"/>
      <c r="H79" s="13" t="e">
        <f t="shared" si="12"/>
        <v>#VALUE!</v>
      </c>
      <c r="I79" s="15" t="e">
        <f t="shared" si="13"/>
        <v>#VALUE!</v>
      </c>
      <c r="J79" s="15" t="e">
        <f t="shared" si="14"/>
        <v>#VALUE!</v>
      </c>
      <c r="K79" s="15" t="e">
        <f t="shared" si="15"/>
        <v>#VALUE!</v>
      </c>
      <c r="L79" s="15" t="e">
        <f t="shared" si="16"/>
        <v>#VALUE!</v>
      </c>
      <c r="M79" s="30" t="e">
        <f t="shared" si="17"/>
        <v>#VALUE!</v>
      </c>
      <c r="N79" s="4"/>
      <c r="O79" s="4"/>
      <c r="P79" s="4"/>
    </row>
    <row r="80" spans="1:16" ht="14" customHeight="1">
      <c r="A80" s="13">
        <v>17.75</v>
      </c>
      <c r="B80" s="15">
        <f t="shared" si="7"/>
        <v>0</v>
      </c>
      <c r="C80" s="15">
        <f t="shared" si="8"/>
        <v>0</v>
      </c>
      <c r="D80" s="15">
        <f t="shared" si="9"/>
        <v>0</v>
      </c>
      <c r="E80" s="15">
        <f t="shared" si="10"/>
        <v>0</v>
      </c>
      <c r="F80" s="12">
        <f t="shared" si="11"/>
        <v>0</v>
      </c>
      <c r="G80" s="2"/>
      <c r="H80" s="13" t="e">
        <f t="shared" si="12"/>
        <v>#VALUE!</v>
      </c>
      <c r="I80" s="15" t="e">
        <f t="shared" si="13"/>
        <v>#VALUE!</v>
      </c>
      <c r="J80" s="15" t="e">
        <f t="shared" si="14"/>
        <v>#VALUE!</v>
      </c>
      <c r="K80" s="15" t="e">
        <f t="shared" si="15"/>
        <v>#VALUE!</v>
      </c>
      <c r="L80" s="15" t="e">
        <f t="shared" si="16"/>
        <v>#VALUE!</v>
      </c>
      <c r="M80" s="30" t="e">
        <f t="shared" si="17"/>
        <v>#VALUE!</v>
      </c>
      <c r="N80" s="4"/>
      <c r="O80" s="4"/>
      <c r="P80" s="4"/>
    </row>
    <row r="81" spans="1:16" ht="14" customHeight="1">
      <c r="A81" s="13">
        <v>18.25</v>
      </c>
      <c r="B81" s="15">
        <f t="shared" si="7"/>
        <v>0</v>
      </c>
      <c r="C81" s="15">
        <f t="shared" si="8"/>
        <v>0</v>
      </c>
      <c r="D81" s="15">
        <f t="shared" si="9"/>
        <v>0</v>
      </c>
      <c r="E81" s="15">
        <f t="shared" si="10"/>
        <v>0</v>
      </c>
      <c r="F81" s="12">
        <f t="shared" si="11"/>
        <v>0</v>
      </c>
      <c r="G81" s="2"/>
      <c r="H81" s="13" t="e">
        <f t="shared" si="12"/>
        <v>#VALUE!</v>
      </c>
      <c r="I81" s="15" t="e">
        <f t="shared" si="13"/>
        <v>#VALUE!</v>
      </c>
      <c r="J81" s="15" t="e">
        <f t="shared" si="14"/>
        <v>#VALUE!</v>
      </c>
      <c r="K81" s="15" t="e">
        <f t="shared" si="15"/>
        <v>#VALUE!</v>
      </c>
      <c r="L81" s="15" t="e">
        <f t="shared" si="16"/>
        <v>#VALUE!</v>
      </c>
      <c r="M81" s="30" t="e">
        <f t="shared" si="17"/>
        <v>#VALUE!</v>
      </c>
      <c r="N81" s="4"/>
      <c r="O81" s="4"/>
      <c r="P81" s="4"/>
    </row>
    <row r="82" spans="1:16" ht="14" customHeight="1">
      <c r="A82" s="13">
        <v>18.75</v>
      </c>
      <c r="B82" s="15">
        <f t="shared" si="7"/>
        <v>0</v>
      </c>
      <c r="C82" s="15">
        <f t="shared" si="8"/>
        <v>0</v>
      </c>
      <c r="D82" s="15">
        <f t="shared" si="9"/>
        <v>0</v>
      </c>
      <c r="E82" s="15">
        <f t="shared" si="10"/>
        <v>0</v>
      </c>
      <c r="F82" s="12">
        <f t="shared" si="11"/>
        <v>0</v>
      </c>
      <c r="G82" s="2"/>
      <c r="H82" s="13" t="e">
        <f t="shared" si="12"/>
        <v>#VALUE!</v>
      </c>
      <c r="I82" s="15" t="e">
        <f t="shared" si="13"/>
        <v>#VALUE!</v>
      </c>
      <c r="J82" s="15" t="e">
        <f t="shared" si="14"/>
        <v>#VALUE!</v>
      </c>
      <c r="K82" s="15" t="e">
        <f t="shared" si="15"/>
        <v>#VALUE!</v>
      </c>
      <c r="L82" s="15" t="e">
        <f t="shared" si="16"/>
        <v>#VALUE!</v>
      </c>
      <c r="M82" s="30" t="e">
        <f t="shared" si="17"/>
        <v>#VALUE!</v>
      </c>
      <c r="N82" s="4"/>
      <c r="O82" s="4"/>
      <c r="P82" s="4"/>
    </row>
    <row r="83" spans="1:16" ht="14" customHeight="1">
      <c r="A83" s="13">
        <v>19.25</v>
      </c>
      <c r="B83" s="15">
        <f t="shared" si="7"/>
        <v>0</v>
      </c>
      <c r="C83" s="15">
        <f t="shared" si="8"/>
        <v>0</v>
      </c>
      <c r="D83" s="15">
        <f t="shared" si="9"/>
        <v>0</v>
      </c>
      <c r="E83" s="15">
        <f t="shared" si="10"/>
        <v>0</v>
      </c>
      <c r="F83" s="12">
        <f t="shared" si="11"/>
        <v>0</v>
      </c>
      <c r="G83" s="2"/>
      <c r="H83" s="13" t="e">
        <f t="shared" si="12"/>
        <v>#VALUE!</v>
      </c>
      <c r="I83" s="15" t="e">
        <f t="shared" si="13"/>
        <v>#VALUE!</v>
      </c>
      <c r="J83" s="15" t="e">
        <f t="shared" si="14"/>
        <v>#VALUE!</v>
      </c>
      <c r="K83" s="15" t="e">
        <f t="shared" si="15"/>
        <v>#VALUE!</v>
      </c>
      <c r="L83" s="15" t="e">
        <f t="shared" si="16"/>
        <v>#VALUE!</v>
      </c>
      <c r="M83" s="30" t="e">
        <f t="shared" si="17"/>
        <v>#VALUE!</v>
      </c>
      <c r="N83" s="4"/>
      <c r="O83" s="4"/>
      <c r="P83" s="4"/>
    </row>
    <row r="84" spans="1:16" ht="14" customHeight="1">
      <c r="A84" s="13">
        <v>19.75</v>
      </c>
      <c r="B84" s="15">
        <f t="shared" si="7"/>
        <v>0</v>
      </c>
      <c r="C84" s="15">
        <f t="shared" si="8"/>
        <v>0</v>
      </c>
      <c r="D84" s="15">
        <f t="shared" si="9"/>
        <v>0</v>
      </c>
      <c r="E84" s="15">
        <f t="shared" si="10"/>
        <v>0</v>
      </c>
      <c r="F84" s="12">
        <f t="shared" si="11"/>
        <v>0</v>
      </c>
      <c r="G84" s="2"/>
      <c r="H84" s="13" t="e">
        <f t="shared" si="12"/>
        <v>#VALUE!</v>
      </c>
      <c r="I84" s="15" t="e">
        <f t="shared" si="13"/>
        <v>#VALUE!</v>
      </c>
      <c r="J84" s="15" t="e">
        <f t="shared" si="14"/>
        <v>#VALUE!</v>
      </c>
      <c r="K84" s="15" t="e">
        <f t="shared" si="15"/>
        <v>#VALUE!</v>
      </c>
      <c r="L84" s="15" t="e">
        <f t="shared" si="16"/>
        <v>#VALUE!</v>
      </c>
      <c r="M84" s="30" t="e">
        <f t="shared" si="17"/>
        <v>#VALUE!</v>
      </c>
      <c r="N84" s="4"/>
      <c r="O84" s="4"/>
      <c r="P84" s="4"/>
    </row>
    <row r="85" spans="1:16" ht="14" customHeight="1">
      <c r="A85" s="13">
        <v>20.25</v>
      </c>
      <c r="B85" s="15">
        <f t="shared" si="7"/>
        <v>0</v>
      </c>
      <c r="C85" s="15">
        <f t="shared" si="8"/>
        <v>0</v>
      </c>
      <c r="D85" s="15">
        <f t="shared" si="9"/>
        <v>0</v>
      </c>
      <c r="E85" s="15">
        <f t="shared" si="10"/>
        <v>0</v>
      </c>
      <c r="F85" s="12">
        <f t="shared" si="11"/>
        <v>0</v>
      </c>
      <c r="G85" s="2"/>
      <c r="H85" s="13" t="e">
        <f t="shared" si="12"/>
        <v>#VALUE!</v>
      </c>
      <c r="I85" s="15" t="e">
        <f t="shared" si="13"/>
        <v>#VALUE!</v>
      </c>
      <c r="J85" s="15" t="e">
        <f t="shared" si="14"/>
        <v>#VALUE!</v>
      </c>
      <c r="K85" s="15" t="e">
        <f t="shared" si="15"/>
        <v>#VALUE!</v>
      </c>
      <c r="L85" s="15" t="e">
        <f t="shared" si="16"/>
        <v>#VALUE!</v>
      </c>
      <c r="M85" s="30" t="e">
        <f t="shared" si="17"/>
        <v>#VALUE!</v>
      </c>
      <c r="N85" s="4"/>
      <c r="O85" s="4"/>
      <c r="P85" s="4"/>
    </row>
    <row r="86" spans="1:16" ht="14" customHeight="1">
      <c r="A86" s="13">
        <v>20.75</v>
      </c>
      <c r="B86" s="15">
        <f t="shared" si="7"/>
        <v>0</v>
      </c>
      <c r="C86" s="15">
        <f t="shared" si="8"/>
        <v>0</v>
      </c>
      <c r="D86" s="15">
        <f t="shared" si="9"/>
        <v>0</v>
      </c>
      <c r="E86" s="15">
        <f t="shared" si="10"/>
        <v>0</v>
      </c>
      <c r="F86" s="12">
        <f t="shared" si="11"/>
        <v>0</v>
      </c>
      <c r="G86" s="2"/>
      <c r="H86" s="13" t="e">
        <f t="shared" si="12"/>
        <v>#VALUE!</v>
      </c>
      <c r="I86" s="15" t="e">
        <f t="shared" si="13"/>
        <v>#VALUE!</v>
      </c>
      <c r="J86" s="15" t="e">
        <f t="shared" si="14"/>
        <v>#VALUE!</v>
      </c>
      <c r="K86" s="15" t="e">
        <f t="shared" si="15"/>
        <v>#VALUE!</v>
      </c>
      <c r="L86" s="15" t="e">
        <f t="shared" si="16"/>
        <v>#VALUE!</v>
      </c>
      <c r="M86" s="30" t="e">
        <f t="shared" si="17"/>
        <v>#VALUE!</v>
      </c>
      <c r="N86" s="4"/>
      <c r="O86" s="4"/>
      <c r="P86" s="4"/>
    </row>
    <row r="87" spans="1:16" ht="14" customHeight="1">
      <c r="A87" s="13">
        <v>21.25</v>
      </c>
      <c r="B87" s="15">
        <f t="shared" si="7"/>
        <v>0</v>
      </c>
      <c r="C87" s="15">
        <f t="shared" si="8"/>
        <v>0</v>
      </c>
      <c r="D87" s="15">
        <f t="shared" si="9"/>
        <v>0</v>
      </c>
      <c r="E87" s="15">
        <f t="shared" si="10"/>
        <v>0</v>
      </c>
      <c r="F87" s="12">
        <f t="shared" si="11"/>
        <v>0</v>
      </c>
      <c r="G87" s="2"/>
      <c r="H87" s="13" t="e">
        <f t="shared" si="12"/>
        <v>#VALUE!</v>
      </c>
      <c r="I87" s="15" t="e">
        <f t="shared" si="13"/>
        <v>#VALUE!</v>
      </c>
      <c r="J87" s="15" t="e">
        <f t="shared" si="14"/>
        <v>#VALUE!</v>
      </c>
      <c r="K87" s="15" t="e">
        <f t="shared" si="15"/>
        <v>#VALUE!</v>
      </c>
      <c r="L87" s="15" t="e">
        <f t="shared" si="16"/>
        <v>#VALUE!</v>
      </c>
      <c r="M87" s="30" t="e">
        <f t="shared" si="17"/>
        <v>#VALUE!</v>
      </c>
      <c r="N87" s="4"/>
      <c r="O87" s="4"/>
      <c r="P87" s="4"/>
    </row>
    <row r="88" spans="1:16" ht="14" customHeight="1">
      <c r="A88" s="13">
        <v>21.75</v>
      </c>
      <c r="B88" s="15">
        <f t="shared" si="7"/>
        <v>0</v>
      </c>
      <c r="C88" s="15">
        <f t="shared" si="8"/>
        <v>0</v>
      </c>
      <c r="D88" s="15">
        <f t="shared" si="9"/>
        <v>0</v>
      </c>
      <c r="E88" s="15">
        <f t="shared" si="10"/>
        <v>0</v>
      </c>
      <c r="F88" s="12">
        <f t="shared" si="11"/>
        <v>0</v>
      </c>
      <c r="G88" s="2"/>
      <c r="H88" s="13" t="e">
        <f t="shared" si="12"/>
        <v>#VALUE!</v>
      </c>
      <c r="I88" s="15" t="e">
        <f t="shared" si="13"/>
        <v>#VALUE!</v>
      </c>
      <c r="J88" s="15" t="e">
        <f t="shared" si="14"/>
        <v>#VALUE!</v>
      </c>
      <c r="K88" s="15" t="e">
        <f t="shared" si="15"/>
        <v>#VALUE!</v>
      </c>
      <c r="L88" s="15" t="e">
        <f t="shared" si="16"/>
        <v>#VALUE!</v>
      </c>
      <c r="M88" s="30" t="e">
        <f t="shared" si="17"/>
        <v>#VALUE!</v>
      </c>
      <c r="N88" s="4"/>
      <c r="O88" s="4"/>
      <c r="P88" s="4"/>
    </row>
    <row r="89" spans="1:16" ht="14" customHeight="1">
      <c r="A89" s="21" t="s">
        <v>7</v>
      </c>
      <c r="B89" s="22">
        <f>SUM(B52:B83)</f>
        <v>260093.613672573</v>
      </c>
      <c r="C89" s="22">
        <f>SUM(C52:C83)</f>
        <v>934175.81178240001</v>
      </c>
      <c r="D89" s="22">
        <f>SUM(D52:D83)</f>
        <v>24067.2400073278</v>
      </c>
      <c r="E89" s="22">
        <f>SUM(E52:E83)</f>
        <v>0</v>
      </c>
      <c r="F89" s="22">
        <f>SUM(F52:F83)</f>
        <v>1218336.6654622999</v>
      </c>
      <c r="G89" s="12"/>
      <c r="H89" s="21" t="s">
        <v>7</v>
      </c>
      <c r="I89" s="22" t="e">
        <f>SUM(I52:I88)</f>
        <v>#VALUE!</v>
      </c>
      <c r="J89" s="22" t="e">
        <f>SUM(J52:J88)</f>
        <v>#VALUE!</v>
      </c>
      <c r="K89" s="22" t="e">
        <f>SUM(K52:K88)</f>
        <v>#VALUE!</v>
      </c>
      <c r="L89" s="22" t="e">
        <f>SUM(L52:L88)</f>
        <v>#VALUE!</v>
      </c>
      <c r="M89" s="22" t="e">
        <f>SUM(M52:M88)</f>
        <v>#VALUE!</v>
      </c>
      <c r="N89" s="4"/>
      <c r="O89" s="4"/>
      <c r="P89" s="4"/>
    </row>
    <row r="90" spans="1:16" ht="14" customHeight="1">
      <c r="A90" s="6" t="s">
        <v>15</v>
      </c>
      <c r="B90" s="31">
        <f>IF(L43&gt;0,B89/L43,0)</f>
        <v>11.726401218264799</v>
      </c>
      <c r="C90" s="31">
        <f>IF(M43&gt;0,C89/M43,0)</f>
        <v>13.194301849682899</v>
      </c>
      <c r="D90" s="31">
        <f>IF(N43&gt;0,D89/N43,0)</f>
        <v>14.251786290788299</v>
      </c>
      <c r="E90" s="31">
        <f>IF(O43&gt;0,E89/O43,0)</f>
        <v>0</v>
      </c>
      <c r="F90" s="31">
        <f>IF(P43&gt;0,F89/P43,0)</f>
        <v>12.869252892519</v>
      </c>
      <c r="G90" s="12"/>
      <c r="H90" s="6" t="s">
        <v>15</v>
      </c>
      <c r="I90" s="31" t="e">
        <f>IF(L43&gt;0,I89/L43,0)</f>
        <v>#VALUE!</v>
      </c>
      <c r="J90" s="31" t="e">
        <f>IF(M43&gt;0,J89/M43,0)</f>
        <v>#VALUE!</v>
      </c>
      <c r="K90" s="31" t="e">
        <f>IF(N43&gt;0,K89/N43,0)</f>
        <v>#VALUE!</v>
      </c>
      <c r="L90" s="31">
        <f>IF(O43&gt;0,L89/O43,0)</f>
        <v>0</v>
      </c>
      <c r="M90" s="31" t="e">
        <f>IF(P43&gt;0,M89/P43,0)</f>
        <v>#VALUE!</v>
      </c>
      <c r="N90" s="4"/>
      <c r="O90" s="4"/>
      <c r="P90" s="4"/>
    </row>
    <row r="91" spans="1:16" ht="14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spans="1:16" ht="14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spans="1:16" ht="14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spans="1:16" ht="14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spans="1:16" ht="14" customHeight="1">
      <c r="A95" s="52" t="s">
        <v>16</v>
      </c>
      <c r="B95" s="52"/>
      <c r="C95" s="52"/>
      <c r="D95" s="52"/>
      <c r="E95" s="52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spans="1:16" ht="14" customHeight="1">
      <c r="A96" s="52"/>
      <c r="B96" s="52"/>
      <c r="C96" s="52"/>
      <c r="D96" s="52"/>
      <c r="E96" s="52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spans="1:18" ht="14" customHeight="1">
      <c r="A97" s="32"/>
      <c r="B97" s="3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spans="1:18" ht="14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8" ht="14" customHeight="1">
      <c r="A99" s="53" t="s">
        <v>17</v>
      </c>
      <c r="B99" s="54" t="s">
        <v>18</v>
      </c>
      <c r="C99" s="54" t="s">
        <v>19</v>
      </c>
      <c r="D99" s="54" t="s">
        <v>20</v>
      </c>
      <c r="E99" s="54" t="s">
        <v>21</v>
      </c>
      <c r="F99" s="2"/>
      <c r="G99" s="54" t="s">
        <v>18</v>
      </c>
      <c r="H99" s="54" t="s">
        <v>20</v>
      </c>
      <c r="I99" s="54" t="s">
        <v>19</v>
      </c>
      <c r="J99" s="2"/>
      <c r="K99" s="2"/>
      <c r="L99" s="2"/>
      <c r="M99" s="2"/>
      <c r="N99" s="4"/>
      <c r="O99" s="4"/>
      <c r="P99" s="4"/>
    </row>
    <row r="100" spans="1:18" ht="14" customHeight="1">
      <c r="A100" s="53"/>
      <c r="B100" s="53"/>
      <c r="C100" s="53"/>
      <c r="D100" s="53"/>
      <c r="E100" s="54"/>
      <c r="F100" s="2"/>
      <c r="G100" s="54"/>
      <c r="H100" s="54"/>
      <c r="I100" s="54"/>
      <c r="J100" s="2"/>
      <c r="K100" s="2"/>
      <c r="L100" s="2"/>
      <c r="M100" s="2"/>
      <c r="N100" s="4"/>
      <c r="O100" s="4"/>
      <c r="P100" s="4"/>
    </row>
    <row r="101" spans="1:18" ht="14" customHeight="1">
      <c r="A101" s="2"/>
      <c r="B101" s="5"/>
      <c r="C101" s="5"/>
      <c r="D101" s="5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8" ht="14" customHeight="1">
      <c r="A102" s="33">
        <v>0</v>
      </c>
      <c r="B102" s="34">
        <f>L$43</f>
        <v>22180.173500000001</v>
      </c>
      <c r="C102" s="34">
        <f>$B$90</f>
        <v>11.7264</v>
      </c>
      <c r="D102" s="34" t="e">
        <f>$I$90</f>
        <v>#VALUE!</v>
      </c>
      <c r="E102" s="34" t="e">
        <f t="shared" ref="E102:E105" si="18">B102*D102</f>
        <v>#VALUE!</v>
      </c>
      <c r="F102" s="2"/>
      <c r="G102" s="2">
        <f t="shared" ref="G102:G105" si="19">B102</f>
        <v>22180.173500000001</v>
      </c>
      <c r="H102" s="2" t="e">
        <f t="shared" ref="H102:H105" si="20">D102/1000</f>
        <v>#VALUE!</v>
      </c>
      <c r="I102" s="2">
        <f t="shared" ref="I102:I105" si="21">C102</f>
        <v>11.7264</v>
      </c>
      <c r="J102" s="2"/>
      <c r="K102" s="2"/>
      <c r="L102" s="2"/>
      <c r="M102" s="2"/>
      <c r="N102" s="4"/>
      <c r="O102" s="4"/>
      <c r="P102" s="4"/>
    </row>
    <row r="103" spans="1:18" ht="14" customHeight="1">
      <c r="A103" s="33">
        <v>1</v>
      </c>
      <c r="B103" s="34">
        <f>M$43</f>
        <v>70801.458299999998</v>
      </c>
      <c r="C103" s="34">
        <f>$C$90</f>
        <v>13.1943</v>
      </c>
      <c r="D103" s="34" t="e">
        <f>$J$90</f>
        <v>#VALUE!</v>
      </c>
      <c r="E103" s="34" t="e">
        <f t="shared" si="18"/>
        <v>#VALUE!</v>
      </c>
      <c r="F103" s="2"/>
      <c r="G103" s="2">
        <f t="shared" si="19"/>
        <v>70801.458299999998</v>
      </c>
      <c r="H103" s="2" t="e">
        <f t="shared" si="20"/>
        <v>#VALUE!</v>
      </c>
      <c r="I103" s="2">
        <f t="shared" si="21"/>
        <v>13.1943</v>
      </c>
      <c r="J103" s="2"/>
      <c r="K103" s="2"/>
      <c r="L103" s="2"/>
      <c r="M103" s="2"/>
      <c r="N103" s="2"/>
      <c r="O103" s="2"/>
      <c r="P103" s="4"/>
      <c r="Q103" s="4"/>
      <c r="R103" s="4"/>
    </row>
    <row r="104" spans="1:18" ht="14" customHeight="1">
      <c r="A104" s="33">
        <v>2</v>
      </c>
      <c r="B104" s="34">
        <f>N$43</f>
        <v>1688.7174</v>
      </c>
      <c r="C104" s="34">
        <f>$D$90</f>
        <v>14.251799999999999</v>
      </c>
      <c r="D104" s="34" t="e">
        <f>$K$90</f>
        <v>#VALUE!</v>
      </c>
      <c r="E104" s="34" t="e">
        <f t="shared" si="18"/>
        <v>#VALUE!</v>
      </c>
      <c r="F104" s="2"/>
      <c r="G104" s="2">
        <f t="shared" si="19"/>
        <v>1688.7174</v>
      </c>
      <c r="H104" s="2" t="e">
        <f t="shared" si="20"/>
        <v>#VALUE!</v>
      </c>
      <c r="I104" s="2">
        <f t="shared" si="21"/>
        <v>14.251799999999999</v>
      </c>
      <c r="J104" s="2"/>
      <c r="K104" s="2"/>
      <c r="L104" s="2"/>
      <c r="M104" s="2"/>
      <c r="N104" s="2"/>
      <c r="O104" s="2"/>
      <c r="P104" s="4"/>
      <c r="Q104" s="4"/>
      <c r="R104" s="4"/>
    </row>
    <row r="105" spans="1:18" ht="14" customHeight="1">
      <c r="A105" s="33">
        <v>3</v>
      </c>
      <c r="B105" s="34">
        <f>O$43</f>
        <v>0</v>
      </c>
      <c r="C105" s="34">
        <f>$E$90</f>
        <v>0</v>
      </c>
      <c r="D105" s="34">
        <f>$L$90</f>
        <v>0</v>
      </c>
      <c r="E105" s="34">
        <f t="shared" si="18"/>
        <v>0</v>
      </c>
      <c r="F105" s="2"/>
      <c r="G105" s="2">
        <f t="shared" si="19"/>
        <v>0</v>
      </c>
      <c r="H105" s="2">
        <f t="shared" si="20"/>
        <v>0</v>
      </c>
      <c r="I105" s="2">
        <f t="shared" si="21"/>
        <v>0</v>
      </c>
      <c r="J105" s="2"/>
      <c r="K105" s="2"/>
      <c r="L105" s="2"/>
      <c r="M105" s="2"/>
      <c r="N105" s="2"/>
      <c r="O105" s="2"/>
      <c r="P105" s="4"/>
      <c r="Q105" s="4"/>
      <c r="R105" s="4"/>
    </row>
    <row r="106" spans="1:18" ht="14" customHeight="1">
      <c r="A106" s="33" t="s">
        <v>7</v>
      </c>
      <c r="B106" s="34">
        <f>SUM(B102:B105)</f>
        <v>94670.349199999997</v>
      </c>
      <c r="C106" s="34">
        <f>$F$90</f>
        <v>12.869300000000001</v>
      </c>
      <c r="D106" s="34" t="e">
        <f>$M$90</f>
        <v>#VALUE!</v>
      </c>
      <c r="E106" s="34" t="e">
        <f>SUM(E102:E105)</f>
        <v>#VALUE!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  <c r="Q106" s="4"/>
      <c r="R106" s="4"/>
    </row>
    <row r="107" spans="1:18" ht="14" customHeight="1">
      <c r="A107" s="33" t="s">
        <v>2</v>
      </c>
      <c r="B107" s="35">
        <f>$I$2</f>
        <v>1344340</v>
      </c>
      <c r="C107" s="5"/>
      <c r="D107" s="5"/>
      <c r="E107" s="5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  <c r="Q107" s="4"/>
      <c r="R107" s="4"/>
    </row>
    <row r="108" spans="1:18" ht="22.25" customHeight="1">
      <c r="A108" s="36" t="s">
        <v>22</v>
      </c>
      <c r="B108" s="37" t="e">
        <f>IF(E106&gt;0,$I$2/E106,"")</f>
        <v>#VALUE!</v>
      </c>
      <c r="C108" s="5"/>
      <c r="D108" s="5"/>
      <c r="E108" s="5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  <c r="Q108" s="4"/>
      <c r="R108" s="4"/>
    </row>
  </sheetData>
  <sheetProtection selectLockedCells="1" selectUnlockedCells="1"/>
  <mergeCells count="15">
    <mergeCell ref="G99:G100"/>
    <mergeCell ref="H99:H100"/>
    <mergeCell ref="I99:I100"/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8"/>
  <sheetViews>
    <sheetView topLeftCell="A28" workbookViewId="0">
      <selection activeCell="I40" sqref="I40"/>
    </sheetView>
  </sheetViews>
  <sheetFormatPr baseColWidth="10" defaultColWidth="11.5" defaultRowHeight="12.75" customHeight="1"/>
  <cols>
    <col min="1" max="1" width="9" style="1" customWidth="1"/>
    <col min="2" max="2" width="12.1640625" style="1" customWidth="1"/>
    <col min="3" max="3" width="11.33203125" style="1" customWidth="1"/>
    <col min="4" max="4" width="9.6640625" style="1" customWidth="1"/>
    <col min="5" max="5" width="12.1640625" style="1" customWidth="1"/>
    <col min="6" max="6" width="11.33203125" style="1" customWidth="1"/>
    <col min="7" max="7" width="11.5" style="1"/>
    <col min="8" max="8" width="8.5" style="1" customWidth="1"/>
    <col min="9" max="9" width="10.5" style="1" customWidth="1"/>
    <col min="10" max="10" width="11.33203125" style="1" customWidth="1"/>
    <col min="11" max="12" width="9.6640625" style="1" customWidth="1"/>
    <col min="13" max="13" width="10.5" style="1" customWidth="1"/>
    <col min="14" max="14" width="8.83203125" style="1" customWidth="1"/>
    <col min="15" max="15" width="11.33203125" style="1" customWidth="1"/>
    <col min="16" max="16" width="11" style="1" customWidth="1"/>
    <col min="17" max="16384" width="11.5" style="1"/>
  </cols>
  <sheetData>
    <row r="1" spans="1:18" ht="21.75" customHeight="1">
      <c r="A1" s="49" t="s">
        <v>29</v>
      </c>
      <c r="B1" s="49"/>
      <c r="C1" s="49"/>
      <c r="D1" s="49"/>
      <c r="E1" s="49"/>
      <c r="F1" s="49"/>
      <c r="G1" s="2"/>
      <c r="H1" s="50" t="s">
        <v>1</v>
      </c>
      <c r="I1" s="50"/>
      <c r="J1" s="2"/>
      <c r="K1" s="2"/>
      <c r="M1" s="3"/>
      <c r="N1" s="3"/>
      <c r="O1" s="2"/>
      <c r="P1" s="4"/>
      <c r="Q1" s="4"/>
      <c r="R1" s="4"/>
    </row>
    <row r="2" spans="1:18" ht="14.75" customHeight="1">
      <c r="A2" s="2"/>
      <c r="B2" s="2"/>
      <c r="C2" s="2"/>
      <c r="D2" s="2"/>
      <c r="E2" s="2"/>
      <c r="F2" s="2"/>
      <c r="G2" s="2"/>
      <c r="H2" s="2" t="s">
        <v>2</v>
      </c>
      <c r="I2">
        <v>447590</v>
      </c>
      <c r="J2" s="42" t="s">
        <v>30</v>
      </c>
      <c r="K2" s="42"/>
      <c r="L2" s="42"/>
      <c r="M2" s="2"/>
      <c r="N2" s="2"/>
      <c r="O2" s="2"/>
      <c r="P2" s="4"/>
      <c r="Q2" s="4"/>
      <c r="R2" s="4"/>
    </row>
    <row r="3" spans="1:18" ht="14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  <c r="Q3" s="4"/>
      <c r="R3" s="4"/>
    </row>
    <row r="4" spans="1:18" ht="14" customHeight="1">
      <c r="A4" s="5" t="s">
        <v>3</v>
      </c>
      <c r="B4" s="51" t="s">
        <v>4</v>
      </c>
      <c r="C4" s="51"/>
      <c r="D4" s="51"/>
      <c r="E4" s="51"/>
      <c r="F4" s="51"/>
      <c r="G4" s="2"/>
      <c r="H4" s="5" t="s">
        <v>3</v>
      </c>
      <c r="I4" s="2"/>
      <c r="J4" s="2"/>
      <c r="K4" s="5" t="s">
        <v>3</v>
      </c>
      <c r="L4" s="50" t="s">
        <v>5</v>
      </c>
      <c r="M4" s="50"/>
      <c r="N4" s="50"/>
      <c r="O4" s="50"/>
      <c r="P4" s="50"/>
      <c r="Q4" s="4"/>
      <c r="R4" s="4"/>
    </row>
    <row r="5" spans="1:18" ht="14" customHeight="1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2"/>
      <c r="H5" s="5" t="s">
        <v>6</v>
      </c>
      <c r="I5" s="5" t="s">
        <v>8</v>
      </c>
      <c r="J5" s="2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4"/>
      <c r="R5" s="4"/>
    </row>
    <row r="6" spans="1:18" ht="14.75" customHeight="1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2" t="str">
        <f t="shared" ref="G6:G42" si="1">IF(AND(F6=0,I6&gt;0),"COMPLETAR","")</f>
        <v/>
      </c>
      <c r="H6" s="13">
        <v>3.75</v>
      </c>
      <c r="I6" s="14"/>
      <c r="J6" s="2"/>
      <c r="K6" s="13">
        <v>3.75</v>
      </c>
      <c r="L6" s="15">
        <f t="shared" ref="L6:L42" si="2">IF($F6&gt;0,($I6/1000)*(B6/$F6),0)</f>
        <v>0</v>
      </c>
      <c r="M6" s="15">
        <f t="shared" ref="M6:M42" si="3">IF($F6&gt;0,($I6/1000)*(C6/$F6),0)</f>
        <v>0</v>
      </c>
      <c r="N6" s="15">
        <f t="shared" ref="N6:N42" si="4">IF($F6&gt;0,($I6/1000)*(D6/$F6),0)</f>
        <v>0</v>
      </c>
      <c r="O6" s="15">
        <f t="shared" ref="O6:O42" si="5">IF($F6&gt;0,($I6/1000)*(E6/$F6),0)</f>
        <v>0</v>
      </c>
      <c r="P6" s="16">
        <f t="shared" ref="P6:P42" si="6">SUM(L6:O6)</f>
        <v>0</v>
      </c>
      <c r="Q6" s="4"/>
      <c r="R6" s="4"/>
    </row>
    <row r="7" spans="1:18" ht="14.75" customHeight="1">
      <c r="A7" s="13">
        <v>4.25</v>
      </c>
      <c r="B7" s="11"/>
      <c r="C7" s="11"/>
      <c r="D7" s="11"/>
      <c r="E7" s="11"/>
      <c r="F7" s="12">
        <f t="shared" si="0"/>
        <v>0</v>
      </c>
      <c r="G7" s="2" t="str">
        <f t="shared" si="1"/>
        <v/>
      </c>
      <c r="H7" s="13">
        <v>4.25</v>
      </c>
      <c r="I7" s="14"/>
      <c r="J7" s="2"/>
      <c r="K7" s="13">
        <v>4.25</v>
      </c>
      <c r="L7" s="15">
        <f t="shared" si="2"/>
        <v>0</v>
      </c>
      <c r="M7" s="15">
        <f t="shared" si="3"/>
        <v>0</v>
      </c>
      <c r="N7" s="15">
        <f t="shared" si="4"/>
        <v>0</v>
      </c>
      <c r="O7" s="15">
        <f t="shared" si="5"/>
        <v>0</v>
      </c>
      <c r="P7" s="16">
        <f t="shared" si="6"/>
        <v>0</v>
      </c>
      <c r="Q7" s="4"/>
      <c r="R7" s="4"/>
    </row>
    <row r="8" spans="1:18" ht="14.75" customHeight="1">
      <c r="A8" s="10">
        <v>4.75</v>
      </c>
      <c r="B8" s="11"/>
      <c r="C8" s="11"/>
      <c r="D8" s="11"/>
      <c r="E8" s="11"/>
      <c r="F8" s="12">
        <f t="shared" si="0"/>
        <v>0</v>
      </c>
      <c r="G8" s="2" t="str">
        <f t="shared" si="1"/>
        <v/>
      </c>
      <c r="H8" s="13">
        <v>4.75</v>
      </c>
      <c r="I8" s="14"/>
      <c r="J8" s="2"/>
      <c r="K8" s="13">
        <v>4.75</v>
      </c>
      <c r="L8" s="15">
        <f t="shared" si="2"/>
        <v>0</v>
      </c>
      <c r="M8" s="15">
        <f t="shared" si="3"/>
        <v>0</v>
      </c>
      <c r="N8" s="15">
        <f t="shared" si="4"/>
        <v>0</v>
      </c>
      <c r="O8" s="15">
        <f t="shared" si="5"/>
        <v>0</v>
      </c>
      <c r="P8" s="16">
        <f t="shared" si="6"/>
        <v>0</v>
      </c>
      <c r="Q8" s="4"/>
      <c r="R8" s="4"/>
    </row>
    <row r="9" spans="1:18" ht="14.75" customHeight="1">
      <c r="A9" s="13">
        <v>5.25</v>
      </c>
      <c r="B9" s="11"/>
      <c r="C9" s="11"/>
      <c r="D9" s="11"/>
      <c r="E9" s="11"/>
      <c r="F9" s="12">
        <f t="shared" si="0"/>
        <v>0</v>
      </c>
      <c r="G9" s="2" t="str">
        <f t="shared" si="1"/>
        <v/>
      </c>
      <c r="H9" s="13">
        <v>5.25</v>
      </c>
      <c r="I9" s="14"/>
      <c r="J9" s="2"/>
      <c r="K9" s="13">
        <v>5.25</v>
      </c>
      <c r="L9" s="15">
        <f t="shared" si="2"/>
        <v>0</v>
      </c>
      <c r="M9" s="15">
        <f t="shared" si="3"/>
        <v>0</v>
      </c>
      <c r="N9" s="15">
        <f t="shared" si="4"/>
        <v>0</v>
      </c>
      <c r="O9" s="15">
        <f t="shared" si="5"/>
        <v>0</v>
      </c>
      <c r="P9" s="16">
        <f t="shared" si="6"/>
        <v>0</v>
      </c>
      <c r="Q9" s="4"/>
      <c r="R9" s="4"/>
    </row>
    <row r="10" spans="1:18" ht="14.75" customHeight="1">
      <c r="A10" s="10">
        <v>5.75</v>
      </c>
      <c r="B10" s="11"/>
      <c r="C10" s="11"/>
      <c r="D10" s="11"/>
      <c r="E10" s="11"/>
      <c r="F10" s="12">
        <f t="shared" si="0"/>
        <v>0</v>
      </c>
      <c r="G10" s="2" t="str">
        <f t="shared" si="1"/>
        <v/>
      </c>
      <c r="H10" s="13">
        <v>5.75</v>
      </c>
      <c r="I10"/>
      <c r="J10" s="2"/>
      <c r="K10" s="13">
        <v>5.75</v>
      </c>
      <c r="L10" s="15">
        <f t="shared" si="2"/>
        <v>0</v>
      </c>
      <c r="M10" s="15">
        <f t="shared" si="3"/>
        <v>0</v>
      </c>
      <c r="N10" s="15">
        <f t="shared" si="4"/>
        <v>0</v>
      </c>
      <c r="O10" s="15">
        <f t="shared" si="5"/>
        <v>0</v>
      </c>
      <c r="P10" s="16">
        <f t="shared" si="6"/>
        <v>0</v>
      </c>
      <c r="Q10" s="4"/>
      <c r="R10" s="4"/>
    </row>
    <row r="11" spans="1:18" ht="14.75" customHeight="1">
      <c r="A11" s="13">
        <v>6.25</v>
      </c>
      <c r="B11" s="11"/>
      <c r="C11" s="11"/>
      <c r="D11" s="11"/>
      <c r="E11" s="11"/>
      <c r="F11" s="12">
        <f t="shared" si="0"/>
        <v>0</v>
      </c>
      <c r="G11" s="2" t="str">
        <f t="shared" si="1"/>
        <v/>
      </c>
      <c r="H11" s="13">
        <v>6.25</v>
      </c>
      <c r="I11"/>
      <c r="J11" s="2"/>
      <c r="K11" s="13">
        <v>6.25</v>
      </c>
      <c r="L11" s="15">
        <f t="shared" si="2"/>
        <v>0</v>
      </c>
      <c r="M11" s="15">
        <f t="shared" si="3"/>
        <v>0</v>
      </c>
      <c r="N11" s="15">
        <f t="shared" si="4"/>
        <v>0</v>
      </c>
      <c r="O11" s="15">
        <f t="shared" si="5"/>
        <v>0</v>
      </c>
      <c r="P11" s="16">
        <f t="shared" si="6"/>
        <v>0</v>
      </c>
      <c r="Q11" s="4"/>
      <c r="R11" s="4"/>
    </row>
    <row r="12" spans="1:18" ht="14.75" customHeight="1">
      <c r="A12" s="10">
        <v>6.75</v>
      </c>
      <c r="B12" s="11"/>
      <c r="C12" s="11"/>
      <c r="D12" s="11"/>
      <c r="E12" s="11"/>
      <c r="F12" s="12">
        <f t="shared" si="0"/>
        <v>0</v>
      </c>
      <c r="G12" s="2" t="str">
        <f t="shared" si="1"/>
        <v/>
      </c>
      <c r="H12" s="13">
        <v>6.75</v>
      </c>
      <c r="I12"/>
      <c r="J12" s="2"/>
      <c r="K12" s="13">
        <v>6.75</v>
      </c>
      <c r="L12" s="15">
        <f t="shared" si="2"/>
        <v>0</v>
      </c>
      <c r="M12" s="15">
        <f t="shared" si="3"/>
        <v>0</v>
      </c>
      <c r="N12" s="15">
        <f t="shared" si="4"/>
        <v>0</v>
      </c>
      <c r="O12" s="15">
        <f t="shared" si="5"/>
        <v>0</v>
      </c>
      <c r="P12" s="16">
        <f t="shared" si="6"/>
        <v>0</v>
      </c>
      <c r="Q12" s="4"/>
      <c r="R12" s="4"/>
    </row>
    <row r="13" spans="1:18" ht="14.75" customHeight="1">
      <c r="A13" s="13">
        <v>7.25</v>
      </c>
      <c r="B13" s="11"/>
      <c r="C13" s="11"/>
      <c r="D13" s="11"/>
      <c r="E13" s="11"/>
      <c r="F13" s="12">
        <f t="shared" si="0"/>
        <v>0</v>
      </c>
      <c r="G13" s="2" t="str">
        <f t="shared" si="1"/>
        <v/>
      </c>
      <c r="H13" s="13">
        <v>7.25</v>
      </c>
      <c r="I13"/>
      <c r="J13" s="2"/>
      <c r="K13" s="13">
        <v>7.25</v>
      </c>
      <c r="L13" s="15">
        <f t="shared" si="2"/>
        <v>0</v>
      </c>
      <c r="M13" s="15">
        <f t="shared" si="3"/>
        <v>0</v>
      </c>
      <c r="N13" s="15">
        <f t="shared" si="4"/>
        <v>0</v>
      </c>
      <c r="O13" s="15">
        <f t="shared" si="5"/>
        <v>0</v>
      </c>
      <c r="P13" s="16">
        <f t="shared" si="6"/>
        <v>0</v>
      </c>
      <c r="Q13" s="4"/>
      <c r="R13" s="4"/>
    </row>
    <row r="14" spans="1:18" ht="14.75" customHeight="1">
      <c r="A14" s="10">
        <v>7.75</v>
      </c>
      <c r="B14">
        <v>3</v>
      </c>
      <c r="C14"/>
      <c r="D14"/>
      <c r="E14" s="11"/>
      <c r="F14" s="12">
        <f t="shared" si="0"/>
        <v>3</v>
      </c>
      <c r="G14" s="2" t="str">
        <f t="shared" si="1"/>
        <v/>
      </c>
      <c r="H14" s="13">
        <v>7.75</v>
      </c>
      <c r="I14"/>
      <c r="J14" s="14"/>
      <c r="K14" s="13">
        <v>7.75</v>
      </c>
      <c r="L14" s="15">
        <f t="shared" si="2"/>
        <v>0</v>
      </c>
      <c r="M14" s="15">
        <f t="shared" si="3"/>
        <v>0</v>
      </c>
      <c r="N14" s="15">
        <f t="shared" si="4"/>
        <v>0</v>
      </c>
      <c r="O14" s="15">
        <f t="shared" si="5"/>
        <v>0</v>
      </c>
      <c r="P14" s="16">
        <f t="shared" si="6"/>
        <v>0</v>
      </c>
      <c r="Q14" s="4"/>
      <c r="R14" s="4"/>
    </row>
    <row r="15" spans="1:18" ht="14.75" customHeight="1">
      <c r="A15" s="13">
        <v>8.25</v>
      </c>
      <c r="B15">
        <v>4</v>
      </c>
      <c r="C15"/>
      <c r="D15"/>
      <c r="E15"/>
      <c r="F15" s="12">
        <f t="shared" si="0"/>
        <v>4</v>
      </c>
      <c r="G15" s="2" t="str">
        <f t="shared" si="1"/>
        <v/>
      </c>
      <c r="H15" s="13">
        <v>8.25</v>
      </c>
      <c r="I15"/>
      <c r="J15" s="14"/>
      <c r="K15" s="13">
        <v>8.25</v>
      </c>
      <c r="L15" s="15">
        <f t="shared" si="2"/>
        <v>0</v>
      </c>
      <c r="M15" s="15">
        <f t="shared" si="3"/>
        <v>0</v>
      </c>
      <c r="N15" s="15">
        <f t="shared" si="4"/>
        <v>0</v>
      </c>
      <c r="O15" s="15">
        <f t="shared" si="5"/>
        <v>0</v>
      </c>
      <c r="P15" s="16">
        <f t="shared" si="6"/>
        <v>0</v>
      </c>
      <c r="Q15" s="4"/>
      <c r="R15" s="4"/>
    </row>
    <row r="16" spans="1:18" ht="14.75" customHeight="1">
      <c r="A16" s="10">
        <v>8.75</v>
      </c>
      <c r="B16">
        <v>16</v>
      </c>
      <c r="C16"/>
      <c r="D16"/>
      <c r="E16"/>
      <c r="F16" s="12">
        <f t="shared" si="0"/>
        <v>16</v>
      </c>
      <c r="G16" s="2" t="str">
        <f t="shared" si="1"/>
        <v/>
      </c>
      <c r="H16" s="13">
        <v>8.75</v>
      </c>
      <c r="I16" s="17"/>
      <c r="J16" s="14"/>
      <c r="K16" s="13">
        <v>8.75</v>
      </c>
      <c r="L16" s="15">
        <f t="shared" si="2"/>
        <v>0</v>
      </c>
      <c r="M16" s="15">
        <f t="shared" si="3"/>
        <v>0</v>
      </c>
      <c r="N16" s="15">
        <f t="shared" si="4"/>
        <v>0</v>
      </c>
      <c r="O16" s="15">
        <f t="shared" si="5"/>
        <v>0</v>
      </c>
      <c r="P16" s="16">
        <f t="shared" si="6"/>
        <v>0</v>
      </c>
      <c r="Q16" s="4"/>
      <c r="R16" s="4"/>
    </row>
    <row r="17" spans="1:18" ht="14.75" customHeight="1">
      <c r="A17" s="13">
        <v>9.25</v>
      </c>
      <c r="B17">
        <v>33</v>
      </c>
      <c r="C17"/>
      <c r="D17"/>
      <c r="E17"/>
      <c r="F17" s="12">
        <f t="shared" si="0"/>
        <v>33</v>
      </c>
      <c r="G17" s="2" t="str">
        <f t="shared" si="1"/>
        <v/>
      </c>
      <c r="H17" s="13">
        <v>9.25</v>
      </c>
      <c r="I17" s="18"/>
      <c r="J17" s="14"/>
      <c r="K17" s="13">
        <v>9.25</v>
      </c>
      <c r="L17" s="15">
        <f t="shared" si="2"/>
        <v>0</v>
      </c>
      <c r="M17" s="15">
        <f t="shared" si="3"/>
        <v>0</v>
      </c>
      <c r="N17" s="15">
        <f t="shared" si="4"/>
        <v>0</v>
      </c>
      <c r="O17" s="15">
        <f t="shared" si="5"/>
        <v>0</v>
      </c>
      <c r="P17" s="16">
        <f t="shared" si="6"/>
        <v>0</v>
      </c>
      <c r="Q17" s="4"/>
      <c r="R17" s="4"/>
    </row>
    <row r="18" spans="1:18" ht="14.75" customHeight="1">
      <c r="A18" s="10">
        <v>9.75</v>
      </c>
      <c r="B18">
        <v>45</v>
      </c>
      <c r="C18"/>
      <c r="D18"/>
      <c r="E18"/>
      <c r="F18" s="12">
        <f t="shared" si="0"/>
        <v>45</v>
      </c>
      <c r="G18" s="2" t="str">
        <f t="shared" si="1"/>
        <v/>
      </c>
      <c r="H18" s="13">
        <v>9.75</v>
      </c>
      <c r="I18" s="18">
        <v>153941.487573736</v>
      </c>
      <c r="J18" s="14"/>
      <c r="K18" s="13">
        <v>9.75</v>
      </c>
      <c r="L18" s="15">
        <f t="shared" si="2"/>
        <v>153.941487573736</v>
      </c>
      <c r="M18" s="15">
        <f t="shared" si="3"/>
        <v>0</v>
      </c>
      <c r="N18" s="15">
        <f t="shared" si="4"/>
        <v>0</v>
      </c>
      <c r="O18" s="15">
        <f t="shared" si="5"/>
        <v>0</v>
      </c>
      <c r="P18" s="16">
        <f t="shared" si="6"/>
        <v>153.941487573736</v>
      </c>
      <c r="Q18" s="4"/>
      <c r="R18" s="4"/>
    </row>
    <row r="19" spans="1:18" ht="14.75" customHeight="1">
      <c r="A19" s="13">
        <v>10.25</v>
      </c>
      <c r="B19">
        <v>45</v>
      </c>
      <c r="C19"/>
      <c r="D19"/>
      <c r="E19"/>
      <c r="F19" s="12">
        <f t="shared" si="0"/>
        <v>45</v>
      </c>
      <c r="G19" s="2" t="str">
        <f t="shared" si="1"/>
        <v/>
      </c>
      <c r="H19" s="13">
        <v>10.25</v>
      </c>
      <c r="I19" s="18">
        <v>784247.87844502495</v>
      </c>
      <c r="J19" s="14"/>
      <c r="K19" s="13">
        <v>10.25</v>
      </c>
      <c r="L19" s="15">
        <f t="shared" si="2"/>
        <v>784.24787844502498</v>
      </c>
      <c r="M19" s="15">
        <f t="shared" si="3"/>
        <v>0</v>
      </c>
      <c r="N19" s="15">
        <f t="shared" si="4"/>
        <v>0</v>
      </c>
      <c r="O19" s="15">
        <f t="shared" si="5"/>
        <v>0</v>
      </c>
      <c r="P19" s="16">
        <f t="shared" si="6"/>
        <v>784.24787844502498</v>
      </c>
      <c r="Q19" s="4"/>
      <c r="R19" s="4"/>
    </row>
    <row r="20" spans="1:18" ht="14.75" customHeight="1">
      <c r="A20" s="10">
        <v>10.75</v>
      </c>
      <c r="B20">
        <v>44</v>
      </c>
      <c r="C20"/>
      <c r="D20"/>
      <c r="E20"/>
      <c r="F20" s="12">
        <f t="shared" si="0"/>
        <v>44</v>
      </c>
      <c r="G20" s="2" t="str">
        <f t="shared" si="1"/>
        <v/>
      </c>
      <c r="H20" s="13">
        <v>10.75</v>
      </c>
      <c r="I20" s="18">
        <v>937427.58437288494</v>
      </c>
      <c r="J20" s="14"/>
      <c r="K20" s="13">
        <v>10.75</v>
      </c>
      <c r="L20" s="15">
        <f t="shared" si="2"/>
        <v>937.42758437288501</v>
      </c>
      <c r="M20" s="15">
        <f t="shared" si="3"/>
        <v>0</v>
      </c>
      <c r="N20" s="15">
        <f t="shared" si="4"/>
        <v>0</v>
      </c>
      <c r="O20" s="15">
        <f t="shared" si="5"/>
        <v>0</v>
      </c>
      <c r="P20" s="16">
        <f t="shared" si="6"/>
        <v>937.42758437288501</v>
      </c>
      <c r="Q20" s="4"/>
      <c r="R20" s="4"/>
    </row>
    <row r="21" spans="1:18" ht="14.75" customHeight="1">
      <c r="A21" s="13">
        <v>11.25</v>
      </c>
      <c r="B21">
        <v>38</v>
      </c>
      <c r="C21">
        <v>1</v>
      </c>
      <c r="D21"/>
      <c r="E21"/>
      <c r="F21" s="12">
        <f t="shared" si="0"/>
        <v>39</v>
      </c>
      <c r="G21" s="2" t="str">
        <f t="shared" si="1"/>
        <v/>
      </c>
      <c r="H21" s="13">
        <v>11.25</v>
      </c>
      <c r="I21" s="18">
        <v>1552464.7147277801</v>
      </c>
      <c r="J21" s="14"/>
      <c r="K21" s="13">
        <v>11.25</v>
      </c>
      <c r="L21" s="15">
        <f t="shared" si="2"/>
        <v>1512.6579271706601</v>
      </c>
      <c r="M21" s="15">
        <f t="shared" si="3"/>
        <v>39.806787557122597</v>
      </c>
      <c r="N21" s="15">
        <f t="shared" si="4"/>
        <v>0</v>
      </c>
      <c r="O21" s="15">
        <f t="shared" si="5"/>
        <v>0</v>
      </c>
      <c r="P21" s="16">
        <f t="shared" si="6"/>
        <v>1552.4647147277799</v>
      </c>
      <c r="Q21" s="4"/>
      <c r="R21" s="4"/>
    </row>
    <row r="22" spans="1:18" ht="14.75" customHeight="1">
      <c r="A22" s="10">
        <v>11.75</v>
      </c>
      <c r="B22">
        <v>56</v>
      </c>
      <c r="C22">
        <v>3</v>
      </c>
      <c r="D22"/>
      <c r="E22"/>
      <c r="F22" s="12">
        <f t="shared" si="0"/>
        <v>59</v>
      </c>
      <c r="G22" s="2" t="str">
        <f t="shared" si="1"/>
        <v/>
      </c>
      <c r="H22" s="13">
        <v>11.75</v>
      </c>
      <c r="I22" s="18">
        <v>2670260.41814138</v>
      </c>
      <c r="J22" s="14"/>
      <c r="K22" s="13">
        <v>11.75</v>
      </c>
      <c r="L22" s="15">
        <f t="shared" si="2"/>
        <v>2534.48446467656</v>
      </c>
      <c r="M22" s="15">
        <f t="shared" si="3"/>
        <v>135.77595346481601</v>
      </c>
      <c r="N22" s="15">
        <f t="shared" si="4"/>
        <v>0</v>
      </c>
      <c r="O22" s="15">
        <f t="shared" si="5"/>
        <v>0</v>
      </c>
      <c r="P22" s="16">
        <f t="shared" si="6"/>
        <v>2670.2604181413799</v>
      </c>
      <c r="Q22" s="4"/>
      <c r="R22" s="4"/>
    </row>
    <row r="23" spans="1:18" ht="14.75" customHeight="1">
      <c r="A23" s="13">
        <v>12.25</v>
      </c>
      <c r="B23">
        <v>55</v>
      </c>
      <c r="C23">
        <v>19</v>
      </c>
      <c r="D23"/>
      <c r="E23"/>
      <c r="F23" s="12">
        <f t="shared" si="0"/>
        <v>74</v>
      </c>
      <c r="G23" s="2" t="str">
        <f t="shared" si="1"/>
        <v/>
      </c>
      <c r="H23" s="13">
        <v>12.25</v>
      </c>
      <c r="I23" s="18">
        <v>5611880.5766366897</v>
      </c>
      <c r="J23" s="14"/>
      <c r="K23" s="13">
        <v>12.25</v>
      </c>
      <c r="L23" s="15">
        <f t="shared" si="2"/>
        <v>4170.9923204732104</v>
      </c>
      <c r="M23" s="15">
        <f t="shared" si="3"/>
        <v>1440.88825616347</v>
      </c>
      <c r="N23" s="15">
        <f t="shared" si="4"/>
        <v>0</v>
      </c>
      <c r="O23" s="15">
        <f t="shared" si="5"/>
        <v>0</v>
      </c>
      <c r="P23" s="16">
        <f t="shared" si="6"/>
        <v>5611.8805766366804</v>
      </c>
      <c r="Q23" s="4"/>
      <c r="R23" s="4"/>
    </row>
    <row r="24" spans="1:18" ht="14.75" customHeight="1">
      <c r="A24" s="10">
        <v>12.75</v>
      </c>
      <c r="B24">
        <v>33</v>
      </c>
      <c r="C24">
        <v>46</v>
      </c>
      <c r="D24"/>
      <c r="E24"/>
      <c r="F24" s="12">
        <f t="shared" si="0"/>
        <v>79</v>
      </c>
      <c r="G24" s="2" t="str">
        <f t="shared" si="1"/>
        <v/>
      </c>
      <c r="H24" s="13">
        <v>12.75</v>
      </c>
      <c r="I24" s="18">
        <v>5774558.2480417797</v>
      </c>
      <c r="J24" s="14"/>
      <c r="K24" s="13">
        <v>12.75</v>
      </c>
      <c r="L24" s="15">
        <f t="shared" si="2"/>
        <v>2412.1572428528998</v>
      </c>
      <c r="M24" s="15">
        <f t="shared" si="3"/>
        <v>3362.4010051888799</v>
      </c>
      <c r="N24" s="15">
        <f t="shared" si="4"/>
        <v>0</v>
      </c>
      <c r="O24" s="15">
        <f t="shared" si="5"/>
        <v>0</v>
      </c>
      <c r="P24" s="16">
        <f t="shared" si="6"/>
        <v>5774.5582480417797</v>
      </c>
      <c r="Q24" s="4"/>
      <c r="R24" s="4"/>
    </row>
    <row r="25" spans="1:18" ht="14.75" customHeight="1">
      <c r="A25" s="13">
        <v>13.25</v>
      </c>
      <c r="B25">
        <v>25</v>
      </c>
      <c r="C25">
        <v>74</v>
      </c>
      <c r="D25"/>
      <c r="E25"/>
      <c r="F25" s="12">
        <f t="shared" si="0"/>
        <v>99</v>
      </c>
      <c r="G25" s="2" t="str">
        <f t="shared" si="1"/>
        <v/>
      </c>
      <c r="H25" s="13">
        <v>13.25</v>
      </c>
      <c r="I25" s="18">
        <v>5662329.63272411</v>
      </c>
      <c r="J25" s="14"/>
      <c r="K25" s="13">
        <v>13.25</v>
      </c>
      <c r="L25" s="15">
        <f t="shared" si="2"/>
        <v>1429.88122038488</v>
      </c>
      <c r="M25" s="15">
        <f t="shared" si="3"/>
        <v>4232.4484123392303</v>
      </c>
      <c r="N25" s="15">
        <f t="shared" si="4"/>
        <v>0</v>
      </c>
      <c r="O25" s="15">
        <f t="shared" si="5"/>
        <v>0</v>
      </c>
      <c r="P25" s="16">
        <f t="shared" si="6"/>
        <v>5662.3296327241096</v>
      </c>
      <c r="Q25" s="4"/>
      <c r="R25" s="4"/>
    </row>
    <row r="26" spans="1:18" ht="14.75" customHeight="1">
      <c r="A26" s="10">
        <v>13.75</v>
      </c>
      <c r="B26">
        <v>18</v>
      </c>
      <c r="C26">
        <v>75</v>
      </c>
      <c r="D26">
        <v>2</v>
      </c>
      <c r="E26" s="11"/>
      <c r="F26" s="12">
        <f t="shared" si="0"/>
        <v>95</v>
      </c>
      <c r="G26" s="2" t="str">
        <f t="shared" si="1"/>
        <v/>
      </c>
      <c r="H26" s="13">
        <v>13.75</v>
      </c>
      <c r="I26" s="18">
        <v>3188934.1679721498</v>
      </c>
      <c r="J26" s="14"/>
      <c r="K26" s="13">
        <v>13.75</v>
      </c>
      <c r="L26" s="15">
        <f t="shared" si="2"/>
        <v>604.21910551051303</v>
      </c>
      <c r="M26" s="15">
        <f t="shared" si="3"/>
        <v>2517.5796062938002</v>
      </c>
      <c r="N26" s="15">
        <f t="shared" si="4"/>
        <v>67.135456167834704</v>
      </c>
      <c r="O26" s="15">
        <f t="shared" si="5"/>
        <v>0</v>
      </c>
      <c r="P26" s="16">
        <f t="shared" si="6"/>
        <v>3188.9341679721501</v>
      </c>
      <c r="Q26" s="4"/>
      <c r="R26" s="4"/>
    </row>
    <row r="27" spans="1:18" ht="14.75" customHeight="1">
      <c r="A27" s="13">
        <v>14.25</v>
      </c>
      <c r="B27">
        <v>6</v>
      </c>
      <c r="C27">
        <v>94</v>
      </c>
      <c r="D27">
        <v>3</v>
      </c>
      <c r="E27" s="11"/>
      <c r="F27" s="12">
        <f t="shared" si="0"/>
        <v>103</v>
      </c>
      <c r="G27" s="2" t="str">
        <f t="shared" si="1"/>
        <v/>
      </c>
      <c r="H27" s="13">
        <v>14.25</v>
      </c>
      <c r="I27" s="18">
        <v>2653388.3530606302</v>
      </c>
      <c r="J27" s="14"/>
      <c r="K27" s="13">
        <v>14.25</v>
      </c>
      <c r="L27" s="15">
        <f t="shared" si="2"/>
        <v>154.56631182877501</v>
      </c>
      <c r="M27" s="15">
        <f t="shared" si="3"/>
        <v>2421.53888531747</v>
      </c>
      <c r="N27" s="15">
        <f t="shared" si="4"/>
        <v>77.283155914387294</v>
      </c>
      <c r="O27" s="15">
        <f t="shared" si="5"/>
        <v>0</v>
      </c>
      <c r="P27" s="16">
        <f t="shared" si="6"/>
        <v>2653.3883530606299</v>
      </c>
      <c r="Q27" s="4"/>
      <c r="R27" s="4"/>
    </row>
    <row r="28" spans="1:18" ht="14.75" customHeight="1">
      <c r="A28" s="10">
        <v>14.75</v>
      </c>
      <c r="B28">
        <v>5</v>
      </c>
      <c r="C28">
        <v>86</v>
      </c>
      <c r="D28">
        <v>2</v>
      </c>
      <c r="E28" s="11"/>
      <c r="F28" s="12">
        <f t="shared" si="0"/>
        <v>93</v>
      </c>
      <c r="G28" s="2" t="str">
        <f t="shared" si="1"/>
        <v/>
      </c>
      <c r="H28" s="13">
        <v>14.75</v>
      </c>
      <c r="I28" s="18">
        <v>1352151.43419399</v>
      </c>
      <c r="J28" s="14"/>
      <c r="K28" s="13">
        <v>14.75</v>
      </c>
      <c r="L28" s="15">
        <f t="shared" si="2"/>
        <v>72.696313666343499</v>
      </c>
      <c r="M28" s="15">
        <f t="shared" si="3"/>
        <v>1250.37659506111</v>
      </c>
      <c r="N28" s="15">
        <f t="shared" si="4"/>
        <v>29.0785254665374</v>
      </c>
      <c r="O28" s="15">
        <f t="shared" si="5"/>
        <v>0</v>
      </c>
      <c r="P28" s="16">
        <f t="shared" si="6"/>
        <v>1352.1514341939901</v>
      </c>
      <c r="Q28" s="4"/>
      <c r="R28" s="4"/>
    </row>
    <row r="29" spans="1:18" ht="14.75" customHeight="1">
      <c r="A29" s="13">
        <v>15.25</v>
      </c>
      <c r="B29">
        <v>1</v>
      </c>
      <c r="C29">
        <v>62</v>
      </c>
      <c r="D29">
        <v>13</v>
      </c>
      <c r="E29" s="11"/>
      <c r="F29" s="12">
        <f t="shared" si="0"/>
        <v>76</v>
      </c>
      <c r="G29" s="2" t="str">
        <f t="shared" si="1"/>
        <v/>
      </c>
      <c r="H29" s="13">
        <v>15.25</v>
      </c>
      <c r="I29" s="18">
        <v>887028.137317474</v>
      </c>
      <c r="J29" s="14"/>
      <c r="K29" s="13">
        <v>15.25</v>
      </c>
      <c r="L29" s="15">
        <f t="shared" si="2"/>
        <v>11.671422859440399</v>
      </c>
      <c r="M29" s="15">
        <f t="shared" si="3"/>
        <v>723.62821728530798</v>
      </c>
      <c r="N29" s="15">
        <f t="shared" si="4"/>
        <v>151.72849717272601</v>
      </c>
      <c r="O29" s="15">
        <f t="shared" si="5"/>
        <v>0</v>
      </c>
      <c r="P29" s="16">
        <f t="shared" si="6"/>
        <v>887.02813731747403</v>
      </c>
      <c r="Q29" s="4"/>
      <c r="R29" s="4"/>
    </row>
    <row r="30" spans="1:18" ht="14.75" customHeight="1">
      <c r="A30" s="10">
        <v>15.75</v>
      </c>
      <c r="B30"/>
      <c r="C30">
        <v>58</v>
      </c>
      <c r="D30">
        <v>11</v>
      </c>
      <c r="E30" s="11"/>
      <c r="F30" s="12">
        <f t="shared" si="0"/>
        <v>69</v>
      </c>
      <c r="G30" s="2" t="str">
        <f t="shared" si="1"/>
        <v/>
      </c>
      <c r="H30" s="13">
        <v>15.75</v>
      </c>
      <c r="I30" s="18">
        <v>161245.66840731099</v>
      </c>
      <c r="J30" s="14"/>
      <c r="K30" s="13">
        <v>15.75</v>
      </c>
      <c r="L30" s="15">
        <f t="shared" si="2"/>
        <v>0</v>
      </c>
      <c r="M30" s="15">
        <f t="shared" si="3"/>
        <v>135.539837211943</v>
      </c>
      <c r="N30" s="15">
        <f t="shared" si="4"/>
        <v>25.7058311953684</v>
      </c>
      <c r="O30" s="15">
        <f t="shared" si="5"/>
        <v>0</v>
      </c>
      <c r="P30" s="16">
        <f t="shared" si="6"/>
        <v>161.245668407311</v>
      </c>
      <c r="Q30" s="4"/>
      <c r="R30" s="4"/>
    </row>
    <row r="31" spans="1:18" ht="14.75" customHeight="1">
      <c r="A31" s="13">
        <v>16.25</v>
      </c>
      <c r="B31"/>
      <c r="C31">
        <v>27</v>
      </c>
      <c r="D31">
        <v>8</v>
      </c>
      <c r="E31" s="11"/>
      <c r="F31" s="12">
        <f t="shared" si="0"/>
        <v>35</v>
      </c>
      <c r="G31" s="2" t="str">
        <f t="shared" si="1"/>
        <v/>
      </c>
      <c r="H31" s="13">
        <v>16.25</v>
      </c>
      <c r="I31" s="18">
        <v>130070.88656802999</v>
      </c>
      <c r="J31" s="14"/>
      <c r="K31" s="13">
        <v>16.25</v>
      </c>
      <c r="L31" s="15">
        <f t="shared" si="2"/>
        <v>0</v>
      </c>
      <c r="M31" s="15">
        <f t="shared" si="3"/>
        <v>100.340398209623</v>
      </c>
      <c r="N31" s="15">
        <f t="shared" si="4"/>
        <v>29.730488358406902</v>
      </c>
      <c r="O31" s="15">
        <f t="shared" si="5"/>
        <v>0</v>
      </c>
      <c r="P31" s="16">
        <f t="shared" si="6"/>
        <v>130.07088656803001</v>
      </c>
      <c r="Q31" s="4"/>
      <c r="R31" s="4"/>
    </row>
    <row r="32" spans="1:18" ht="14.75" customHeight="1">
      <c r="A32" s="10">
        <v>16.75</v>
      </c>
      <c r="B32"/>
      <c r="C32">
        <v>8</v>
      </c>
      <c r="D32">
        <v>9</v>
      </c>
      <c r="E32" s="11"/>
      <c r="F32" s="12">
        <f t="shared" si="0"/>
        <v>17</v>
      </c>
      <c r="G32" s="2" t="str">
        <f t="shared" si="1"/>
        <v/>
      </c>
      <c r="H32" s="13">
        <v>16.75</v>
      </c>
      <c r="I32"/>
      <c r="J32" s="20"/>
      <c r="K32" s="13">
        <v>16.75</v>
      </c>
      <c r="L32" s="15">
        <f t="shared" si="2"/>
        <v>0</v>
      </c>
      <c r="M32" s="15">
        <f t="shared" si="3"/>
        <v>0</v>
      </c>
      <c r="N32" s="15">
        <f t="shared" si="4"/>
        <v>0</v>
      </c>
      <c r="O32" s="15">
        <f t="shared" si="5"/>
        <v>0</v>
      </c>
      <c r="P32" s="16">
        <f t="shared" si="6"/>
        <v>0</v>
      </c>
      <c r="Q32" s="4"/>
      <c r="R32" s="4"/>
    </row>
    <row r="33" spans="1:18" ht="14.75" customHeight="1">
      <c r="A33" s="13">
        <v>17.25</v>
      </c>
      <c r="B33">
        <v>1</v>
      </c>
      <c r="C33">
        <v>3</v>
      </c>
      <c r="D33">
        <v>7</v>
      </c>
      <c r="E33" s="11"/>
      <c r="F33" s="12">
        <f t="shared" si="0"/>
        <v>11</v>
      </c>
      <c r="G33" s="2" t="str">
        <f t="shared" si="1"/>
        <v/>
      </c>
      <c r="H33" s="13">
        <v>17.25</v>
      </c>
      <c r="I33"/>
      <c r="J33" s="20"/>
      <c r="K33" s="13">
        <v>17.25</v>
      </c>
      <c r="L33" s="15">
        <f t="shared" si="2"/>
        <v>0</v>
      </c>
      <c r="M33" s="15">
        <f t="shared" si="3"/>
        <v>0</v>
      </c>
      <c r="N33" s="15">
        <f t="shared" si="4"/>
        <v>0</v>
      </c>
      <c r="O33" s="15">
        <f t="shared" si="5"/>
        <v>0</v>
      </c>
      <c r="P33" s="16">
        <f t="shared" si="6"/>
        <v>0</v>
      </c>
      <c r="Q33" s="4"/>
      <c r="R33" s="4"/>
    </row>
    <row r="34" spans="1:18" ht="14.75" customHeight="1">
      <c r="A34" s="10">
        <v>17.75</v>
      </c>
      <c r="B34"/>
      <c r="C34"/>
      <c r="D34">
        <v>1</v>
      </c>
      <c r="E34" s="11"/>
      <c r="F34" s="12">
        <f t="shared" si="0"/>
        <v>1</v>
      </c>
      <c r="G34" s="2" t="str">
        <f t="shared" si="1"/>
        <v/>
      </c>
      <c r="H34" s="13">
        <v>17.75</v>
      </c>
      <c r="I34"/>
      <c r="J34" s="20"/>
      <c r="K34" s="13">
        <v>17.75</v>
      </c>
      <c r="L34" s="15">
        <f t="shared" si="2"/>
        <v>0</v>
      </c>
      <c r="M34" s="15">
        <f t="shared" si="3"/>
        <v>0</v>
      </c>
      <c r="N34" s="15">
        <f t="shared" si="4"/>
        <v>0</v>
      </c>
      <c r="O34" s="15">
        <f t="shared" si="5"/>
        <v>0</v>
      </c>
      <c r="P34" s="16">
        <f t="shared" si="6"/>
        <v>0</v>
      </c>
      <c r="Q34" s="4"/>
      <c r="R34" s="4"/>
    </row>
    <row r="35" spans="1:18" ht="14.75" customHeight="1">
      <c r="A35" s="13">
        <v>18.25</v>
      </c>
      <c r="B35"/>
      <c r="C35"/>
      <c r="D35">
        <v>3</v>
      </c>
      <c r="E35" s="11"/>
      <c r="F35" s="12">
        <f t="shared" si="0"/>
        <v>3</v>
      </c>
      <c r="G35" s="2" t="str">
        <f t="shared" si="1"/>
        <v/>
      </c>
      <c r="H35" s="13">
        <v>18.25</v>
      </c>
      <c r="I35"/>
      <c r="J35" s="2"/>
      <c r="K35" s="13">
        <v>18.25</v>
      </c>
      <c r="L35" s="15">
        <f t="shared" si="2"/>
        <v>0</v>
      </c>
      <c r="M35" s="15">
        <f t="shared" si="3"/>
        <v>0</v>
      </c>
      <c r="N35" s="15">
        <f t="shared" si="4"/>
        <v>0</v>
      </c>
      <c r="O35" s="15">
        <f t="shared" si="5"/>
        <v>0</v>
      </c>
      <c r="P35" s="16">
        <f t="shared" si="6"/>
        <v>0</v>
      </c>
      <c r="Q35" s="4"/>
      <c r="R35" s="4"/>
    </row>
    <row r="36" spans="1:18" ht="14.75" customHeight="1">
      <c r="A36" s="10">
        <v>18.75</v>
      </c>
      <c r="B36" s="11"/>
      <c r="C36" s="11"/>
      <c r="D36" s="11"/>
      <c r="E36" s="11"/>
      <c r="F36" s="12">
        <f t="shared" si="0"/>
        <v>0</v>
      </c>
      <c r="G36" s="2" t="str">
        <f t="shared" si="1"/>
        <v/>
      </c>
      <c r="H36" s="13">
        <v>18.75</v>
      </c>
      <c r="I36"/>
      <c r="J36" s="2"/>
      <c r="K36" s="13">
        <v>18.75</v>
      </c>
      <c r="L36" s="15">
        <f t="shared" si="2"/>
        <v>0</v>
      </c>
      <c r="M36" s="15">
        <f t="shared" si="3"/>
        <v>0</v>
      </c>
      <c r="N36" s="15">
        <f t="shared" si="4"/>
        <v>0</v>
      </c>
      <c r="O36" s="15">
        <f t="shared" si="5"/>
        <v>0</v>
      </c>
      <c r="P36" s="16">
        <f t="shared" si="6"/>
        <v>0</v>
      </c>
      <c r="Q36" s="4"/>
      <c r="R36" s="4"/>
    </row>
    <row r="37" spans="1:18" ht="14.75" customHeight="1">
      <c r="A37" s="13">
        <v>19.25</v>
      </c>
      <c r="B37" s="11"/>
      <c r="C37" s="11"/>
      <c r="D37" s="11"/>
      <c r="E37" s="11"/>
      <c r="F37" s="12">
        <f t="shared" si="0"/>
        <v>0</v>
      </c>
      <c r="G37" s="2" t="str">
        <f t="shared" si="1"/>
        <v/>
      </c>
      <c r="H37" s="13">
        <v>19.25</v>
      </c>
      <c r="I37"/>
      <c r="J37" s="2"/>
      <c r="K37" s="13">
        <v>19.25</v>
      </c>
      <c r="L37" s="15">
        <f t="shared" si="2"/>
        <v>0</v>
      </c>
      <c r="M37" s="15">
        <f t="shared" si="3"/>
        <v>0</v>
      </c>
      <c r="N37" s="15">
        <f t="shared" si="4"/>
        <v>0</v>
      </c>
      <c r="O37" s="15">
        <f t="shared" si="5"/>
        <v>0</v>
      </c>
      <c r="P37" s="16">
        <f t="shared" si="6"/>
        <v>0</v>
      </c>
      <c r="Q37" s="4"/>
      <c r="R37" s="4"/>
    </row>
    <row r="38" spans="1:18" ht="14.75" customHeight="1">
      <c r="A38" s="10">
        <v>19.75</v>
      </c>
      <c r="B38" s="11"/>
      <c r="C38" s="11"/>
      <c r="D38" s="11"/>
      <c r="E38" s="11"/>
      <c r="F38" s="12">
        <f t="shared" si="0"/>
        <v>0</v>
      </c>
      <c r="G38" s="2" t="str">
        <f t="shared" si="1"/>
        <v/>
      </c>
      <c r="H38" s="13">
        <v>19.75</v>
      </c>
      <c r="I38"/>
      <c r="J38" s="2"/>
      <c r="K38" s="13">
        <v>19.75</v>
      </c>
      <c r="L38" s="15">
        <f t="shared" si="2"/>
        <v>0</v>
      </c>
      <c r="M38" s="15">
        <f t="shared" si="3"/>
        <v>0</v>
      </c>
      <c r="N38" s="15">
        <f t="shared" si="4"/>
        <v>0</v>
      </c>
      <c r="O38" s="15">
        <f t="shared" si="5"/>
        <v>0</v>
      </c>
      <c r="P38" s="16">
        <f t="shared" si="6"/>
        <v>0</v>
      </c>
      <c r="Q38" s="4"/>
      <c r="R38" s="4"/>
    </row>
    <row r="39" spans="1:18" ht="14.75" customHeight="1">
      <c r="A39" s="13">
        <v>20.25</v>
      </c>
      <c r="B39" s="11"/>
      <c r="C39" s="11"/>
      <c r="D39" s="11"/>
      <c r="E39" s="11"/>
      <c r="F39" s="12">
        <f t="shared" si="0"/>
        <v>0</v>
      </c>
      <c r="G39" s="2" t="str">
        <f t="shared" si="1"/>
        <v/>
      </c>
      <c r="H39" s="13">
        <v>20.25</v>
      </c>
      <c r="I39"/>
      <c r="J39" s="2"/>
      <c r="K39" s="13">
        <v>20.25</v>
      </c>
      <c r="L39" s="15">
        <f t="shared" si="2"/>
        <v>0</v>
      </c>
      <c r="M39" s="15">
        <f t="shared" si="3"/>
        <v>0</v>
      </c>
      <c r="N39" s="15">
        <f t="shared" si="4"/>
        <v>0</v>
      </c>
      <c r="O39" s="15">
        <f t="shared" si="5"/>
        <v>0</v>
      </c>
      <c r="P39" s="16">
        <f t="shared" si="6"/>
        <v>0</v>
      </c>
      <c r="Q39" s="4"/>
      <c r="R39" s="4"/>
    </row>
    <row r="40" spans="1:18" ht="14.75" customHeight="1">
      <c r="A40" s="10">
        <v>20.75</v>
      </c>
      <c r="B40" s="11"/>
      <c r="C40" s="11"/>
      <c r="D40" s="11"/>
      <c r="E40" s="11"/>
      <c r="F40" s="12">
        <f t="shared" si="0"/>
        <v>0</v>
      </c>
      <c r="G40" s="2" t="str">
        <f t="shared" si="1"/>
        <v>COMPLETAR</v>
      </c>
      <c r="H40" s="13">
        <v>20.75</v>
      </c>
      <c r="I40" s="14">
        <v>31519929</v>
      </c>
      <c r="J40" s="2"/>
      <c r="K40" s="13">
        <v>20.75</v>
      </c>
      <c r="L40" s="15">
        <f t="shared" si="2"/>
        <v>0</v>
      </c>
      <c r="M40" s="15">
        <f t="shared" si="3"/>
        <v>0</v>
      </c>
      <c r="N40" s="15">
        <f t="shared" si="4"/>
        <v>0</v>
      </c>
      <c r="O40" s="15">
        <f t="shared" si="5"/>
        <v>0</v>
      </c>
      <c r="P40" s="16">
        <f t="shared" si="6"/>
        <v>0</v>
      </c>
      <c r="Q40" s="4"/>
      <c r="R40" s="4"/>
    </row>
    <row r="41" spans="1:18" ht="14.75" customHeight="1">
      <c r="A41" s="13">
        <v>21.25</v>
      </c>
      <c r="B41" s="11"/>
      <c r="C41" s="11"/>
      <c r="D41" s="11"/>
      <c r="E41" s="11"/>
      <c r="F41" s="12">
        <f t="shared" si="0"/>
        <v>0</v>
      </c>
      <c r="G41" s="2" t="str">
        <f t="shared" si="1"/>
        <v/>
      </c>
      <c r="H41" s="13">
        <v>21.25</v>
      </c>
      <c r="I41" s="14"/>
      <c r="J41" s="2"/>
      <c r="K41" s="13">
        <v>21.25</v>
      </c>
      <c r="L41" s="15">
        <f t="shared" si="2"/>
        <v>0</v>
      </c>
      <c r="M41" s="15">
        <f t="shared" si="3"/>
        <v>0</v>
      </c>
      <c r="N41" s="15">
        <f t="shared" si="4"/>
        <v>0</v>
      </c>
      <c r="O41" s="15">
        <f t="shared" si="5"/>
        <v>0</v>
      </c>
      <c r="P41" s="16">
        <f t="shared" si="6"/>
        <v>0</v>
      </c>
      <c r="Q41" s="4"/>
      <c r="R41" s="4"/>
    </row>
    <row r="42" spans="1:18" ht="14.75" customHeight="1">
      <c r="A42" s="10">
        <v>21.75</v>
      </c>
      <c r="B42" s="11"/>
      <c r="C42" s="11"/>
      <c r="D42" s="11"/>
      <c r="E42" s="11"/>
      <c r="F42" s="12">
        <f t="shared" si="0"/>
        <v>0</v>
      </c>
      <c r="G42" s="2" t="str">
        <f t="shared" si="1"/>
        <v/>
      </c>
      <c r="H42" s="13">
        <v>21.75</v>
      </c>
      <c r="I42" s="14"/>
      <c r="J42" s="2"/>
      <c r="K42" s="13">
        <v>21.75</v>
      </c>
      <c r="L42" s="15">
        <f t="shared" si="2"/>
        <v>0</v>
      </c>
      <c r="M42" s="15">
        <f t="shared" si="3"/>
        <v>0</v>
      </c>
      <c r="N42" s="15">
        <f t="shared" si="4"/>
        <v>0</v>
      </c>
      <c r="O42" s="15">
        <f t="shared" si="5"/>
        <v>0</v>
      </c>
      <c r="P42" s="16">
        <f t="shared" si="6"/>
        <v>0</v>
      </c>
      <c r="Q42" s="4"/>
      <c r="R42" s="4"/>
    </row>
    <row r="43" spans="1:18" ht="14.75" customHeight="1">
      <c r="A43" s="21" t="s">
        <v>7</v>
      </c>
      <c r="B43" s="22">
        <f>SUM(B6:B42)</f>
        <v>428</v>
      </c>
      <c r="C43" s="22">
        <f>SUM(C6:C42)</f>
        <v>556</v>
      </c>
      <c r="D43" s="22">
        <f>SUM(D6:D42)</f>
        <v>59</v>
      </c>
      <c r="E43" s="22">
        <f>SUM(E6:E42)</f>
        <v>0</v>
      </c>
      <c r="F43" s="22">
        <f>SUM(F6:F42)</f>
        <v>1043</v>
      </c>
      <c r="G43" s="23"/>
      <c r="H43" s="21" t="s">
        <v>7</v>
      </c>
      <c r="I43" s="14">
        <f>SUM(I6:I39)</f>
        <v>31519929</v>
      </c>
      <c r="J43" s="2"/>
      <c r="K43" s="21" t="s">
        <v>7</v>
      </c>
      <c r="L43" s="22">
        <f>SUM(L6:L42)</f>
        <v>14778.943279814899</v>
      </c>
      <c r="M43" s="22">
        <f>SUM(M6:M42)</f>
        <v>16360.323954092801</v>
      </c>
      <c r="N43" s="22">
        <f>SUM(N6:N42)</f>
        <v>380.661954275261</v>
      </c>
      <c r="O43" s="22">
        <f>SUM(O6:O42)</f>
        <v>0</v>
      </c>
      <c r="P43" s="22">
        <f>SUM(P6:P42)</f>
        <v>31519.929188182999</v>
      </c>
      <c r="Q43" s="24"/>
      <c r="R43" s="4"/>
    </row>
    <row r="44" spans="1:18" ht="14" customHeight="1">
      <c r="A44" s="25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  <c r="Q44" s="4"/>
      <c r="R44" s="4"/>
    </row>
    <row r="45" spans="1:18" ht="14" customHeight="1">
      <c r="A45" s="25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  <c r="Q45" s="4"/>
      <c r="R45" s="4"/>
    </row>
    <row r="46" spans="1:18" ht="14" customHeight="1">
      <c r="A46" s="26"/>
      <c r="B46" s="2"/>
      <c r="C46" s="2"/>
      <c r="D46" s="2"/>
      <c r="E46" s="2"/>
      <c r="F46" s="26"/>
      <c r="G46" s="2"/>
      <c r="H46" s="2"/>
      <c r="I46" s="2"/>
      <c r="J46" s="26"/>
      <c r="K46" s="2"/>
      <c r="L46" s="2"/>
      <c r="M46" s="2"/>
      <c r="N46" s="26"/>
      <c r="O46" s="2"/>
      <c r="P46" s="4"/>
      <c r="Q46" s="4"/>
      <c r="R46" s="4"/>
    </row>
    <row r="47" spans="1:18" ht="14" customHeight="1">
      <c r="A47" s="2"/>
      <c r="B47" s="50" t="s">
        <v>9</v>
      </c>
      <c r="C47" s="50"/>
      <c r="D47" s="50"/>
      <c r="E47" s="2"/>
      <c r="F47" s="2"/>
      <c r="G47" s="27"/>
      <c r="H47" s="2"/>
      <c r="I47" s="50" t="s">
        <v>10</v>
      </c>
      <c r="J47" s="50"/>
      <c r="K47" s="50"/>
      <c r="L47" s="2"/>
      <c r="M47" s="2"/>
      <c r="N47" s="2"/>
      <c r="O47" s="2"/>
      <c r="P47" s="4"/>
      <c r="Q47" s="4"/>
      <c r="R47" s="4"/>
    </row>
    <row r="48" spans="1:18" ht="14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  <c r="Q48" s="4"/>
      <c r="R48" s="4"/>
    </row>
    <row r="49" spans="1:18" ht="14.75" customHeight="1">
      <c r="A49" s="2"/>
      <c r="B49" s="2"/>
      <c r="C49" s="2"/>
      <c r="D49" s="2"/>
      <c r="E49" s="2"/>
      <c r="F49" s="2"/>
      <c r="G49" s="2"/>
      <c r="H49" s="28" t="s">
        <v>11</v>
      </c>
      <c r="I49" t="s">
        <v>31</v>
      </c>
      <c r="J49" s="28" t="s">
        <v>13</v>
      </c>
      <c r="K49" t="s">
        <v>32</v>
      </c>
      <c r="L49" s="2"/>
      <c r="M49" s="2"/>
      <c r="N49" s="15"/>
      <c r="O49" s="2"/>
      <c r="P49" s="4"/>
      <c r="Q49" s="4"/>
      <c r="R49" s="4"/>
    </row>
    <row r="50" spans="1:18" ht="14" customHeight="1">
      <c r="A50" s="5" t="s">
        <v>3</v>
      </c>
      <c r="B50" s="2"/>
      <c r="C50" s="2"/>
      <c r="D50" s="2"/>
      <c r="E50" s="2"/>
      <c r="F50" s="2"/>
      <c r="G50" s="2"/>
      <c r="H50" s="5" t="s">
        <v>3</v>
      </c>
      <c r="I50" s="2"/>
      <c r="J50" s="2"/>
      <c r="K50" s="2"/>
      <c r="L50" s="2"/>
      <c r="M50" s="2"/>
      <c r="N50" s="4"/>
      <c r="O50" s="4"/>
      <c r="P50" s="4"/>
    </row>
    <row r="51" spans="1:18" ht="14" customHeight="1">
      <c r="A51" s="5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2"/>
      <c r="H51" s="5" t="s">
        <v>6</v>
      </c>
      <c r="I51" s="6">
        <v>0</v>
      </c>
      <c r="J51" s="7">
        <v>1</v>
      </c>
      <c r="K51" s="7">
        <v>2</v>
      </c>
      <c r="L51" s="7">
        <v>3</v>
      </c>
      <c r="M51" s="29" t="s">
        <v>7</v>
      </c>
      <c r="N51" s="4"/>
      <c r="O51" s="4"/>
      <c r="P51" s="4"/>
    </row>
    <row r="52" spans="1:18" ht="14" customHeight="1">
      <c r="A52" s="13">
        <v>3.75</v>
      </c>
      <c r="B52" s="15">
        <f t="shared" ref="B52:B88" si="7">L6*($A52)</f>
        <v>0</v>
      </c>
      <c r="C52" s="15">
        <f t="shared" ref="C52:C88" si="8">M6*($A52)</f>
        <v>0</v>
      </c>
      <c r="D52" s="15">
        <f t="shared" ref="D52:D88" si="9">N6*($A52)</f>
        <v>0</v>
      </c>
      <c r="E52" s="15">
        <f t="shared" ref="E52:E88" si="10">O6*($A52)</f>
        <v>0</v>
      </c>
      <c r="F52" s="12">
        <f t="shared" ref="F52:F88" si="11">SUM(B52:E52)</f>
        <v>0</v>
      </c>
      <c r="G52" s="2"/>
      <c r="H52" s="13" t="e">
        <f t="shared" ref="H52:H88" si="12">$I$49*((A52)^$K$49)</f>
        <v>#VALUE!</v>
      </c>
      <c r="I52" s="15" t="e">
        <f t="shared" ref="I52:I88" si="13">L6*$H52</f>
        <v>#VALUE!</v>
      </c>
      <c r="J52" s="15" t="e">
        <f t="shared" ref="J52:J88" si="14">M6*$H52</f>
        <v>#VALUE!</v>
      </c>
      <c r="K52" s="15" t="e">
        <f t="shared" ref="K52:K88" si="15">N6*$H52</f>
        <v>#VALUE!</v>
      </c>
      <c r="L52" s="15" t="e">
        <f t="shared" ref="L52:L88" si="16">O6*$H52</f>
        <v>#VALUE!</v>
      </c>
      <c r="M52" s="30" t="e">
        <f t="shared" ref="M52:M88" si="17">SUM(I52:L52)</f>
        <v>#VALUE!</v>
      </c>
      <c r="N52" s="4"/>
      <c r="O52" s="4"/>
      <c r="P52" s="4"/>
    </row>
    <row r="53" spans="1:18" ht="14" customHeight="1">
      <c r="A53" s="13">
        <v>4.25</v>
      </c>
      <c r="B53" s="15">
        <f t="shared" si="7"/>
        <v>0</v>
      </c>
      <c r="C53" s="15">
        <f t="shared" si="8"/>
        <v>0</v>
      </c>
      <c r="D53" s="15">
        <f t="shared" si="9"/>
        <v>0</v>
      </c>
      <c r="E53" s="15">
        <f t="shared" si="10"/>
        <v>0</v>
      </c>
      <c r="F53" s="12">
        <f t="shared" si="11"/>
        <v>0</v>
      </c>
      <c r="G53" s="2"/>
      <c r="H53" s="13" t="e">
        <f t="shared" si="12"/>
        <v>#VALUE!</v>
      </c>
      <c r="I53" s="15" t="e">
        <f t="shared" si="13"/>
        <v>#VALUE!</v>
      </c>
      <c r="J53" s="15" t="e">
        <f t="shared" si="14"/>
        <v>#VALUE!</v>
      </c>
      <c r="K53" s="15" t="e">
        <f t="shared" si="15"/>
        <v>#VALUE!</v>
      </c>
      <c r="L53" s="15" t="e">
        <f t="shared" si="16"/>
        <v>#VALUE!</v>
      </c>
      <c r="M53" s="30" t="e">
        <f t="shared" si="17"/>
        <v>#VALUE!</v>
      </c>
      <c r="N53" s="4"/>
      <c r="O53" s="4"/>
      <c r="P53" s="4"/>
    </row>
    <row r="54" spans="1:18" ht="14" customHeight="1">
      <c r="A54" s="13">
        <v>4.75</v>
      </c>
      <c r="B54" s="15">
        <f t="shared" si="7"/>
        <v>0</v>
      </c>
      <c r="C54" s="15">
        <f t="shared" si="8"/>
        <v>0</v>
      </c>
      <c r="D54" s="15">
        <f t="shared" si="9"/>
        <v>0</v>
      </c>
      <c r="E54" s="15">
        <f t="shared" si="10"/>
        <v>0</v>
      </c>
      <c r="F54" s="12">
        <f t="shared" si="11"/>
        <v>0</v>
      </c>
      <c r="G54" s="2"/>
      <c r="H54" s="13" t="e">
        <f t="shared" si="12"/>
        <v>#VALUE!</v>
      </c>
      <c r="I54" s="15" t="e">
        <f t="shared" si="13"/>
        <v>#VALUE!</v>
      </c>
      <c r="J54" s="15" t="e">
        <f t="shared" si="14"/>
        <v>#VALUE!</v>
      </c>
      <c r="K54" s="15" t="e">
        <f t="shared" si="15"/>
        <v>#VALUE!</v>
      </c>
      <c r="L54" s="15" t="e">
        <f t="shared" si="16"/>
        <v>#VALUE!</v>
      </c>
      <c r="M54" s="30" t="e">
        <f t="shared" si="17"/>
        <v>#VALUE!</v>
      </c>
      <c r="N54" s="4"/>
      <c r="O54" s="4"/>
      <c r="P54" s="4"/>
    </row>
    <row r="55" spans="1:18" ht="14" customHeight="1">
      <c r="A55" s="13">
        <v>5.25</v>
      </c>
      <c r="B55" s="15">
        <f t="shared" si="7"/>
        <v>0</v>
      </c>
      <c r="C55" s="15">
        <f t="shared" si="8"/>
        <v>0</v>
      </c>
      <c r="D55" s="15">
        <f t="shared" si="9"/>
        <v>0</v>
      </c>
      <c r="E55" s="15">
        <f t="shared" si="10"/>
        <v>0</v>
      </c>
      <c r="F55" s="12">
        <f t="shared" si="11"/>
        <v>0</v>
      </c>
      <c r="G55" s="2"/>
      <c r="H55" s="13" t="e">
        <f t="shared" si="12"/>
        <v>#VALUE!</v>
      </c>
      <c r="I55" s="15" t="e">
        <f t="shared" si="13"/>
        <v>#VALUE!</v>
      </c>
      <c r="J55" s="15" t="e">
        <f t="shared" si="14"/>
        <v>#VALUE!</v>
      </c>
      <c r="K55" s="15" t="e">
        <f t="shared" si="15"/>
        <v>#VALUE!</v>
      </c>
      <c r="L55" s="15" t="e">
        <f t="shared" si="16"/>
        <v>#VALUE!</v>
      </c>
      <c r="M55" s="30" t="e">
        <f t="shared" si="17"/>
        <v>#VALUE!</v>
      </c>
      <c r="N55" s="4"/>
      <c r="O55" s="4"/>
      <c r="P55" s="4"/>
    </row>
    <row r="56" spans="1:18" ht="14" customHeight="1">
      <c r="A56" s="13">
        <v>5.75</v>
      </c>
      <c r="B56" s="15">
        <f t="shared" si="7"/>
        <v>0</v>
      </c>
      <c r="C56" s="15">
        <f t="shared" si="8"/>
        <v>0</v>
      </c>
      <c r="D56" s="15">
        <f t="shared" si="9"/>
        <v>0</v>
      </c>
      <c r="E56" s="15">
        <f t="shared" si="10"/>
        <v>0</v>
      </c>
      <c r="F56" s="12">
        <f t="shared" si="11"/>
        <v>0</v>
      </c>
      <c r="G56" s="2"/>
      <c r="H56" s="13" t="e">
        <f t="shared" si="12"/>
        <v>#VALUE!</v>
      </c>
      <c r="I56" s="15" t="e">
        <f t="shared" si="13"/>
        <v>#VALUE!</v>
      </c>
      <c r="J56" s="15" t="e">
        <f t="shared" si="14"/>
        <v>#VALUE!</v>
      </c>
      <c r="K56" s="15" t="e">
        <f t="shared" si="15"/>
        <v>#VALUE!</v>
      </c>
      <c r="L56" s="15" t="e">
        <f t="shared" si="16"/>
        <v>#VALUE!</v>
      </c>
      <c r="M56" s="30" t="e">
        <f t="shared" si="17"/>
        <v>#VALUE!</v>
      </c>
      <c r="N56" s="4"/>
      <c r="O56" s="4"/>
      <c r="P56" s="4"/>
    </row>
    <row r="57" spans="1:18" ht="14" customHeight="1">
      <c r="A57" s="13">
        <v>6.25</v>
      </c>
      <c r="B57" s="15">
        <f t="shared" si="7"/>
        <v>0</v>
      </c>
      <c r="C57" s="15">
        <f t="shared" si="8"/>
        <v>0</v>
      </c>
      <c r="D57" s="15">
        <f t="shared" si="9"/>
        <v>0</v>
      </c>
      <c r="E57" s="15">
        <f t="shared" si="10"/>
        <v>0</v>
      </c>
      <c r="F57" s="12">
        <f t="shared" si="11"/>
        <v>0</v>
      </c>
      <c r="G57" s="2"/>
      <c r="H57" s="13" t="e">
        <f t="shared" si="12"/>
        <v>#VALUE!</v>
      </c>
      <c r="I57" s="15" t="e">
        <f t="shared" si="13"/>
        <v>#VALUE!</v>
      </c>
      <c r="J57" s="15" t="e">
        <f t="shared" si="14"/>
        <v>#VALUE!</v>
      </c>
      <c r="K57" s="15" t="e">
        <f t="shared" si="15"/>
        <v>#VALUE!</v>
      </c>
      <c r="L57" s="15" t="e">
        <f t="shared" si="16"/>
        <v>#VALUE!</v>
      </c>
      <c r="M57" s="30" t="e">
        <f t="shared" si="17"/>
        <v>#VALUE!</v>
      </c>
      <c r="N57" s="4"/>
      <c r="O57" s="4"/>
      <c r="P57" s="4"/>
    </row>
    <row r="58" spans="1:18" ht="14" customHeight="1">
      <c r="A58" s="13">
        <v>6.75</v>
      </c>
      <c r="B58" s="15">
        <f t="shared" si="7"/>
        <v>0</v>
      </c>
      <c r="C58" s="15">
        <f t="shared" si="8"/>
        <v>0</v>
      </c>
      <c r="D58" s="15">
        <f t="shared" si="9"/>
        <v>0</v>
      </c>
      <c r="E58" s="15">
        <f t="shared" si="10"/>
        <v>0</v>
      </c>
      <c r="F58" s="12">
        <f t="shared" si="11"/>
        <v>0</v>
      </c>
      <c r="G58" s="2"/>
      <c r="H58" s="13" t="e">
        <f t="shared" si="12"/>
        <v>#VALUE!</v>
      </c>
      <c r="I58" s="15" t="e">
        <f t="shared" si="13"/>
        <v>#VALUE!</v>
      </c>
      <c r="J58" s="15" t="e">
        <f t="shared" si="14"/>
        <v>#VALUE!</v>
      </c>
      <c r="K58" s="15" t="e">
        <f t="shared" si="15"/>
        <v>#VALUE!</v>
      </c>
      <c r="L58" s="15" t="e">
        <f t="shared" si="16"/>
        <v>#VALUE!</v>
      </c>
      <c r="M58" s="30" t="e">
        <f t="shared" si="17"/>
        <v>#VALUE!</v>
      </c>
      <c r="N58" s="4"/>
      <c r="O58" s="4"/>
      <c r="P58" s="4"/>
    </row>
    <row r="59" spans="1:18" ht="14" customHeight="1">
      <c r="A59" s="13">
        <v>7.25</v>
      </c>
      <c r="B59" s="15">
        <f t="shared" si="7"/>
        <v>0</v>
      </c>
      <c r="C59" s="15">
        <f t="shared" si="8"/>
        <v>0</v>
      </c>
      <c r="D59" s="15">
        <f t="shared" si="9"/>
        <v>0</v>
      </c>
      <c r="E59" s="15">
        <f t="shared" si="10"/>
        <v>0</v>
      </c>
      <c r="F59" s="12">
        <f t="shared" si="11"/>
        <v>0</v>
      </c>
      <c r="G59" s="2"/>
      <c r="H59" s="13" t="e">
        <f t="shared" si="12"/>
        <v>#VALUE!</v>
      </c>
      <c r="I59" s="15" t="e">
        <f t="shared" si="13"/>
        <v>#VALUE!</v>
      </c>
      <c r="J59" s="15" t="e">
        <f t="shared" si="14"/>
        <v>#VALUE!</v>
      </c>
      <c r="K59" s="15" t="e">
        <f t="shared" si="15"/>
        <v>#VALUE!</v>
      </c>
      <c r="L59" s="15" t="e">
        <f t="shared" si="16"/>
        <v>#VALUE!</v>
      </c>
      <c r="M59" s="30" t="e">
        <f t="shared" si="17"/>
        <v>#VALUE!</v>
      </c>
      <c r="N59" s="4"/>
      <c r="O59" s="4"/>
      <c r="P59" s="4"/>
    </row>
    <row r="60" spans="1:18" ht="14" customHeight="1">
      <c r="A60" s="13">
        <v>7.75</v>
      </c>
      <c r="B60" s="15">
        <f t="shared" si="7"/>
        <v>0</v>
      </c>
      <c r="C60" s="15">
        <f t="shared" si="8"/>
        <v>0</v>
      </c>
      <c r="D60" s="15">
        <f t="shared" si="9"/>
        <v>0</v>
      </c>
      <c r="E60" s="15">
        <f t="shared" si="10"/>
        <v>0</v>
      </c>
      <c r="F60" s="12">
        <f t="shared" si="11"/>
        <v>0</v>
      </c>
      <c r="G60" s="2"/>
      <c r="H60" s="13" t="e">
        <f t="shared" si="12"/>
        <v>#VALUE!</v>
      </c>
      <c r="I60" s="15" t="e">
        <f t="shared" si="13"/>
        <v>#VALUE!</v>
      </c>
      <c r="J60" s="15" t="e">
        <f t="shared" si="14"/>
        <v>#VALUE!</v>
      </c>
      <c r="K60" s="15" t="e">
        <f t="shared" si="15"/>
        <v>#VALUE!</v>
      </c>
      <c r="L60" s="15" t="e">
        <f t="shared" si="16"/>
        <v>#VALUE!</v>
      </c>
      <c r="M60" s="30" t="e">
        <f t="shared" si="17"/>
        <v>#VALUE!</v>
      </c>
      <c r="N60" s="4"/>
      <c r="O60" s="4"/>
      <c r="P60" s="4"/>
    </row>
    <row r="61" spans="1:18" ht="14" customHeight="1">
      <c r="A61" s="13">
        <v>8.25</v>
      </c>
      <c r="B61" s="15">
        <f t="shared" si="7"/>
        <v>0</v>
      </c>
      <c r="C61" s="15">
        <f t="shared" si="8"/>
        <v>0</v>
      </c>
      <c r="D61" s="15">
        <f t="shared" si="9"/>
        <v>0</v>
      </c>
      <c r="E61" s="15">
        <f t="shared" si="10"/>
        <v>0</v>
      </c>
      <c r="F61" s="12">
        <f t="shared" si="11"/>
        <v>0</v>
      </c>
      <c r="G61" s="2"/>
      <c r="H61" s="13" t="e">
        <f t="shared" si="12"/>
        <v>#VALUE!</v>
      </c>
      <c r="I61" s="15" t="e">
        <f t="shared" si="13"/>
        <v>#VALUE!</v>
      </c>
      <c r="J61" s="15" t="e">
        <f t="shared" si="14"/>
        <v>#VALUE!</v>
      </c>
      <c r="K61" s="15" t="e">
        <f t="shared" si="15"/>
        <v>#VALUE!</v>
      </c>
      <c r="L61" s="15" t="e">
        <f t="shared" si="16"/>
        <v>#VALUE!</v>
      </c>
      <c r="M61" s="30" t="e">
        <f t="shared" si="17"/>
        <v>#VALUE!</v>
      </c>
      <c r="N61" s="4"/>
      <c r="O61" s="4"/>
      <c r="P61" s="4"/>
    </row>
    <row r="62" spans="1:18" ht="14" customHeight="1">
      <c r="A62" s="13">
        <v>8.75</v>
      </c>
      <c r="B62" s="15">
        <f t="shared" si="7"/>
        <v>0</v>
      </c>
      <c r="C62" s="15">
        <f t="shared" si="8"/>
        <v>0</v>
      </c>
      <c r="D62" s="15">
        <f t="shared" si="9"/>
        <v>0</v>
      </c>
      <c r="E62" s="15">
        <f t="shared" si="10"/>
        <v>0</v>
      </c>
      <c r="F62" s="12">
        <f t="shared" si="11"/>
        <v>0</v>
      </c>
      <c r="G62" s="2"/>
      <c r="H62" s="13" t="e">
        <f t="shared" si="12"/>
        <v>#VALUE!</v>
      </c>
      <c r="I62" s="15" t="e">
        <f t="shared" si="13"/>
        <v>#VALUE!</v>
      </c>
      <c r="J62" s="15" t="e">
        <f t="shared" si="14"/>
        <v>#VALUE!</v>
      </c>
      <c r="K62" s="15" t="e">
        <f t="shared" si="15"/>
        <v>#VALUE!</v>
      </c>
      <c r="L62" s="15" t="e">
        <f t="shared" si="16"/>
        <v>#VALUE!</v>
      </c>
      <c r="M62" s="30" t="e">
        <f t="shared" si="17"/>
        <v>#VALUE!</v>
      </c>
      <c r="N62" s="4"/>
      <c r="O62" s="4"/>
      <c r="P62" s="4"/>
    </row>
    <row r="63" spans="1:18" ht="14" customHeight="1">
      <c r="A63" s="13">
        <v>9.25</v>
      </c>
      <c r="B63" s="15">
        <f t="shared" si="7"/>
        <v>0</v>
      </c>
      <c r="C63" s="15">
        <f t="shared" si="8"/>
        <v>0</v>
      </c>
      <c r="D63" s="15">
        <f t="shared" si="9"/>
        <v>0</v>
      </c>
      <c r="E63" s="15">
        <f t="shared" si="10"/>
        <v>0</v>
      </c>
      <c r="F63" s="12">
        <f t="shared" si="11"/>
        <v>0</v>
      </c>
      <c r="G63" s="2"/>
      <c r="H63" s="13" t="e">
        <f t="shared" si="12"/>
        <v>#VALUE!</v>
      </c>
      <c r="I63" s="15" t="e">
        <f t="shared" si="13"/>
        <v>#VALUE!</v>
      </c>
      <c r="J63" s="15" t="e">
        <f t="shared" si="14"/>
        <v>#VALUE!</v>
      </c>
      <c r="K63" s="15" t="e">
        <f t="shared" si="15"/>
        <v>#VALUE!</v>
      </c>
      <c r="L63" s="15" t="e">
        <f t="shared" si="16"/>
        <v>#VALUE!</v>
      </c>
      <c r="M63" s="30" t="e">
        <f t="shared" si="17"/>
        <v>#VALUE!</v>
      </c>
      <c r="N63" s="4"/>
      <c r="O63" s="4"/>
      <c r="P63" s="4"/>
    </row>
    <row r="64" spans="1:18" ht="14" customHeight="1">
      <c r="A64" s="13">
        <v>9.75</v>
      </c>
      <c r="B64" s="15">
        <f t="shared" si="7"/>
        <v>1500.92950384393</v>
      </c>
      <c r="C64" s="15">
        <f t="shared" si="8"/>
        <v>0</v>
      </c>
      <c r="D64" s="15">
        <f t="shared" si="9"/>
        <v>0</v>
      </c>
      <c r="E64" s="15">
        <f t="shared" si="10"/>
        <v>0</v>
      </c>
      <c r="F64" s="12">
        <f t="shared" si="11"/>
        <v>1500.92950384393</v>
      </c>
      <c r="G64" s="2"/>
      <c r="H64" s="13" t="e">
        <f t="shared" si="12"/>
        <v>#VALUE!</v>
      </c>
      <c r="I64" s="15" t="e">
        <f t="shared" si="13"/>
        <v>#VALUE!</v>
      </c>
      <c r="J64" s="15" t="e">
        <f t="shared" si="14"/>
        <v>#VALUE!</v>
      </c>
      <c r="K64" s="15" t="e">
        <f t="shared" si="15"/>
        <v>#VALUE!</v>
      </c>
      <c r="L64" s="15" t="e">
        <f t="shared" si="16"/>
        <v>#VALUE!</v>
      </c>
      <c r="M64" s="30" t="e">
        <f t="shared" si="17"/>
        <v>#VALUE!</v>
      </c>
      <c r="N64" s="4"/>
      <c r="O64" s="4"/>
      <c r="P64" s="4"/>
    </row>
    <row r="65" spans="1:16" ht="14" customHeight="1">
      <c r="A65" s="13">
        <v>10.25</v>
      </c>
      <c r="B65" s="15">
        <f t="shared" si="7"/>
        <v>8038.5407540615097</v>
      </c>
      <c r="C65" s="15">
        <f t="shared" si="8"/>
        <v>0</v>
      </c>
      <c r="D65" s="15">
        <f t="shared" si="9"/>
        <v>0</v>
      </c>
      <c r="E65" s="15">
        <f t="shared" si="10"/>
        <v>0</v>
      </c>
      <c r="F65" s="12">
        <f t="shared" si="11"/>
        <v>8038.5407540615097</v>
      </c>
      <c r="G65" s="2"/>
      <c r="H65" s="13" t="e">
        <f t="shared" si="12"/>
        <v>#VALUE!</v>
      </c>
      <c r="I65" s="15" t="e">
        <f t="shared" si="13"/>
        <v>#VALUE!</v>
      </c>
      <c r="J65" s="15" t="e">
        <f t="shared" si="14"/>
        <v>#VALUE!</v>
      </c>
      <c r="K65" s="15" t="e">
        <f t="shared" si="15"/>
        <v>#VALUE!</v>
      </c>
      <c r="L65" s="15" t="e">
        <f t="shared" si="16"/>
        <v>#VALUE!</v>
      </c>
      <c r="M65" s="30" t="e">
        <f t="shared" si="17"/>
        <v>#VALUE!</v>
      </c>
      <c r="N65" s="4"/>
      <c r="O65" s="4"/>
      <c r="P65" s="4"/>
    </row>
    <row r="66" spans="1:16" ht="14" customHeight="1">
      <c r="A66" s="13">
        <v>10.75</v>
      </c>
      <c r="B66" s="15">
        <f t="shared" si="7"/>
        <v>10077.3465320085</v>
      </c>
      <c r="C66" s="15">
        <f t="shared" si="8"/>
        <v>0</v>
      </c>
      <c r="D66" s="15">
        <f t="shared" si="9"/>
        <v>0</v>
      </c>
      <c r="E66" s="15">
        <f t="shared" si="10"/>
        <v>0</v>
      </c>
      <c r="F66" s="12">
        <f t="shared" si="11"/>
        <v>10077.3465320085</v>
      </c>
      <c r="G66" s="2"/>
      <c r="H66" s="13" t="e">
        <f t="shared" si="12"/>
        <v>#VALUE!</v>
      </c>
      <c r="I66" s="15" t="e">
        <f t="shared" si="13"/>
        <v>#VALUE!</v>
      </c>
      <c r="J66" s="15" t="e">
        <f t="shared" si="14"/>
        <v>#VALUE!</v>
      </c>
      <c r="K66" s="15" t="e">
        <f t="shared" si="15"/>
        <v>#VALUE!</v>
      </c>
      <c r="L66" s="15" t="e">
        <f t="shared" si="16"/>
        <v>#VALUE!</v>
      </c>
      <c r="M66" s="30" t="e">
        <f t="shared" si="17"/>
        <v>#VALUE!</v>
      </c>
      <c r="N66" s="4"/>
      <c r="O66" s="4"/>
      <c r="P66" s="4"/>
    </row>
    <row r="67" spans="1:16" ht="14" customHeight="1">
      <c r="A67" s="13">
        <v>11.25</v>
      </c>
      <c r="B67" s="15">
        <f t="shared" si="7"/>
        <v>17017.4016806699</v>
      </c>
      <c r="C67" s="15">
        <f t="shared" si="8"/>
        <v>447.82636001762899</v>
      </c>
      <c r="D67" s="15">
        <f t="shared" si="9"/>
        <v>0</v>
      </c>
      <c r="E67" s="15">
        <f t="shared" si="10"/>
        <v>0</v>
      </c>
      <c r="F67" s="12">
        <f t="shared" si="11"/>
        <v>17465.2280406875</v>
      </c>
      <c r="G67" s="2"/>
      <c r="H67" s="13" t="e">
        <f t="shared" si="12"/>
        <v>#VALUE!</v>
      </c>
      <c r="I67" s="15" t="e">
        <f t="shared" si="13"/>
        <v>#VALUE!</v>
      </c>
      <c r="J67" s="15" t="e">
        <f t="shared" si="14"/>
        <v>#VALUE!</v>
      </c>
      <c r="K67" s="15" t="e">
        <f t="shared" si="15"/>
        <v>#VALUE!</v>
      </c>
      <c r="L67" s="15" t="e">
        <f t="shared" si="16"/>
        <v>#VALUE!</v>
      </c>
      <c r="M67" s="30" t="e">
        <f t="shared" si="17"/>
        <v>#VALUE!</v>
      </c>
      <c r="N67" s="4"/>
      <c r="O67" s="4"/>
      <c r="P67" s="4"/>
    </row>
    <row r="68" spans="1:16" ht="14" customHeight="1">
      <c r="A68" s="13">
        <v>11.75</v>
      </c>
      <c r="B68" s="15">
        <f t="shared" si="7"/>
        <v>29780.192459949601</v>
      </c>
      <c r="C68" s="15">
        <f t="shared" si="8"/>
        <v>1595.3674532115899</v>
      </c>
      <c r="D68" s="15">
        <f t="shared" si="9"/>
        <v>0</v>
      </c>
      <c r="E68" s="15">
        <f t="shared" si="10"/>
        <v>0</v>
      </c>
      <c r="F68" s="12">
        <f t="shared" si="11"/>
        <v>31375.5599131612</v>
      </c>
      <c r="G68" s="2"/>
      <c r="H68" s="13" t="e">
        <f t="shared" si="12"/>
        <v>#VALUE!</v>
      </c>
      <c r="I68" s="15" t="e">
        <f t="shared" si="13"/>
        <v>#VALUE!</v>
      </c>
      <c r="J68" s="15" t="e">
        <f t="shared" si="14"/>
        <v>#VALUE!</v>
      </c>
      <c r="K68" s="15" t="e">
        <f t="shared" si="15"/>
        <v>#VALUE!</v>
      </c>
      <c r="L68" s="15" t="e">
        <f t="shared" si="16"/>
        <v>#VALUE!</v>
      </c>
      <c r="M68" s="30" t="e">
        <f t="shared" si="17"/>
        <v>#VALUE!</v>
      </c>
      <c r="N68" s="4"/>
      <c r="O68" s="4"/>
      <c r="P68" s="4"/>
    </row>
    <row r="69" spans="1:16" ht="14" customHeight="1">
      <c r="A69" s="13">
        <v>12.25</v>
      </c>
      <c r="B69" s="15">
        <f t="shared" si="7"/>
        <v>51094.655925796797</v>
      </c>
      <c r="C69" s="15">
        <f t="shared" si="8"/>
        <v>17650.8811380025</v>
      </c>
      <c r="D69" s="15">
        <f t="shared" si="9"/>
        <v>0</v>
      </c>
      <c r="E69" s="15">
        <f t="shared" si="10"/>
        <v>0</v>
      </c>
      <c r="F69" s="12">
        <f t="shared" si="11"/>
        <v>68745.537063799304</v>
      </c>
      <c r="G69" s="2"/>
      <c r="H69" s="13" t="e">
        <f t="shared" si="12"/>
        <v>#VALUE!</v>
      </c>
      <c r="I69" s="15" t="e">
        <f t="shared" si="13"/>
        <v>#VALUE!</v>
      </c>
      <c r="J69" s="15" t="e">
        <f t="shared" si="14"/>
        <v>#VALUE!</v>
      </c>
      <c r="K69" s="15" t="e">
        <f t="shared" si="15"/>
        <v>#VALUE!</v>
      </c>
      <c r="L69" s="15" t="e">
        <f t="shared" si="16"/>
        <v>#VALUE!</v>
      </c>
      <c r="M69" s="30" t="e">
        <f t="shared" si="17"/>
        <v>#VALUE!</v>
      </c>
      <c r="N69" s="4"/>
      <c r="O69" s="4"/>
      <c r="P69" s="4"/>
    </row>
    <row r="70" spans="1:16" ht="14" customHeight="1">
      <c r="A70" s="13">
        <v>12.75</v>
      </c>
      <c r="B70" s="15">
        <f t="shared" si="7"/>
        <v>30755.004846374501</v>
      </c>
      <c r="C70" s="15">
        <f t="shared" si="8"/>
        <v>42870.612816158202</v>
      </c>
      <c r="D70" s="15">
        <f t="shared" si="9"/>
        <v>0</v>
      </c>
      <c r="E70" s="15">
        <f t="shared" si="10"/>
        <v>0</v>
      </c>
      <c r="F70" s="12">
        <f t="shared" si="11"/>
        <v>73625.617662532706</v>
      </c>
      <c r="G70" s="2"/>
      <c r="H70" s="13" t="e">
        <f t="shared" si="12"/>
        <v>#VALUE!</v>
      </c>
      <c r="I70" s="15" t="e">
        <f t="shared" si="13"/>
        <v>#VALUE!</v>
      </c>
      <c r="J70" s="15" t="e">
        <f t="shared" si="14"/>
        <v>#VALUE!</v>
      </c>
      <c r="K70" s="15" t="e">
        <f t="shared" si="15"/>
        <v>#VALUE!</v>
      </c>
      <c r="L70" s="15" t="e">
        <f t="shared" si="16"/>
        <v>#VALUE!</v>
      </c>
      <c r="M70" s="30" t="e">
        <f t="shared" si="17"/>
        <v>#VALUE!</v>
      </c>
      <c r="N70" s="4"/>
      <c r="O70" s="4"/>
      <c r="P70" s="4"/>
    </row>
    <row r="71" spans="1:16" ht="14" customHeight="1">
      <c r="A71" s="13">
        <v>13.25</v>
      </c>
      <c r="B71" s="15">
        <f t="shared" si="7"/>
        <v>18945.926170099701</v>
      </c>
      <c r="C71" s="15">
        <f t="shared" si="8"/>
        <v>56079.941463494797</v>
      </c>
      <c r="D71" s="15">
        <f t="shared" si="9"/>
        <v>0</v>
      </c>
      <c r="E71" s="15">
        <f t="shared" si="10"/>
        <v>0</v>
      </c>
      <c r="F71" s="12">
        <f t="shared" si="11"/>
        <v>75025.867633594506</v>
      </c>
      <c r="G71" s="2"/>
      <c r="H71" s="13" t="e">
        <f t="shared" si="12"/>
        <v>#VALUE!</v>
      </c>
      <c r="I71" s="15" t="e">
        <f t="shared" si="13"/>
        <v>#VALUE!</v>
      </c>
      <c r="J71" s="15" t="e">
        <f t="shared" si="14"/>
        <v>#VALUE!</v>
      </c>
      <c r="K71" s="15" t="e">
        <f t="shared" si="15"/>
        <v>#VALUE!</v>
      </c>
      <c r="L71" s="15" t="e">
        <f t="shared" si="16"/>
        <v>#VALUE!</v>
      </c>
      <c r="M71" s="30" t="e">
        <f t="shared" si="17"/>
        <v>#VALUE!</v>
      </c>
      <c r="N71" s="4"/>
      <c r="O71" s="4"/>
      <c r="P71" s="4"/>
    </row>
    <row r="72" spans="1:16" ht="14" customHeight="1">
      <c r="A72" s="13">
        <v>13.75</v>
      </c>
      <c r="B72" s="15">
        <f t="shared" si="7"/>
        <v>8308.0127007695501</v>
      </c>
      <c r="C72" s="15">
        <f t="shared" si="8"/>
        <v>34616.719586539803</v>
      </c>
      <c r="D72" s="15">
        <f t="shared" si="9"/>
        <v>923.11252230772698</v>
      </c>
      <c r="E72" s="15">
        <f t="shared" si="10"/>
        <v>0</v>
      </c>
      <c r="F72" s="12">
        <f t="shared" si="11"/>
        <v>43847.844809617098</v>
      </c>
      <c r="G72" s="2"/>
      <c r="H72" s="13" t="e">
        <f t="shared" si="12"/>
        <v>#VALUE!</v>
      </c>
      <c r="I72" s="15" t="e">
        <f t="shared" si="13"/>
        <v>#VALUE!</v>
      </c>
      <c r="J72" s="15" t="e">
        <f t="shared" si="14"/>
        <v>#VALUE!</v>
      </c>
      <c r="K72" s="15" t="e">
        <f t="shared" si="15"/>
        <v>#VALUE!</v>
      </c>
      <c r="L72" s="15" t="e">
        <f t="shared" si="16"/>
        <v>#VALUE!</v>
      </c>
      <c r="M72" s="30" t="e">
        <f t="shared" si="17"/>
        <v>#VALUE!</v>
      </c>
      <c r="N72" s="4"/>
      <c r="O72" s="4"/>
      <c r="P72" s="4"/>
    </row>
    <row r="73" spans="1:16" ht="14" customHeight="1">
      <c r="A73" s="13">
        <v>14.25</v>
      </c>
      <c r="B73" s="15">
        <f t="shared" si="7"/>
        <v>2202.56994356004</v>
      </c>
      <c r="C73" s="15">
        <f t="shared" si="8"/>
        <v>34506.929115773899</v>
      </c>
      <c r="D73" s="15">
        <f t="shared" si="9"/>
        <v>1101.28497178002</v>
      </c>
      <c r="E73" s="15">
        <f t="shared" si="10"/>
        <v>0</v>
      </c>
      <c r="F73" s="12">
        <f t="shared" si="11"/>
        <v>37810.784031114003</v>
      </c>
      <c r="G73" s="2"/>
      <c r="H73" s="13" t="e">
        <f t="shared" si="12"/>
        <v>#VALUE!</v>
      </c>
      <c r="I73" s="15" t="e">
        <f t="shared" si="13"/>
        <v>#VALUE!</v>
      </c>
      <c r="J73" s="15" t="e">
        <f t="shared" si="14"/>
        <v>#VALUE!</v>
      </c>
      <c r="K73" s="15" t="e">
        <f t="shared" si="15"/>
        <v>#VALUE!</v>
      </c>
      <c r="L73" s="15" t="e">
        <f t="shared" si="16"/>
        <v>#VALUE!</v>
      </c>
      <c r="M73" s="30" t="e">
        <f t="shared" si="17"/>
        <v>#VALUE!</v>
      </c>
      <c r="N73" s="4"/>
      <c r="O73" s="4"/>
      <c r="P73" s="4"/>
    </row>
    <row r="74" spans="1:16" ht="14" customHeight="1">
      <c r="A74" s="13">
        <v>14.75</v>
      </c>
      <c r="B74" s="15">
        <f t="shared" si="7"/>
        <v>1072.27062657857</v>
      </c>
      <c r="C74" s="15">
        <f t="shared" si="8"/>
        <v>18443.054777151399</v>
      </c>
      <c r="D74" s="15">
        <f t="shared" si="9"/>
        <v>428.90825063142699</v>
      </c>
      <c r="E74" s="15">
        <f t="shared" si="10"/>
        <v>0</v>
      </c>
      <c r="F74" s="12">
        <f t="shared" si="11"/>
        <v>19944.2336543614</v>
      </c>
      <c r="G74" s="2"/>
      <c r="H74" s="13" t="e">
        <f t="shared" si="12"/>
        <v>#VALUE!</v>
      </c>
      <c r="I74" s="15" t="e">
        <f t="shared" si="13"/>
        <v>#VALUE!</v>
      </c>
      <c r="J74" s="15" t="e">
        <f t="shared" si="14"/>
        <v>#VALUE!</v>
      </c>
      <c r="K74" s="15" t="e">
        <f t="shared" si="15"/>
        <v>#VALUE!</v>
      </c>
      <c r="L74" s="15" t="e">
        <f t="shared" si="16"/>
        <v>#VALUE!</v>
      </c>
      <c r="M74" s="30" t="e">
        <f t="shared" si="17"/>
        <v>#VALUE!</v>
      </c>
      <c r="N74" s="4"/>
      <c r="O74" s="4"/>
      <c r="P74" s="4"/>
    </row>
    <row r="75" spans="1:16" ht="14" customHeight="1">
      <c r="A75" s="13">
        <v>15.25</v>
      </c>
      <c r="B75" s="15">
        <f t="shared" si="7"/>
        <v>177.989198606466</v>
      </c>
      <c r="C75" s="15">
        <f t="shared" si="8"/>
        <v>11035.3303136009</v>
      </c>
      <c r="D75" s="15">
        <f t="shared" si="9"/>
        <v>2313.8595818840699</v>
      </c>
      <c r="E75" s="15">
        <f t="shared" si="10"/>
        <v>0</v>
      </c>
      <c r="F75" s="12">
        <f t="shared" si="11"/>
        <v>13527.1790940914</v>
      </c>
      <c r="G75" s="2"/>
      <c r="H75" s="13" t="e">
        <f t="shared" si="12"/>
        <v>#VALUE!</v>
      </c>
      <c r="I75" s="15" t="e">
        <f t="shared" si="13"/>
        <v>#VALUE!</v>
      </c>
      <c r="J75" s="15" t="e">
        <f t="shared" si="14"/>
        <v>#VALUE!</v>
      </c>
      <c r="K75" s="15" t="e">
        <f t="shared" si="15"/>
        <v>#VALUE!</v>
      </c>
      <c r="L75" s="15" t="e">
        <f t="shared" si="16"/>
        <v>#VALUE!</v>
      </c>
      <c r="M75" s="30" t="e">
        <f t="shared" si="17"/>
        <v>#VALUE!</v>
      </c>
      <c r="N75" s="4"/>
      <c r="O75" s="4"/>
      <c r="P75" s="4"/>
    </row>
    <row r="76" spans="1:16" ht="14" customHeight="1">
      <c r="A76" s="13">
        <v>15.75</v>
      </c>
      <c r="B76" s="15">
        <f t="shared" si="7"/>
        <v>0</v>
      </c>
      <c r="C76" s="15">
        <f t="shared" si="8"/>
        <v>2134.7524360880998</v>
      </c>
      <c r="D76" s="15">
        <f t="shared" si="9"/>
        <v>404.86684132705199</v>
      </c>
      <c r="E76" s="15">
        <f t="shared" si="10"/>
        <v>0</v>
      </c>
      <c r="F76" s="12">
        <f t="shared" si="11"/>
        <v>2539.61927741515</v>
      </c>
      <c r="G76" s="2"/>
      <c r="H76" s="13" t="e">
        <f t="shared" si="12"/>
        <v>#VALUE!</v>
      </c>
      <c r="I76" s="15" t="e">
        <f t="shared" si="13"/>
        <v>#VALUE!</v>
      </c>
      <c r="J76" s="15" t="e">
        <f t="shared" si="14"/>
        <v>#VALUE!</v>
      </c>
      <c r="K76" s="15" t="e">
        <f t="shared" si="15"/>
        <v>#VALUE!</v>
      </c>
      <c r="L76" s="15" t="e">
        <f t="shared" si="16"/>
        <v>#VALUE!</v>
      </c>
      <c r="M76" s="30" t="e">
        <f t="shared" si="17"/>
        <v>#VALUE!</v>
      </c>
      <c r="N76" s="4"/>
      <c r="O76" s="4"/>
      <c r="P76" s="4"/>
    </row>
    <row r="77" spans="1:16" ht="14" customHeight="1">
      <c r="A77" s="13">
        <v>16.25</v>
      </c>
      <c r="B77" s="15">
        <f t="shared" si="7"/>
        <v>0</v>
      </c>
      <c r="C77" s="15">
        <f t="shared" si="8"/>
        <v>1630.53147090637</v>
      </c>
      <c r="D77" s="15">
        <f t="shared" si="9"/>
        <v>483.12043582411201</v>
      </c>
      <c r="E77" s="15">
        <f t="shared" si="10"/>
        <v>0</v>
      </c>
      <c r="F77" s="12">
        <f t="shared" si="11"/>
        <v>2113.6519067304798</v>
      </c>
      <c r="G77" s="2"/>
      <c r="H77" s="13" t="e">
        <f t="shared" si="12"/>
        <v>#VALUE!</v>
      </c>
      <c r="I77" s="15" t="e">
        <f t="shared" si="13"/>
        <v>#VALUE!</v>
      </c>
      <c r="J77" s="15" t="e">
        <f t="shared" si="14"/>
        <v>#VALUE!</v>
      </c>
      <c r="K77" s="15" t="e">
        <f t="shared" si="15"/>
        <v>#VALUE!</v>
      </c>
      <c r="L77" s="15" t="e">
        <f t="shared" si="16"/>
        <v>#VALUE!</v>
      </c>
      <c r="M77" s="30" t="e">
        <f t="shared" si="17"/>
        <v>#VALUE!</v>
      </c>
      <c r="N77" s="4"/>
      <c r="O77" s="4"/>
      <c r="P77" s="4"/>
    </row>
    <row r="78" spans="1:16" ht="14" customHeight="1">
      <c r="A78" s="13">
        <v>16.75</v>
      </c>
      <c r="B78" s="15">
        <f t="shared" si="7"/>
        <v>0</v>
      </c>
      <c r="C78" s="15">
        <f t="shared" si="8"/>
        <v>0</v>
      </c>
      <c r="D78" s="15">
        <f t="shared" si="9"/>
        <v>0</v>
      </c>
      <c r="E78" s="15">
        <f t="shared" si="10"/>
        <v>0</v>
      </c>
      <c r="F78" s="12">
        <f t="shared" si="11"/>
        <v>0</v>
      </c>
      <c r="G78" s="2"/>
      <c r="H78" s="13" t="e">
        <f t="shared" si="12"/>
        <v>#VALUE!</v>
      </c>
      <c r="I78" s="15" t="e">
        <f t="shared" si="13"/>
        <v>#VALUE!</v>
      </c>
      <c r="J78" s="15" t="e">
        <f t="shared" si="14"/>
        <v>#VALUE!</v>
      </c>
      <c r="K78" s="15" t="e">
        <f t="shared" si="15"/>
        <v>#VALUE!</v>
      </c>
      <c r="L78" s="15" t="e">
        <f t="shared" si="16"/>
        <v>#VALUE!</v>
      </c>
      <c r="M78" s="30" t="e">
        <f t="shared" si="17"/>
        <v>#VALUE!</v>
      </c>
      <c r="N78" s="4"/>
      <c r="O78" s="4"/>
      <c r="P78" s="4"/>
    </row>
    <row r="79" spans="1:16" ht="14" customHeight="1">
      <c r="A79" s="13">
        <v>17.25</v>
      </c>
      <c r="B79" s="15">
        <f t="shared" si="7"/>
        <v>0</v>
      </c>
      <c r="C79" s="15">
        <f t="shared" si="8"/>
        <v>0</v>
      </c>
      <c r="D79" s="15">
        <f t="shared" si="9"/>
        <v>0</v>
      </c>
      <c r="E79" s="15">
        <f t="shared" si="10"/>
        <v>0</v>
      </c>
      <c r="F79" s="12">
        <f t="shared" si="11"/>
        <v>0</v>
      </c>
      <c r="G79" s="2"/>
      <c r="H79" s="13" t="e">
        <f t="shared" si="12"/>
        <v>#VALUE!</v>
      </c>
      <c r="I79" s="15" t="e">
        <f t="shared" si="13"/>
        <v>#VALUE!</v>
      </c>
      <c r="J79" s="15" t="e">
        <f t="shared" si="14"/>
        <v>#VALUE!</v>
      </c>
      <c r="K79" s="15" t="e">
        <f t="shared" si="15"/>
        <v>#VALUE!</v>
      </c>
      <c r="L79" s="15" t="e">
        <f t="shared" si="16"/>
        <v>#VALUE!</v>
      </c>
      <c r="M79" s="30" t="e">
        <f t="shared" si="17"/>
        <v>#VALUE!</v>
      </c>
      <c r="N79" s="4"/>
      <c r="O79" s="4"/>
      <c r="P79" s="4"/>
    </row>
    <row r="80" spans="1:16" ht="14" customHeight="1">
      <c r="A80" s="13">
        <v>17.75</v>
      </c>
      <c r="B80" s="15">
        <f t="shared" si="7"/>
        <v>0</v>
      </c>
      <c r="C80" s="15">
        <f t="shared" si="8"/>
        <v>0</v>
      </c>
      <c r="D80" s="15">
        <f t="shared" si="9"/>
        <v>0</v>
      </c>
      <c r="E80" s="15">
        <f t="shared" si="10"/>
        <v>0</v>
      </c>
      <c r="F80" s="12">
        <f t="shared" si="11"/>
        <v>0</v>
      </c>
      <c r="G80" s="2"/>
      <c r="H80" s="13" t="e">
        <f t="shared" si="12"/>
        <v>#VALUE!</v>
      </c>
      <c r="I80" s="15" t="e">
        <f t="shared" si="13"/>
        <v>#VALUE!</v>
      </c>
      <c r="J80" s="15" t="e">
        <f t="shared" si="14"/>
        <v>#VALUE!</v>
      </c>
      <c r="K80" s="15" t="e">
        <f t="shared" si="15"/>
        <v>#VALUE!</v>
      </c>
      <c r="L80" s="15" t="e">
        <f t="shared" si="16"/>
        <v>#VALUE!</v>
      </c>
      <c r="M80" s="30" t="e">
        <f t="shared" si="17"/>
        <v>#VALUE!</v>
      </c>
      <c r="N80" s="4"/>
      <c r="O80" s="4"/>
      <c r="P80" s="4"/>
    </row>
    <row r="81" spans="1:16" ht="14" customHeight="1">
      <c r="A81" s="13">
        <v>18.25</v>
      </c>
      <c r="B81" s="15">
        <f t="shared" si="7"/>
        <v>0</v>
      </c>
      <c r="C81" s="15">
        <f t="shared" si="8"/>
        <v>0</v>
      </c>
      <c r="D81" s="15">
        <f t="shared" si="9"/>
        <v>0</v>
      </c>
      <c r="E81" s="15">
        <f t="shared" si="10"/>
        <v>0</v>
      </c>
      <c r="F81" s="12">
        <f t="shared" si="11"/>
        <v>0</v>
      </c>
      <c r="G81" s="2"/>
      <c r="H81" s="13" t="e">
        <f t="shared" si="12"/>
        <v>#VALUE!</v>
      </c>
      <c r="I81" s="15" t="e">
        <f t="shared" si="13"/>
        <v>#VALUE!</v>
      </c>
      <c r="J81" s="15" t="e">
        <f t="shared" si="14"/>
        <v>#VALUE!</v>
      </c>
      <c r="K81" s="15" t="e">
        <f t="shared" si="15"/>
        <v>#VALUE!</v>
      </c>
      <c r="L81" s="15" t="e">
        <f t="shared" si="16"/>
        <v>#VALUE!</v>
      </c>
      <c r="M81" s="30" t="e">
        <f t="shared" si="17"/>
        <v>#VALUE!</v>
      </c>
      <c r="N81" s="4"/>
      <c r="O81" s="4"/>
      <c r="P81" s="4"/>
    </row>
    <row r="82" spans="1:16" ht="14" customHeight="1">
      <c r="A82" s="13">
        <v>18.75</v>
      </c>
      <c r="B82" s="15">
        <f t="shared" si="7"/>
        <v>0</v>
      </c>
      <c r="C82" s="15">
        <f t="shared" si="8"/>
        <v>0</v>
      </c>
      <c r="D82" s="15">
        <f t="shared" si="9"/>
        <v>0</v>
      </c>
      <c r="E82" s="15">
        <f t="shared" si="10"/>
        <v>0</v>
      </c>
      <c r="F82" s="12">
        <f t="shared" si="11"/>
        <v>0</v>
      </c>
      <c r="G82" s="2"/>
      <c r="H82" s="13" t="e">
        <f t="shared" si="12"/>
        <v>#VALUE!</v>
      </c>
      <c r="I82" s="15" t="e">
        <f t="shared" si="13"/>
        <v>#VALUE!</v>
      </c>
      <c r="J82" s="15" t="e">
        <f t="shared" si="14"/>
        <v>#VALUE!</v>
      </c>
      <c r="K82" s="15" t="e">
        <f t="shared" si="15"/>
        <v>#VALUE!</v>
      </c>
      <c r="L82" s="15" t="e">
        <f t="shared" si="16"/>
        <v>#VALUE!</v>
      </c>
      <c r="M82" s="30" t="e">
        <f t="shared" si="17"/>
        <v>#VALUE!</v>
      </c>
      <c r="N82" s="4"/>
      <c r="O82" s="4"/>
      <c r="P82" s="4"/>
    </row>
    <row r="83" spans="1:16" ht="14" customHeight="1">
      <c r="A83" s="13">
        <v>19.25</v>
      </c>
      <c r="B83" s="15">
        <f t="shared" si="7"/>
        <v>0</v>
      </c>
      <c r="C83" s="15">
        <f t="shared" si="8"/>
        <v>0</v>
      </c>
      <c r="D83" s="15">
        <f t="shared" si="9"/>
        <v>0</v>
      </c>
      <c r="E83" s="15">
        <f t="shared" si="10"/>
        <v>0</v>
      </c>
      <c r="F83" s="12">
        <f t="shared" si="11"/>
        <v>0</v>
      </c>
      <c r="G83" s="2"/>
      <c r="H83" s="13" t="e">
        <f t="shared" si="12"/>
        <v>#VALUE!</v>
      </c>
      <c r="I83" s="15" t="e">
        <f t="shared" si="13"/>
        <v>#VALUE!</v>
      </c>
      <c r="J83" s="15" t="e">
        <f t="shared" si="14"/>
        <v>#VALUE!</v>
      </c>
      <c r="K83" s="15" t="e">
        <f t="shared" si="15"/>
        <v>#VALUE!</v>
      </c>
      <c r="L83" s="15" t="e">
        <f t="shared" si="16"/>
        <v>#VALUE!</v>
      </c>
      <c r="M83" s="30" t="e">
        <f t="shared" si="17"/>
        <v>#VALUE!</v>
      </c>
      <c r="N83" s="4"/>
      <c r="O83" s="4"/>
      <c r="P83" s="4"/>
    </row>
    <row r="84" spans="1:16" ht="14" customHeight="1">
      <c r="A84" s="13">
        <v>19.75</v>
      </c>
      <c r="B84" s="15">
        <f t="shared" si="7"/>
        <v>0</v>
      </c>
      <c r="C84" s="15">
        <f t="shared" si="8"/>
        <v>0</v>
      </c>
      <c r="D84" s="15">
        <f t="shared" si="9"/>
        <v>0</v>
      </c>
      <c r="E84" s="15">
        <f t="shared" si="10"/>
        <v>0</v>
      </c>
      <c r="F84" s="12">
        <f t="shared" si="11"/>
        <v>0</v>
      </c>
      <c r="G84" s="2"/>
      <c r="H84" s="13" t="e">
        <f t="shared" si="12"/>
        <v>#VALUE!</v>
      </c>
      <c r="I84" s="15" t="e">
        <f t="shared" si="13"/>
        <v>#VALUE!</v>
      </c>
      <c r="J84" s="15" t="e">
        <f t="shared" si="14"/>
        <v>#VALUE!</v>
      </c>
      <c r="K84" s="15" t="e">
        <f t="shared" si="15"/>
        <v>#VALUE!</v>
      </c>
      <c r="L84" s="15" t="e">
        <f t="shared" si="16"/>
        <v>#VALUE!</v>
      </c>
      <c r="M84" s="30" t="e">
        <f t="shared" si="17"/>
        <v>#VALUE!</v>
      </c>
      <c r="N84" s="4"/>
      <c r="O84" s="4"/>
      <c r="P84" s="4"/>
    </row>
    <row r="85" spans="1:16" ht="14" customHeight="1">
      <c r="A85" s="13">
        <v>20.25</v>
      </c>
      <c r="B85" s="15">
        <f t="shared" si="7"/>
        <v>0</v>
      </c>
      <c r="C85" s="15">
        <f t="shared" si="8"/>
        <v>0</v>
      </c>
      <c r="D85" s="15">
        <f t="shared" si="9"/>
        <v>0</v>
      </c>
      <c r="E85" s="15">
        <f t="shared" si="10"/>
        <v>0</v>
      </c>
      <c r="F85" s="12">
        <f t="shared" si="11"/>
        <v>0</v>
      </c>
      <c r="G85" s="2"/>
      <c r="H85" s="13" t="e">
        <f t="shared" si="12"/>
        <v>#VALUE!</v>
      </c>
      <c r="I85" s="15" t="e">
        <f t="shared" si="13"/>
        <v>#VALUE!</v>
      </c>
      <c r="J85" s="15" t="e">
        <f t="shared" si="14"/>
        <v>#VALUE!</v>
      </c>
      <c r="K85" s="15" t="e">
        <f t="shared" si="15"/>
        <v>#VALUE!</v>
      </c>
      <c r="L85" s="15" t="e">
        <f t="shared" si="16"/>
        <v>#VALUE!</v>
      </c>
      <c r="M85" s="30" t="e">
        <f t="shared" si="17"/>
        <v>#VALUE!</v>
      </c>
      <c r="N85" s="4"/>
      <c r="O85" s="4"/>
      <c r="P85" s="4"/>
    </row>
    <row r="86" spans="1:16" ht="14" customHeight="1">
      <c r="A86" s="13">
        <v>20.75</v>
      </c>
      <c r="B86" s="15">
        <f t="shared" si="7"/>
        <v>0</v>
      </c>
      <c r="C86" s="15">
        <f t="shared" si="8"/>
        <v>0</v>
      </c>
      <c r="D86" s="15">
        <f t="shared" si="9"/>
        <v>0</v>
      </c>
      <c r="E86" s="15">
        <f t="shared" si="10"/>
        <v>0</v>
      </c>
      <c r="F86" s="12">
        <f t="shared" si="11"/>
        <v>0</v>
      </c>
      <c r="G86" s="2"/>
      <c r="H86" s="13" t="e">
        <f t="shared" si="12"/>
        <v>#VALUE!</v>
      </c>
      <c r="I86" s="15" t="e">
        <f t="shared" si="13"/>
        <v>#VALUE!</v>
      </c>
      <c r="J86" s="15" t="e">
        <f t="shared" si="14"/>
        <v>#VALUE!</v>
      </c>
      <c r="K86" s="15" t="e">
        <f t="shared" si="15"/>
        <v>#VALUE!</v>
      </c>
      <c r="L86" s="15" t="e">
        <f t="shared" si="16"/>
        <v>#VALUE!</v>
      </c>
      <c r="M86" s="30" t="e">
        <f t="shared" si="17"/>
        <v>#VALUE!</v>
      </c>
      <c r="N86" s="4"/>
      <c r="O86" s="4"/>
      <c r="P86" s="4"/>
    </row>
    <row r="87" spans="1:16" ht="14" customHeight="1">
      <c r="A87" s="13">
        <v>21.25</v>
      </c>
      <c r="B87" s="15">
        <f t="shared" si="7"/>
        <v>0</v>
      </c>
      <c r="C87" s="15">
        <f t="shared" si="8"/>
        <v>0</v>
      </c>
      <c r="D87" s="15">
        <f t="shared" si="9"/>
        <v>0</v>
      </c>
      <c r="E87" s="15">
        <f t="shared" si="10"/>
        <v>0</v>
      </c>
      <c r="F87" s="12">
        <f t="shared" si="11"/>
        <v>0</v>
      </c>
      <c r="G87" s="2"/>
      <c r="H87" s="13" t="e">
        <f t="shared" si="12"/>
        <v>#VALUE!</v>
      </c>
      <c r="I87" s="15" t="e">
        <f t="shared" si="13"/>
        <v>#VALUE!</v>
      </c>
      <c r="J87" s="15" t="e">
        <f t="shared" si="14"/>
        <v>#VALUE!</v>
      </c>
      <c r="K87" s="15" t="e">
        <f t="shared" si="15"/>
        <v>#VALUE!</v>
      </c>
      <c r="L87" s="15" t="e">
        <f t="shared" si="16"/>
        <v>#VALUE!</v>
      </c>
      <c r="M87" s="30" t="e">
        <f t="shared" si="17"/>
        <v>#VALUE!</v>
      </c>
      <c r="N87" s="4"/>
      <c r="O87" s="4"/>
      <c r="P87" s="4"/>
    </row>
    <row r="88" spans="1:16" ht="14" customHeight="1">
      <c r="A88" s="13">
        <v>21.75</v>
      </c>
      <c r="B88" s="15">
        <f t="shared" si="7"/>
        <v>0</v>
      </c>
      <c r="C88" s="15">
        <f t="shared" si="8"/>
        <v>0</v>
      </c>
      <c r="D88" s="15">
        <f t="shared" si="9"/>
        <v>0</v>
      </c>
      <c r="E88" s="15">
        <f t="shared" si="10"/>
        <v>0</v>
      </c>
      <c r="F88" s="12">
        <f t="shared" si="11"/>
        <v>0</v>
      </c>
      <c r="G88" s="2"/>
      <c r="H88" s="13" t="e">
        <f t="shared" si="12"/>
        <v>#VALUE!</v>
      </c>
      <c r="I88" s="15" t="e">
        <f t="shared" si="13"/>
        <v>#VALUE!</v>
      </c>
      <c r="J88" s="15" t="e">
        <f t="shared" si="14"/>
        <v>#VALUE!</v>
      </c>
      <c r="K88" s="15" t="e">
        <f t="shared" si="15"/>
        <v>#VALUE!</v>
      </c>
      <c r="L88" s="15" t="e">
        <f t="shared" si="16"/>
        <v>#VALUE!</v>
      </c>
      <c r="M88" s="30" t="e">
        <f t="shared" si="17"/>
        <v>#VALUE!</v>
      </c>
      <c r="N88" s="4"/>
      <c r="O88" s="4"/>
      <c r="P88" s="4"/>
    </row>
    <row r="89" spans="1:16" ht="14" customHeight="1">
      <c r="A89" s="21" t="s">
        <v>7</v>
      </c>
      <c r="B89" s="22">
        <f>SUM(B52:B83)</f>
        <v>178970.84034231899</v>
      </c>
      <c r="C89" s="22">
        <f>SUM(C52:C83)</f>
        <v>221011.94693094501</v>
      </c>
      <c r="D89" s="22">
        <f>SUM(D52:D83)</f>
        <v>5655.1526037544099</v>
      </c>
      <c r="E89" s="22">
        <f>SUM(E52:E83)</f>
        <v>0</v>
      </c>
      <c r="F89" s="22">
        <f>SUM(F52:F83)</f>
        <v>405637.93987701897</v>
      </c>
      <c r="G89" s="12"/>
      <c r="H89" s="21" t="s">
        <v>7</v>
      </c>
      <c r="I89" s="22" t="e">
        <f>SUM(I52:I88)</f>
        <v>#VALUE!</v>
      </c>
      <c r="J89" s="22" t="e">
        <f>SUM(J52:J88)</f>
        <v>#VALUE!</v>
      </c>
      <c r="K89" s="22" t="e">
        <f>SUM(K52:K88)</f>
        <v>#VALUE!</v>
      </c>
      <c r="L89" s="22" t="e">
        <f>SUM(L52:L88)</f>
        <v>#VALUE!</v>
      </c>
      <c r="M89" s="22" t="e">
        <f>SUM(M52:M88)</f>
        <v>#VALUE!</v>
      </c>
      <c r="N89" s="4"/>
      <c r="O89" s="4"/>
      <c r="P89" s="4"/>
    </row>
    <row r="90" spans="1:16" ht="14" customHeight="1">
      <c r="A90" s="6" t="s">
        <v>15</v>
      </c>
      <c r="B90" s="31">
        <f>IF(L43&gt;0,B89/L43,0)</f>
        <v>12.1098536582624</v>
      </c>
      <c r="C90" s="31">
        <f>IF(M43&gt;0,C89/M43,0)</f>
        <v>13.5090202095696</v>
      </c>
      <c r="D90" s="31">
        <f>IF(N43&gt;0,D89/N43,0)</f>
        <v>14.856101431311201</v>
      </c>
      <c r="E90" s="31">
        <f>IF(O43&gt;0,E89/O43,0)</f>
        <v>0</v>
      </c>
      <c r="F90" s="31">
        <f>IF(P43&gt;0,F89/P43,0)</f>
        <v>12.869252892519</v>
      </c>
      <c r="G90" s="12"/>
      <c r="H90" s="6" t="s">
        <v>15</v>
      </c>
      <c r="I90" s="31" t="e">
        <f>IF(L43&gt;0,I89/L43,0)</f>
        <v>#VALUE!</v>
      </c>
      <c r="J90" s="31" t="e">
        <f>IF(M43&gt;0,J89/M43,0)</f>
        <v>#VALUE!</v>
      </c>
      <c r="K90" s="31" t="e">
        <f>IF(N43&gt;0,K89/N43,0)</f>
        <v>#VALUE!</v>
      </c>
      <c r="L90" s="31">
        <f>IF(O43&gt;0,L89/O43,0)</f>
        <v>0</v>
      </c>
      <c r="M90" s="31" t="e">
        <f>IF(P43&gt;0,M89/P43,0)</f>
        <v>#VALUE!</v>
      </c>
      <c r="N90" s="4"/>
      <c r="O90" s="4"/>
      <c r="P90" s="4"/>
    </row>
    <row r="91" spans="1:16" ht="14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spans="1:16" ht="14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spans="1:16" ht="14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spans="1:16" ht="14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spans="1:16" ht="14" customHeight="1">
      <c r="A95" s="52" t="s">
        <v>16</v>
      </c>
      <c r="B95" s="52"/>
      <c r="C95" s="52"/>
      <c r="D95" s="52"/>
      <c r="E95" s="52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spans="1:16" ht="14" customHeight="1">
      <c r="A96" s="52"/>
      <c r="B96" s="52"/>
      <c r="C96" s="52"/>
      <c r="D96" s="52"/>
      <c r="E96" s="52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spans="1:18" ht="14" customHeight="1">
      <c r="A97" s="32"/>
      <c r="B97" s="3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spans="1:18" ht="14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8" ht="14.75" customHeight="1">
      <c r="A99" s="53" t="s">
        <v>17</v>
      </c>
      <c r="B99" s="54" t="s">
        <v>18</v>
      </c>
      <c r="C99" s="54" t="s">
        <v>19</v>
      </c>
      <c r="D99" s="54" t="s">
        <v>20</v>
      </c>
      <c r="E99" s="54" t="s">
        <v>21</v>
      </c>
      <c r="F99" s="2"/>
      <c r="G99" s="54" t="s">
        <v>18</v>
      </c>
      <c r="H99" s="54" t="s">
        <v>20</v>
      </c>
      <c r="I99" s="54" t="s">
        <v>19</v>
      </c>
      <c r="J99" s="2"/>
      <c r="K99" s="2"/>
      <c r="L99" s="2"/>
      <c r="M99" s="2"/>
      <c r="N99" s="4"/>
      <c r="O99" s="4"/>
      <c r="P99" s="4"/>
    </row>
    <row r="100" spans="1:18" ht="14" customHeight="1">
      <c r="A100" s="53"/>
      <c r="B100" s="53"/>
      <c r="C100" s="53"/>
      <c r="D100" s="53"/>
      <c r="E100" s="54"/>
      <c r="F100" s="2"/>
      <c r="G100" s="54"/>
      <c r="H100" s="54"/>
      <c r="I100" s="54"/>
      <c r="J100" s="2"/>
      <c r="K100" s="2"/>
      <c r="L100" s="2"/>
      <c r="M100" s="2"/>
      <c r="N100" s="4"/>
      <c r="O100" s="4"/>
      <c r="P100" s="4"/>
    </row>
    <row r="101" spans="1:18" ht="14" customHeight="1">
      <c r="A101" s="2"/>
      <c r="B101" s="5"/>
      <c r="C101" s="5"/>
      <c r="D101" s="5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8" ht="14" customHeight="1">
      <c r="A102" s="33">
        <v>0</v>
      </c>
      <c r="B102" s="34">
        <f>L$43</f>
        <v>14778.943300000001</v>
      </c>
      <c r="C102" s="34">
        <f>$B$90</f>
        <v>12.1099</v>
      </c>
      <c r="D102" s="34" t="e">
        <f>$I$90</f>
        <v>#VALUE!</v>
      </c>
      <c r="E102" s="34" t="e">
        <f t="shared" ref="E102:E105" si="18">B102*D102</f>
        <v>#VALUE!</v>
      </c>
      <c r="F102" s="2"/>
      <c r="G102" s="2">
        <f t="shared" ref="G102:G105" si="19">B102</f>
        <v>14778.943300000001</v>
      </c>
      <c r="H102" s="2" t="e">
        <f t="shared" ref="H102:H105" si="20">D102/1000</f>
        <v>#VALUE!</v>
      </c>
      <c r="I102" s="2">
        <f t="shared" ref="I102:I105" si="21">C102</f>
        <v>12.1099</v>
      </c>
      <c r="J102" s="2"/>
      <c r="K102" s="2"/>
      <c r="L102" s="2"/>
      <c r="M102" s="2"/>
      <c r="N102" s="4"/>
      <c r="O102" s="4"/>
      <c r="P102" s="4"/>
    </row>
    <row r="103" spans="1:18" ht="14" customHeight="1">
      <c r="A103" s="33">
        <v>1</v>
      </c>
      <c r="B103" s="34">
        <f>M$43</f>
        <v>16360.324000000001</v>
      </c>
      <c r="C103" s="34">
        <f>$C$90</f>
        <v>13.509</v>
      </c>
      <c r="D103" s="34" t="e">
        <f>$J$90</f>
        <v>#VALUE!</v>
      </c>
      <c r="E103" s="34" t="e">
        <f t="shared" si="18"/>
        <v>#VALUE!</v>
      </c>
      <c r="F103" s="2"/>
      <c r="G103" s="2">
        <f t="shared" si="19"/>
        <v>16360.324000000001</v>
      </c>
      <c r="H103" s="2" t="e">
        <f t="shared" si="20"/>
        <v>#VALUE!</v>
      </c>
      <c r="I103" s="2">
        <f t="shared" si="21"/>
        <v>13.509</v>
      </c>
      <c r="J103" s="2"/>
      <c r="K103" s="2"/>
      <c r="L103" s="2"/>
      <c r="M103" s="2"/>
      <c r="N103" s="2"/>
      <c r="O103" s="2"/>
      <c r="P103" s="4"/>
      <c r="Q103" s="4"/>
      <c r="R103" s="4"/>
    </row>
    <row r="104" spans="1:18" ht="14" customHeight="1">
      <c r="A104" s="33">
        <v>2</v>
      </c>
      <c r="B104" s="34">
        <f>N$43</f>
        <v>380.66199999999998</v>
      </c>
      <c r="C104" s="34">
        <f>$D$90</f>
        <v>14.8561</v>
      </c>
      <c r="D104" s="34" t="e">
        <f>$K$90</f>
        <v>#VALUE!</v>
      </c>
      <c r="E104" s="34" t="e">
        <f t="shared" si="18"/>
        <v>#VALUE!</v>
      </c>
      <c r="F104" s="2"/>
      <c r="G104" s="2">
        <f t="shared" si="19"/>
        <v>380.66199999999998</v>
      </c>
      <c r="H104" s="2" t="e">
        <f t="shared" si="20"/>
        <v>#VALUE!</v>
      </c>
      <c r="I104" s="2">
        <f t="shared" si="21"/>
        <v>14.8561</v>
      </c>
      <c r="J104" s="2"/>
      <c r="K104" s="2"/>
      <c r="L104" s="2"/>
      <c r="M104" s="2"/>
      <c r="N104" s="2"/>
      <c r="O104" s="2"/>
      <c r="P104" s="4"/>
      <c r="Q104" s="4"/>
      <c r="R104" s="4"/>
    </row>
    <row r="105" spans="1:18" ht="14" customHeight="1">
      <c r="A105" s="33">
        <v>3</v>
      </c>
      <c r="B105" s="34">
        <f>O$43</f>
        <v>0</v>
      </c>
      <c r="C105" s="34">
        <f>$E$90</f>
        <v>0</v>
      </c>
      <c r="D105" s="34">
        <f>$L$90</f>
        <v>0</v>
      </c>
      <c r="E105" s="34">
        <f t="shared" si="18"/>
        <v>0</v>
      </c>
      <c r="F105" s="2"/>
      <c r="G105" s="2">
        <f t="shared" si="19"/>
        <v>0</v>
      </c>
      <c r="H105" s="2">
        <f t="shared" si="20"/>
        <v>0</v>
      </c>
      <c r="I105" s="2">
        <f t="shared" si="21"/>
        <v>0</v>
      </c>
      <c r="J105" s="2"/>
      <c r="K105" s="2"/>
      <c r="L105" s="2"/>
      <c r="M105" s="2"/>
      <c r="N105" s="2"/>
      <c r="O105" s="2"/>
      <c r="P105" s="4"/>
      <c r="Q105" s="4"/>
      <c r="R105" s="4"/>
    </row>
    <row r="106" spans="1:18" ht="14" customHeight="1">
      <c r="A106" s="33" t="s">
        <v>7</v>
      </c>
      <c r="B106" s="34">
        <f>SUM(B102:B105)</f>
        <v>31519.9293</v>
      </c>
      <c r="C106" s="34">
        <f>$F$90</f>
        <v>12.869300000000001</v>
      </c>
      <c r="D106" s="34" t="e">
        <f>$M$90</f>
        <v>#VALUE!</v>
      </c>
      <c r="E106" s="34" t="e">
        <f>SUM(E102:E105)</f>
        <v>#VALUE!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  <c r="Q106" s="4"/>
      <c r="R106" s="4"/>
    </row>
    <row r="107" spans="1:18" ht="14" customHeight="1">
      <c r="A107" s="33" t="s">
        <v>2</v>
      </c>
      <c r="B107" s="35">
        <f>$I$2</f>
        <v>447590</v>
      </c>
      <c r="C107" s="5"/>
      <c r="D107" s="5"/>
      <c r="E107" s="5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  <c r="Q107" s="4"/>
      <c r="R107" s="4"/>
    </row>
    <row r="108" spans="1:18" ht="22.25" customHeight="1">
      <c r="A108" s="36" t="s">
        <v>22</v>
      </c>
      <c r="B108" s="37" t="e">
        <f>IF(E106&gt;0,$I$2/E106,"")</f>
        <v>#VALUE!</v>
      </c>
      <c r="C108" s="5"/>
      <c r="D108" s="5"/>
      <c r="E108" s="5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  <c r="Q108" s="4"/>
      <c r="R108" s="4"/>
    </row>
  </sheetData>
  <sheetProtection selectLockedCells="1" selectUnlockedCells="1"/>
  <mergeCells count="15">
    <mergeCell ref="G99:G100"/>
    <mergeCell ref="H99:H100"/>
    <mergeCell ref="I99:I100"/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20" sqref="G20"/>
    </sheetView>
  </sheetViews>
  <sheetFormatPr baseColWidth="10" defaultRowHeight="12.75" customHeight="1"/>
  <cols>
    <col min="2" max="2" width="11.5" style="43" customWidth="1"/>
    <col min="3" max="5" width="17.33203125" style="44" customWidth="1"/>
    <col min="6" max="6" width="41.1640625" customWidth="1"/>
    <col min="7" max="7" width="55.33203125" customWidth="1"/>
  </cols>
  <sheetData>
    <row r="1" spans="1:7" ht="18" customHeight="1">
      <c r="A1" s="55" t="s">
        <v>33</v>
      </c>
      <c r="B1" s="55"/>
      <c r="C1" s="55"/>
      <c r="D1" s="55"/>
      <c r="E1" s="55"/>
      <c r="F1" s="55"/>
    </row>
    <row r="3" spans="1:7" ht="25.5" customHeight="1">
      <c r="A3" s="45" t="s">
        <v>34</v>
      </c>
      <c r="B3" s="46" t="s">
        <v>35</v>
      </c>
      <c r="C3" s="47" t="s">
        <v>36</v>
      </c>
      <c r="D3" s="47" t="s">
        <v>37</v>
      </c>
      <c r="E3" s="47" t="s">
        <v>38</v>
      </c>
      <c r="F3" s="45" t="s">
        <v>39</v>
      </c>
      <c r="G3" s="48" t="s">
        <v>40</v>
      </c>
    </row>
    <row r="4" spans="1:7" ht="14.75" customHeight="1">
      <c r="A4">
        <v>100</v>
      </c>
      <c r="B4" t="s">
        <v>41</v>
      </c>
      <c r="C4" t="s">
        <v>12</v>
      </c>
      <c r="D4" t="s">
        <v>14</v>
      </c>
      <c r="E4" t="s">
        <v>42</v>
      </c>
      <c r="F4" t="s">
        <v>43</v>
      </c>
    </row>
    <row r="5" spans="1:7" ht="14.75" customHeight="1">
      <c r="A5">
        <v>420</v>
      </c>
      <c r="B5" t="s">
        <v>44</v>
      </c>
      <c r="C5" t="s">
        <v>24</v>
      </c>
      <c r="D5" t="s">
        <v>25</v>
      </c>
      <c r="E5" t="s">
        <v>45</v>
      </c>
      <c r="F5" t="s">
        <v>46</v>
      </c>
    </row>
    <row r="6" spans="1:7" ht="14.75" customHeight="1">
      <c r="A6">
        <v>1346</v>
      </c>
      <c r="B6" t="s">
        <v>47</v>
      </c>
      <c r="C6" t="s">
        <v>27</v>
      </c>
      <c r="D6" t="s">
        <v>28</v>
      </c>
      <c r="E6" t="s">
        <v>48</v>
      </c>
      <c r="F6" t="s">
        <v>49</v>
      </c>
    </row>
    <row r="7" spans="1:7" ht="14.75" customHeight="1">
      <c r="A7">
        <v>1043</v>
      </c>
      <c r="B7" t="s">
        <v>50</v>
      </c>
      <c r="C7" t="s">
        <v>31</v>
      </c>
      <c r="D7" t="s">
        <v>32</v>
      </c>
      <c r="E7" t="s">
        <v>51</v>
      </c>
      <c r="F7" t="s">
        <v>52</v>
      </c>
    </row>
    <row r="19" ht="14.75" customHeight="1"/>
  </sheetData>
  <sheetProtection selectLockedCells="1" selectUnlockedCells="1"/>
  <mergeCells count="1">
    <mergeCell ref="A1:F1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customHeight="1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</worksheet>
</file>