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FDCA4CAC-AE37-744A-B2B0-F128E67B0547}" xr6:coauthVersionLast="47" xr6:coauthVersionMax="47" xr10:uidLastSave="{00000000-0000-0000-0000-000000000000}"/>
  <bookViews>
    <workbookView xWindow="2200" yWindow="740" windowWidth="20240" windowHeight="18380" tabRatio="990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4" l="1"/>
  <c r="C89" i="4"/>
  <c r="D89" i="4"/>
  <c r="E89" i="4"/>
  <c r="B89" i="4"/>
  <c r="I89" i="3"/>
  <c r="C89" i="3"/>
  <c r="D89" i="3"/>
  <c r="E89" i="3"/>
  <c r="B89" i="3"/>
  <c r="I89" i="2"/>
  <c r="C89" i="2"/>
  <c r="D89" i="2"/>
  <c r="E89" i="2"/>
  <c r="B89" i="2"/>
  <c r="I89" i="1"/>
  <c r="C89" i="1"/>
  <c r="D89" i="1"/>
  <c r="E89" i="1"/>
  <c r="B89" i="1"/>
  <c r="B102" i="4"/>
  <c r="F6" i="1"/>
  <c r="G6" i="1"/>
  <c r="L6" i="1"/>
  <c r="M6" i="1"/>
  <c r="C52" i="1" s="1"/>
  <c r="N6" i="1"/>
  <c r="O6" i="1"/>
  <c r="F7" i="1"/>
  <c r="O7" i="1" s="1"/>
  <c r="L7" i="1"/>
  <c r="M7" i="1"/>
  <c r="N7" i="1"/>
  <c r="F8" i="1"/>
  <c r="N8" i="1" s="1"/>
  <c r="K54" i="1" s="1"/>
  <c r="G8" i="1"/>
  <c r="L8" i="1"/>
  <c r="M8" i="1"/>
  <c r="O8" i="1"/>
  <c r="F9" i="1"/>
  <c r="G9" i="1"/>
  <c r="L9" i="1"/>
  <c r="F10" i="1"/>
  <c r="G10" i="1"/>
  <c r="O10" i="1"/>
  <c r="F11" i="1"/>
  <c r="F12" i="1"/>
  <c r="G12" i="1"/>
  <c r="L12" i="1"/>
  <c r="M12" i="1"/>
  <c r="N12" i="1"/>
  <c r="O12" i="1"/>
  <c r="F13" i="1"/>
  <c r="O13" i="1" s="1"/>
  <c r="L13" i="1"/>
  <c r="M13" i="1"/>
  <c r="J59" i="1" s="1"/>
  <c r="N13" i="1"/>
  <c r="F14" i="1"/>
  <c r="N14" i="1" s="1"/>
  <c r="D60" i="1" s="1"/>
  <c r="G14" i="1"/>
  <c r="L14" i="1"/>
  <c r="P14" i="1" s="1"/>
  <c r="M14" i="1"/>
  <c r="O14" i="1"/>
  <c r="F15" i="1"/>
  <c r="G15" i="1"/>
  <c r="L15" i="1"/>
  <c r="F16" i="1"/>
  <c r="G16" i="1"/>
  <c r="F17" i="1"/>
  <c r="N17" i="1" s="1"/>
  <c r="K63" i="1" s="1"/>
  <c r="O17" i="1"/>
  <c r="E63" i="1" s="1"/>
  <c r="F18" i="1"/>
  <c r="G18" i="1"/>
  <c r="L18" i="1"/>
  <c r="M18" i="1"/>
  <c r="N18" i="1"/>
  <c r="O18" i="1"/>
  <c r="F19" i="1"/>
  <c r="O19" i="1" s="1"/>
  <c r="L19" i="1"/>
  <c r="M19" i="1"/>
  <c r="N19" i="1"/>
  <c r="D65" i="1" s="1"/>
  <c r="F20" i="1"/>
  <c r="N20" i="1" s="1"/>
  <c r="G20" i="1"/>
  <c r="L20" i="1"/>
  <c r="M20" i="1"/>
  <c r="O20" i="1"/>
  <c r="F21" i="1"/>
  <c r="G21" i="1" s="1"/>
  <c r="F22" i="1"/>
  <c r="G22" i="1"/>
  <c r="O22" i="1"/>
  <c r="F23" i="1"/>
  <c r="F24" i="1"/>
  <c r="G24" i="1"/>
  <c r="L24" i="1"/>
  <c r="P24" i="1" s="1"/>
  <c r="M24" i="1"/>
  <c r="N24" i="1"/>
  <c r="O24" i="1"/>
  <c r="F25" i="1"/>
  <c r="O25" i="1" s="1"/>
  <c r="L25" i="1"/>
  <c r="M25" i="1"/>
  <c r="N25" i="1"/>
  <c r="F26" i="1"/>
  <c r="N26" i="1" s="1"/>
  <c r="G26" i="1"/>
  <c r="L26" i="1"/>
  <c r="M26" i="1"/>
  <c r="O26" i="1"/>
  <c r="F27" i="1"/>
  <c r="G27" i="1"/>
  <c r="L27" i="1"/>
  <c r="B73" i="1" s="1"/>
  <c r="F28" i="1"/>
  <c r="G28" i="1"/>
  <c r="F29" i="1"/>
  <c r="F30" i="1"/>
  <c r="G30" i="1"/>
  <c r="L30" i="1"/>
  <c r="M30" i="1"/>
  <c r="J76" i="1" s="1"/>
  <c r="N30" i="1"/>
  <c r="O30" i="1"/>
  <c r="F31" i="1"/>
  <c r="O31" i="1" s="1"/>
  <c r="L31" i="1"/>
  <c r="M31" i="1"/>
  <c r="J77" i="1" s="1"/>
  <c r="N31" i="1"/>
  <c r="K77" i="1" s="1"/>
  <c r="F32" i="1"/>
  <c r="N32" i="1" s="1"/>
  <c r="D78" i="1" s="1"/>
  <c r="G32" i="1"/>
  <c r="L32" i="1"/>
  <c r="M32" i="1"/>
  <c r="O32" i="1"/>
  <c r="F33" i="1"/>
  <c r="F34" i="1"/>
  <c r="G34" i="1"/>
  <c r="O34" i="1"/>
  <c r="F35" i="1"/>
  <c r="F36" i="1"/>
  <c r="G36" i="1"/>
  <c r="L36" i="1"/>
  <c r="P36" i="1" s="1"/>
  <c r="M36" i="1"/>
  <c r="N36" i="1"/>
  <c r="O36" i="1"/>
  <c r="F37" i="1"/>
  <c r="L37" i="1"/>
  <c r="F38" i="1"/>
  <c r="N38" i="1" s="1"/>
  <c r="G38" i="1"/>
  <c r="L38" i="1"/>
  <c r="M38" i="1"/>
  <c r="O38" i="1"/>
  <c r="F39" i="1"/>
  <c r="G39" i="1"/>
  <c r="L39" i="1"/>
  <c r="I85" i="1" s="1"/>
  <c r="N39" i="1"/>
  <c r="F40" i="1"/>
  <c r="M40" i="1" s="1"/>
  <c r="G40" i="1"/>
  <c r="I40" i="1"/>
  <c r="L40" i="1"/>
  <c r="N40" i="1"/>
  <c r="O40" i="1"/>
  <c r="F41" i="1"/>
  <c r="G41" i="1"/>
  <c r="L41" i="1"/>
  <c r="P41" i="1" s="1"/>
  <c r="M41" i="1"/>
  <c r="N41" i="1"/>
  <c r="O41" i="1"/>
  <c r="F42" i="1"/>
  <c r="L42" i="1"/>
  <c r="M42" i="1"/>
  <c r="J88" i="1" s="1"/>
  <c r="N42" i="1"/>
  <c r="B43" i="1"/>
  <c r="C43" i="1"/>
  <c r="D43" i="1"/>
  <c r="E43" i="1"/>
  <c r="I43" i="1"/>
  <c r="B52" i="1"/>
  <c r="D52" i="1"/>
  <c r="H52" i="1"/>
  <c r="I52" i="1"/>
  <c r="K52" i="1"/>
  <c r="C53" i="1"/>
  <c r="E53" i="1"/>
  <c r="H53" i="1"/>
  <c r="J53" i="1"/>
  <c r="L53" i="1"/>
  <c r="B54" i="1"/>
  <c r="E54" i="1"/>
  <c r="H54" i="1"/>
  <c r="L54" i="1" s="1"/>
  <c r="I54" i="1"/>
  <c r="H55" i="1"/>
  <c r="H56" i="1"/>
  <c r="H57" i="1"/>
  <c r="B58" i="1"/>
  <c r="C58" i="1"/>
  <c r="D58" i="1"/>
  <c r="H58" i="1"/>
  <c r="I58" i="1"/>
  <c r="J58" i="1"/>
  <c r="K58" i="1"/>
  <c r="D59" i="1"/>
  <c r="E59" i="1"/>
  <c r="H59" i="1"/>
  <c r="K59" i="1"/>
  <c r="L59" i="1"/>
  <c r="B60" i="1"/>
  <c r="E60" i="1"/>
  <c r="H60" i="1"/>
  <c r="H61" i="1"/>
  <c r="H62" i="1"/>
  <c r="D63" i="1"/>
  <c r="H63" i="1"/>
  <c r="L63" i="1"/>
  <c r="B64" i="1"/>
  <c r="E64" i="1"/>
  <c r="H64" i="1"/>
  <c r="I64" i="1"/>
  <c r="L64" i="1"/>
  <c r="C65" i="1"/>
  <c r="E65" i="1"/>
  <c r="H65" i="1"/>
  <c r="J65" i="1"/>
  <c r="K65" i="1"/>
  <c r="L65" i="1"/>
  <c r="B66" i="1"/>
  <c r="E66" i="1"/>
  <c r="H66" i="1"/>
  <c r="I66" i="1" s="1"/>
  <c r="L66" i="1"/>
  <c r="H67" i="1"/>
  <c r="H68" i="1"/>
  <c r="H69" i="1"/>
  <c r="B70" i="1"/>
  <c r="C70" i="1"/>
  <c r="D70" i="1"/>
  <c r="E70" i="1"/>
  <c r="H70" i="1"/>
  <c r="I70" i="1"/>
  <c r="J70" i="1"/>
  <c r="K70" i="1"/>
  <c r="L70" i="1"/>
  <c r="D71" i="1"/>
  <c r="E71" i="1"/>
  <c r="H71" i="1"/>
  <c r="K71" i="1" s="1"/>
  <c r="B72" i="1"/>
  <c r="D72" i="1"/>
  <c r="E72" i="1"/>
  <c r="H72" i="1"/>
  <c r="I72" i="1"/>
  <c r="K72" i="1"/>
  <c r="L72" i="1"/>
  <c r="H73" i="1"/>
  <c r="I73" i="1" s="1"/>
  <c r="H74" i="1"/>
  <c r="H75" i="1"/>
  <c r="B76" i="1"/>
  <c r="C76" i="1"/>
  <c r="D76" i="1"/>
  <c r="H76" i="1"/>
  <c r="I76" i="1"/>
  <c r="K76" i="1"/>
  <c r="C77" i="1"/>
  <c r="D77" i="1"/>
  <c r="E77" i="1"/>
  <c r="H77" i="1"/>
  <c r="L77" i="1"/>
  <c r="B78" i="1"/>
  <c r="E78" i="1"/>
  <c r="H78" i="1"/>
  <c r="L78" i="1" s="1"/>
  <c r="I78" i="1"/>
  <c r="K78" i="1"/>
  <c r="H79" i="1"/>
  <c r="H80" i="1"/>
  <c r="H81" i="1"/>
  <c r="B82" i="1"/>
  <c r="C82" i="1"/>
  <c r="D82" i="1"/>
  <c r="E82" i="1"/>
  <c r="H82" i="1"/>
  <c r="I82" i="1"/>
  <c r="J82" i="1"/>
  <c r="K82" i="1"/>
  <c r="L82" i="1"/>
  <c r="H83" i="1"/>
  <c r="E84" i="1"/>
  <c r="H84" i="1"/>
  <c r="L84" i="1" s="1"/>
  <c r="B85" i="1"/>
  <c r="H85" i="1"/>
  <c r="B86" i="1"/>
  <c r="C86" i="1"/>
  <c r="H86" i="1"/>
  <c r="I86" i="1"/>
  <c r="J86" i="1"/>
  <c r="B87" i="1"/>
  <c r="C87" i="1"/>
  <c r="D87" i="1"/>
  <c r="E87" i="1"/>
  <c r="H87" i="1"/>
  <c r="L87" i="1" s="1"/>
  <c r="I87" i="1"/>
  <c r="C88" i="1"/>
  <c r="D88" i="1"/>
  <c r="H88" i="1"/>
  <c r="I88" i="1"/>
  <c r="K88" i="1"/>
  <c r="B107" i="1"/>
  <c r="F6" i="2"/>
  <c r="G6" i="2"/>
  <c r="L6" i="2"/>
  <c r="F7" i="2"/>
  <c r="G7" i="2" s="1"/>
  <c r="L7" i="2"/>
  <c r="O7" i="2"/>
  <c r="F8" i="2"/>
  <c r="G8" i="2"/>
  <c r="L8" i="2"/>
  <c r="O8" i="2"/>
  <c r="F9" i="2"/>
  <c r="G9" i="2"/>
  <c r="M9" i="2"/>
  <c r="O9" i="2"/>
  <c r="E55" i="2" s="1"/>
  <c r="F10" i="2"/>
  <c r="F11" i="2"/>
  <c r="G11" i="2"/>
  <c r="L11" i="2"/>
  <c r="M11" i="2"/>
  <c r="N11" i="2"/>
  <c r="O11" i="2"/>
  <c r="F12" i="2"/>
  <c r="G12" i="2"/>
  <c r="F13" i="2"/>
  <c r="G13" i="2"/>
  <c r="L13" i="2"/>
  <c r="F14" i="2"/>
  <c r="G14" i="2" s="1"/>
  <c r="L14" i="2"/>
  <c r="O14" i="2"/>
  <c r="F15" i="2"/>
  <c r="G15" i="2"/>
  <c r="M15" i="2"/>
  <c r="O15" i="2"/>
  <c r="F16" i="2"/>
  <c r="L16" i="2"/>
  <c r="B62" i="2" s="1"/>
  <c r="M16" i="2"/>
  <c r="O16" i="2"/>
  <c r="F17" i="2"/>
  <c r="G17" i="2"/>
  <c r="L17" i="2"/>
  <c r="M17" i="2"/>
  <c r="N17" i="2"/>
  <c r="O17" i="2"/>
  <c r="F18" i="2"/>
  <c r="F19" i="2"/>
  <c r="G19" i="2"/>
  <c r="F20" i="2"/>
  <c r="G20" i="2"/>
  <c r="L20" i="2"/>
  <c r="F21" i="2"/>
  <c r="G21" i="2" s="1"/>
  <c r="M21" i="2"/>
  <c r="O21" i="2"/>
  <c r="F22" i="2"/>
  <c r="L22" i="2"/>
  <c r="I68" i="2" s="1"/>
  <c r="M22" i="2"/>
  <c r="O22" i="2"/>
  <c r="F23" i="2"/>
  <c r="G23" i="2"/>
  <c r="L23" i="2"/>
  <c r="M23" i="2"/>
  <c r="N23" i="2"/>
  <c r="K69" i="2" s="1"/>
  <c r="O23" i="2"/>
  <c r="F24" i="2"/>
  <c r="G24" i="2"/>
  <c r="L24" i="2"/>
  <c r="I70" i="2" s="1"/>
  <c r="N24" i="2"/>
  <c r="F25" i="2"/>
  <c r="F26" i="2"/>
  <c r="G26" i="2"/>
  <c r="F27" i="2"/>
  <c r="G27" i="2"/>
  <c r="M27" i="2"/>
  <c r="F28" i="2"/>
  <c r="L28" i="2" s="1"/>
  <c r="M28" i="2"/>
  <c r="O28" i="2"/>
  <c r="E74" i="2" s="1"/>
  <c r="F29" i="2"/>
  <c r="G29" i="2"/>
  <c r="L29" i="2"/>
  <c r="M29" i="2"/>
  <c r="N29" i="2"/>
  <c r="O29" i="2"/>
  <c r="F30" i="2"/>
  <c r="G30" i="2"/>
  <c r="L30" i="2"/>
  <c r="N30" i="2"/>
  <c r="D76" i="2" s="1"/>
  <c r="F31" i="2"/>
  <c r="G31" i="2"/>
  <c r="L31" i="2"/>
  <c r="B77" i="2" s="1"/>
  <c r="O31" i="2"/>
  <c r="F32" i="2"/>
  <c r="F33" i="2"/>
  <c r="G33" i="2"/>
  <c r="F34" i="2"/>
  <c r="L34" i="2"/>
  <c r="B80" i="2" s="1"/>
  <c r="M34" i="2"/>
  <c r="F35" i="2"/>
  <c r="G35" i="2"/>
  <c r="L35" i="2"/>
  <c r="P35" i="2" s="1"/>
  <c r="M35" i="2"/>
  <c r="N35" i="2"/>
  <c r="O35" i="2"/>
  <c r="F36" i="2"/>
  <c r="G36" i="2" s="1"/>
  <c r="L36" i="2"/>
  <c r="N36" i="2"/>
  <c r="K82" i="2" s="1"/>
  <c r="F37" i="2"/>
  <c r="G37" i="2"/>
  <c r="L37" i="2"/>
  <c r="O37" i="2"/>
  <c r="E83" i="2" s="1"/>
  <c r="F38" i="2"/>
  <c r="G38" i="2"/>
  <c r="L38" i="2"/>
  <c r="O38" i="2"/>
  <c r="F39" i="2"/>
  <c r="F40" i="2"/>
  <c r="I40" i="2"/>
  <c r="F41" i="2"/>
  <c r="G41" i="2"/>
  <c r="L41" i="2"/>
  <c r="F42" i="2"/>
  <c r="G42" i="2" s="1"/>
  <c r="L42" i="2"/>
  <c r="O42" i="2"/>
  <c r="B43" i="2"/>
  <c r="C43" i="2"/>
  <c r="D43" i="2"/>
  <c r="E43" i="2"/>
  <c r="F43" i="2"/>
  <c r="I43" i="2"/>
  <c r="H52" i="2"/>
  <c r="H53" i="2"/>
  <c r="I53" i="2"/>
  <c r="E54" i="2"/>
  <c r="H54" i="2"/>
  <c r="L54" i="2"/>
  <c r="H55" i="2"/>
  <c r="L55" i="2"/>
  <c r="H56" i="2"/>
  <c r="C57" i="2"/>
  <c r="D57" i="2"/>
  <c r="H57" i="2"/>
  <c r="H58" i="2"/>
  <c r="H59" i="2"/>
  <c r="H60" i="2"/>
  <c r="E61" i="2"/>
  <c r="H61" i="2"/>
  <c r="L61" i="2"/>
  <c r="E62" i="2"/>
  <c r="H62" i="2"/>
  <c r="I62" i="2" s="1"/>
  <c r="B63" i="2"/>
  <c r="C63" i="2"/>
  <c r="D63" i="2"/>
  <c r="H63" i="2"/>
  <c r="I63" i="2"/>
  <c r="J63" i="2"/>
  <c r="K63" i="2"/>
  <c r="H64" i="2"/>
  <c r="H65" i="2"/>
  <c r="H66" i="2"/>
  <c r="H67" i="2"/>
  <c r="B68" i="2"/>
  <c r="C68" i="2"/>
  <c r="E68" i="2"/>
  <c r="H68" i="2"/>
  <c r="J68" i="2"/>
  <c r="L68" i="2"/>
  <c r="B69" i="2"/>
  <c r="C69" i="2"/>
  <c r="H69" i="2"/>
  <c r="I69" i="2"/>
  <c r="J69" i="2"/>
  <c r="B70" i="2"/>
  <c r="D70" i="2"/>
  <c r="H70" i="2"/>
  <c r="K70" i="2"/>
  <c r="H71" i="2"/>
  <c r="H72" i="2"/>
  <c r="H73" i="2"/>
  <c r="B74" i="2"/>
  <c r="C74" i="2"/>
  <c r="H74" i="2"/>
  <c r="I74" i="2" s="1"/>
  <c r="C75" i="2"/>
  <c r="D75" i="2"/>
  <c r="H75" i="2"/>
  <c r="J75" i="2" s="1"/>
  <c r="K75" i="2"/>
  <c r="B76" i="2"/>
  <c r="H76" i="2"/>
  <c r="K76" i="2" s="1"/>
  <c r="E77" i="2"/>
  <c r="H77" i="2"/>
  <c r="L77" i="2"/>
  <c r="H78" i="2"/>
  <c r="H79" i="2"/>
  <c r="H80" i="2"/>
  <c r="I80" i="2"/>
  <c r="B81" i="2"/>
  <c r="C81" i="2"/>
  <c r="D81" i="2"/>
  <c r="H81" i="2"/>
  <c r="I81" i="2"/>
  <c r="J81" i="2"/>
  <c r="K81" i="2"/>
  <c r="H82" i="2"/>
  <c r="I82" i="2"/>
  <c r="B83" i="2"/>
  <c r="H83" i="2"/>
  <c r="I83" i="2"/>
  <c r="E84" i="2"/>
  <c r="H84" i="2"/>
  <c r="L84" i="2"/>
  <c r="H85" i="2"/>
  <c r="H86" i="2"/>
  <c r="B87" i="2"/>
  <c r="H87" i="2"/>
  <c r="I87" i="2" s="1"/>
  <c r="B88" i="2"/>
  <c r="E88" i="2"/>
  <c r="H88" i="2"/>
  <c r="L88" i="2"/>
  <c r="B107" i="2"/>
  <c r="F6" i="3"/>
  <c r="G6" i="3"/>
  <c r="L6" i="3"/>
  <c r="M6" i="3"/>
  <c r="N6" i="3"/>
  <c r="O6" i="3"/>
  <c r="E52" i="3" s="1"/>
  <c r="F7" i="3"/>
  <c r="O7" i="3" s="1"/>
  <c r="L53" i="3" s="1"/>
  <c r="G7" i="3"/>
  <c r="L7" i="3"/>
  <c r="M7" i="3"/>
  <c r="N7" i="3"/>
  <c r="F8" i="3"/>
  <c r="G8" i="3"/>
  <c r="M8" i="3"/>
  <c r="F9" i="3"/>
  <c r="G9" i="3" s="1"/>
  <c r="F10" i="3"/>
  <c r="G10" i="3"/>
  <c r="N10" i="3"/>
  <c r="D56" i="3" s="1"/>
  <c r="O10" i="3"/>
  <c r="F11" i="3"/>
  <c r="F12" i="3"/>
  <c r="G12" i="3"/>
  <c r="L12" i="3"/>
  <c r="M12" i="3"/>
  <c r="C58" i="3" s="1"/>
  <c r="N12" i="3"/>
  <c r="O12" i="3"/>
  <c r="F13" i="3"/>
  <c r="O13" i="3" s="1"/>
  <c r="G13" i="3"/>
  <c r="L13" i="3"/>
  <c r="M13" i="3"/>
  <c r="N13" i="3"/>
  <c r="F14" i="3"/>
  <c r="L14" i="3"/>
  <c r="F15" i="3"/>
  <c r="G15" i="3"/>
  <c r="O15" i="3"/>
  <c r="F16" i="3"/>
  <c r="G16" i="3" s="1"/>
  <c r="F17" i="3"/>
  <c r="M17" i="3"/>
  <c r="N17" i="3"/>
  <c r="O17" i="3"/>
  <c r="E63" i="3" s="1"/>
  <c r="F18" i="3"/>
  <c r="G18" i="3"/>
  <c r="L18" i="3"/>
  <c r="M18" i="3"/>
  <c r="C64" i="3" s="1"/>
  <c r="N18" i="3"/>
  <c r="K64" i="3" s="1"/>
  <c r="O18" i="3"/>
  <c r="F19" i="3"/>
  <c r="O19" i="3" s="1"/>
  <c r="L65" i="3" s="1"/>
  <c r="G19" i="3"/>
  <c r="L19" i="3"/>
  <c r="M19" i="3"/>
  <c r="N19" i="3"/>
  <c r="F20" i="3"/>
  <c r="G20" i="3"/>
  <c r="L20" i="3"/>
  <c r="M20" i="3"/>
  <c r="F21" i="3"/>
  <c r="L21" i="3"/>
  <c r="F22" i="3"/>
  <c r="G22" i="3"/>
  <c r="O22" i="3"/>
  <c r="F23" i="3"/>
  <c r="M23" i="3" s="1"/>
  <c r="F24" i="3"/>
  <c r="G24" i="3"/>
  <c r="L24" i="3"/>
  <c r="M24" i="3"/>
  <c r="N24" i="3"/>
  <c r="O24" i="3"/>
  <c r="F25" i="3"/>
  <c r="O25" i="3" s="1"/>
  <c r="G25" i="3"/>
  <c r="L25" i="3"/>
  <c r="M25" i="3"/>
  <c r="N25" i="3"/>
  <c r="F26" i="3"/>
  <c r="F27" i="3"/>
  <c r="G27" i="3"/>
  <c r="L27" i="3"/>
  <c r="O27" i="3"/>
  <c r="F28" i="3"/>
  <c r="N28" i="3"/>
  <c r="D74" i="3" s="1"/>
  <c r="F29" i="3"/>
  <c r="M29" i="3"/>
  <c r="O29" i="3"/>
  <c r="E75" i="3" s="1"/>
  <c r="F30" i="3"/>
  <c r="G30" i="3"/>
  <c r="L30" i="3"/>
  <c r="M30" i="3"/>
  <c r="N30" i="3"/>
  <c r="O30" i="3"/>
  <c r="F31" i="3"/>
  <c r="O31" i="3" s="1"/>
  <c r="G31" i="3"/>
  <c r="L31" i="3"/>
  <c r="M31" i="3"/>
  <c r="N31" i="3"/>
  <c r="D77" i="3" s="1"/>
  <c r="F32" i="3"/>
  <c r="G32" i="3"/>
  <c r="L32" i="3"/>
  <c r="M32" i="3"/>
  <c r="F33" i="3"/>
  <c r="F34" i="3"/>
  <c r="G34" i="3"/>
  <c r="N34" i="3"/>
  <c r="O34" i="3"/>
  <c r="F35" i="3"/>
  <c r="N35" i="3"/>
  <c r="F36" i="3"/>
  <c r="G36" i="3"/>
  <c r="L36" i="3"/>
  <c r="M36" i="3"/>
  <c r="C82" i="3" s="1"/>
  <c r="N36" i="3"/>
  <c r="O36" i="3"/>
  <c r="F37" i="3"/>
  <c r="O37" i="3" s="1"/>
  <c r="G37" i="3"/>
  <c r="L37" i="3"/>
  <c r="M37" i="3"/>
  <c r="J83" i="3" s="1"/>
  <c r="N37" i="3"/>
  <c r="F38" i="3"/>
  <c r="F39" i="3"/>
  <c r="G39" i="3"/>
  <c r="L39" i="3"/>
  <c r="O39" i="3"/>
  <c r="F40" i="3"/>
  <c r="I40" i="3"/>
  <c r="F41" i="3"/>
  <c r="G41" i="3"/>
  <c r="L41" i="3"/>
  <c r="M41" i="3"/>
  <c r="N41" i="3"/>
  <c r="O41" i="3"/>
  <c r="E87" i="3" s="1"/>
  <c r="F42" i="3"/>
  <c r="O42" i="3" s="1"/>
  <c r="G42" i="3"/>
  <c r="L42" i="3"/>
  <c r="M42" i="3"/>
  <c r="N42" i="3"/>
  <c r="B43" i="3"/>
  <c r="C43" i="3"/>
  <c r="D43" i="3"/>
  <c r="E43" i="3"/>
  <c r="I43" i="3"/>
  <c r="C52" i="3"/>
  <c r="D52" i="3"/>
  <c r="H52" i="3"/>
  <c r="J52" i="3"/>
  <c r="K52" i="3"/>
  <c r="L52" i="3"/>
  <c r="D53" i="3"/>
  <c r="E53" i="3"/>
  <c r="H53" i="3"/>
  <c r="K53" i="3"/>
  <c r="H54" i="3"/>
  <c r="H55" i="3"/>
  <c r="H56" i="3"/>
  <c r="K56" i="3" s="1"/>
  <c r="H57" i="3"/>
  <c r="D58" i="3"/>
  <c r="E58" i="3"/>
  <c r="H58" i="3"/>
  <c r="J58" i="3"/>
  <c r="K58" i="3"/>
  <c r="L58" i="3"/>
  <c r="D59" i="3"/>
  <c r="E59" i="3"/>
  <c r="H59" i="3"/>
  <c r="K59" i="3"/>
  <c r="L59" i="3"/>
  <c r="H60" i="3"/>
  <c r="H61" i="3"/>
  <c r="H62" i="3"/>
  <c r="C63" i="3"/>
  <c r="D63" i="3"/>
  <c r="H63" i="3"/>
  <c r="J63" i="3"/>
  <c r="K63" i="3"/>
  <c r="L63" i="3"/>
  <c r="D64" i="3"/>
  <c r="E64" i="3"/>
  <c r="H64" i="3"/>
  <c r="J64" i="3"/>
  <c r="L64" i="3"/>
  <c r="D65" i="3"/>
  <c r="E65" i="3"/>
  <c r="H65" i="3"/>
  <c r="K65" i="3"/>
  <c r="B66" i="3"/>
  <c r="H66" i="3"/>
  <c r="I66" i="3" s="1"/>
  <c r="B67" i="3"/>
  <c r="H67" i="3"/>
  <c r="H68" i="3"/>
  <c r="H69" i="3"/>
  <c r="B70" i="3"/>
  <c r="C70" i="3"/>
  <c r="D70" i="3"/>
  <c r="E70" i="3"/>
  <c r="H70" i="3"/>
  <c r="I70" i="3"/>
  <c r="J70" i="3"/>
  <c r="K70" i="3"/>
  <c r="L70" i="3"/>
  <c r="C71" i="3"/>
  <c r="D71" i="3"/>
  <c r="E71" i="3"/>
  <c r="H71" i="3"/>
  <c r="J71" i="3" s="1"/>
  <c r="K71" i="3"/>
  <c r="L71" i="3"/>
  <c r="H72" i="3"/>
  <c r="B73" i="3"/>
  <c r="E73" i="3"/>
  <c r="H73" i="3"/>
  <c r="I73" i="3" s="1"/>
  <c r="L73" i="3"/>
  <c r="H74" i="3"/>
  <c r="K74" i="3"/>
  <c r="C75" i="3"/>
  <c r="H75" i="3"/>
  <c r="J75" i="3"/>
  <c r="L75" i="3"/>
  <c r="C76" i="3"/>
  <c r="E76" i="3"/>
  <c r="H76" i="3"/>
  <c r="J76" i="3"/>
  <c r="L76" i="3"/>
  <c r="C77" i="3"/>
  <c r="E77" i="3"/>
  <c r="H77" i="3"/>
  <c r="K77" i="3" s="1"/>
  <c r="J77" i="3"/>
  <c r="B78" i="3"/>
  <c r="H78" i="3"/>
  <c r="I78" i="3"/>
  <c r="H79" i="3"/>
  <c r="D80" i="3"/>
  <c r="H80" i="3"/>
  <c r="K80" i="3"/>
  <c r="D81" i="3"/>
  <c r="H81" i="3"/>
  <c r="B82" i="3"/>
  <c r="D82" i="3"/>
  <c r="E82" i="3"/>
  <c r="H82" i="3"/>
  <c r="I82" i="3"/>
  <c r="J82" i="3"/>
  <c r="K82" i="3"/>
  <c r="L82" i="3"/>
  <c r="C83" i="3"/>
  <c r="D83" i="3"/>
  <c r="E83" i="3"/>
  <c r="H83" i="3"/>
  <c r="K83" i="3"/>
  <c r="L83" i="3"/>
  <c r="H84" i="3"/>
  <c r="B85" i="3"/>
  <c r="E85" i="3"/>
  <c r="H85" i="3"/>
  <c r="L85" i="3" s="1"/>
  <c r="H86" i="3"/>
  <c r="B87" i="3"/>
  <c r="C87" i="3"/>
  <c r="D87" i="3"/>
  <c r="H87" i="3"/>
  <c r="J87" i="3"/>
  <c r="K87" i="3"/>
  <c r="L87" i="3"/>
  <c r="B88" i="3"/>
  <c r="C88" i="3"/>
  <c r="F88" i="3" s="1"/>
  <c r="D88" i="3"/>
  <c r="E88" i="3"/>
  <c r="H88" i="3"/>
  <c r="I88" i="3"/>
  <c r="J88" i="3"/>
  <c r="M88" i="3" s="1"/>
  <c r="K88" i="3"/>
  <c r="L88" i="3"/>
  <c r="B107" i="3"/>
  <c r="F6" i="4"/>
  <c r="G6" i="4"/>
  <c r="L6" i="4"/>
  <c r="M6" i="4"/>
  <c r="N6" i="4"/>
  <c r="O6" i="4"/>
  <c r="F7" i="4"/>
  <c r="G7" i="4"/>
  <c r="L7" i="4"/>
  <c r="M7" i="4"/>
  <c r="C53" i="4" s="1"/>
  <c r="N7" i="4"/>
  <c r="F8" i="4"/>
  <c r="N8" i="4" s="1"/>
  <c r="G8" i="4"/>
  <c r="L8" i="4"/>
  <c r="M8" i="4"/>
  <c r="O8" i="4"/>
  <c r="F9" i="4"/>
  <c r="M9" i="4" s="1"/>
  <c r="G9" i="4"/>
  <c r="L9" i="4"/>
  <c r="N9" i="4"/>
  <c r="K55" i="4" s="1"/>
  <c r="O9" i="4"/>
  <c r="F10" i="4"/>
  <c r="L10" i="4" s="1"/>
  <c r="G10" i="4"/>
  <c r="M10" i="4"/>
  <c r="N10" i="4"/>
  <c r="O10" i="4"/>
  <c r="F11" i="4"/>
  <c r="G11" i="4" s="1"/>
  <c r="L11" i="4"/>
  <c r="M11" i="4"/>
  <c r="J57" i="4" s="1"/>
  <c r="N11" i="4"/>
  <c r="O11" i="4"/>
  <c r="F12" i="4"/>
  <c r="G12" i="4"/>
  <c r="L12" i="4"/>
  <c r="M12" i="4"/>
  <c r="N12" i="4"/>
  <c r="O12" i="4"/>
  <c r="F13" i="4"/>
  <c r="O13" i="4" s="1"/>
  <c r="G13" i="4"/>
  <c r="L13" i="4"/>
  <c r="B59" i="4" s="1"/>
  <c r="M13" i="4"/>
  <c r="J59" i="4" s="1"/>
  <c r="N13" i="4"/>
  <c r="F14" i="4"/>
  <c r="N14" i="4" s="1"/>
  <c r="G14" i="4"/>
  <c r="L14" i="4"/>
  <c r="M14" i="4"/>
  <c r="O14" i="4"/>
  <c r="F15" i="4"/>
  <c r="M15" i="4" s="1"/>
  <c r="G15" i="4"/>
  <c r="L15" i="4"/>
  <c r="N15" i="4"/>
  <c r="O15" i="4"/>
  <c r="E61" i="4" s="1"/>
  <c r="F16" i="4"/>
  <c r="L16" i="4" s="1"/>
  <c r="G16" i="4"/>
  <c r="M16" i="4"/>
  <c r="N16" i="4"/>
  <c r="D62" i="4" s="1"/>
  <c r="O16" i="4"/>
  <c r="F17" i="4"/>
  <c r="G17" i="4" s="1"/>
  <c r="L17" i="4"/>
  <c r="M17" i="4"/>
  <c r="N17" i="4"/>
  <c r="O17" i="4"/>
  <c r="E63" i="4" s="1"/>
  <c r="F18" i="4"/>
  <c r="G18" i="4"/>
  <c r="L18" i="4"/>
  <c r="M18" i="4"/>
  <c r="C64" i="4" s="1"/>
  <c r="N18" i="4"/>
  <c r="O18" i="4"/>
  <c r="F19" i="4"/>
  <c r="O19" i="4" s="1"/>
  <c r="G19" i="4"/>
  <c r="L19" i="4"/>
  <c r="M19" i="4"/>
  <c r="P19" i="4" s="1"/>
  <c r="N19" i="4"/>
  <c r="D65" i="4" s="1"/>
  <c r="F20" i="4"/>
  <c r="N20" i="4" s="1"/>
  <c r="G20" i="4"/>
  <c r="L20" i="4"/>
  <c r="M20" i="4"/>
  <c r="C66" i="4" s="1"/>
  <c r="O20" i="4"/>
  <c r="F21" i="4"/>
  <c r="M21" i="4" s="1"/>
  <c r="G21" i="4"/>
  <c r="L21" i="4"/>
  <c r="N21" i="4"/>
  <c r="O21" i="4"/>
  <c r="F22" i="4"/>
  <c r="L22" i="4" s="1"/>
  <c r="G22" i="4"/>
  <c r="M22" i="4"/>
  <c r="N22" i="4"/>
  <c r="K68" i="4" s="1"/>
  <c r="O22" i="4"/>
  <c r="L68" i="4" s="1"/>
  <c r="F23" i="4"/>
  <c r="G23" i="4" s="1"/>
  <c r="L23" i="4"/>
  <c r="M23" i="4"/>
  <c r="N23" i="4"/>
  <c r="P23" i="4" s="1"/>
  <c r="O23" i="4"/>
  <c r="F24" i="4"/>
  <c r="G24" i="4"/>
  <c r="L24" i="4"/>
  <c r="M24" i="4"/>
  <c r="J70" i="4" s="1"/>
  <c r="N24" i="4"/>
  <c r="K70" i="4" s="1"/>
  <c r="O24" i="4"/>
  <c r="F25" i="4"/>
  <c r="O25" i="4" s="1"/>
  <c r="G25" i="4"/>
  <c r="L25" i="4"/>
  <c r="M25" i="4"/>
  <c r="N25" i="4"/>
  <c r="F26" i="4"/>
  <c r="N26" i="4" s="1"/>
  <c r="G26" i="4"/>
  <c r="L26" i="4"/>
  <c r="M26" i="4"/>
  <c r="O26" i="4"/>
  <c r="F27" i="4"/>
  <c r="M27" i="4" s="1"/>
  <c r="G27" i="4"/>
  <c r="L27" i="4"/>
  <c r="N27" i="4"/>
  <c r="K73" i="4" s="1"/>
  <c r="O27" i="4"/>
  <c r="L73" i="4" s="1"/>
  <c r="F28" i="4"/>
  <c r="L28" i="4" s="1"/>
  <c r="G28" i="4"/>
  <c r="M28" i="4"/>
  <c r="N28" i="4"/>
  <c r="O28" i="4"/>
  <c r="F29" i="4"/>
  <c r="G29" i="4" s="1"/>
  <c r="L29" i="4"/>
  <c r="M29" i="4"/>
  <c r="J75" i="4" s="1"/>
  <c r="N29" i="4"/>
  <c r="O29" i="4"/>
  <c r="L75" i="4" s="1"/>
  <c r="F30" i="4"/>
  <c r="G30" i="4"/>
  <c r="L30" i="4"/>
  <c r="M30" i="4"/>
  <c r="N30" i="4"/>
  <c r="O30" i="4"/>
  <c r="F31" i="4"/>
  <c r="O31" i="4" s="1"/>
  <c r="G31" i="4"/>
  <c r="L31" i="4"/>
  <c r="B77" i="4" s="1"/>
  <c r="M31" i="4"/>
  <c r="J77" i="4" s="1"/>
  <c r="N31" i="4"/>
  <c r="K77" i="4" s="1"/>
  <c r="F32" i="4"/>
  <c r="N32" i="4" s="1"/>
  <c r="G32" i="4"/>
  <c r="L32" i="4"/>
  <c r="M32" i="4"/>
  <c r="O32" i="4"/>
  <c r="F33" i="4"/>
  <c r="M33" i="4" s="1"/>
  <c r="G33" i="4"/>
  <c r="L33" i="4"/>
  <c r="N33" i="4"/>
  <c r="O33" i="4"/>
  <c r="E79" i="4" s="1"/>
  <c r="F34" i="4"/>
  <c r="L34" i="4" s="1"/>
  <c r="G34" i="4"/>
  <c r="M34" i="4"/>
  <c r="N34" i="4"/>
  <c r="D80" i="4" s="1"/>
  <c r="O34" i="4"/>
  <c r="F35" i="4"/>
  <c r="G35" i="4" s="1"/>
  <c r="L35" i="4"/>
  <c r="M35" i="4"/>
  <c r="N35" i="4"/>
  <c r="O35" i="4"/>
  <c r="E81" i="4" s="1"/>
  <c r="F36" i="4"/>
  <c r="G36" i="4"/>
  <c r="L36" i="4"/>
  <c r="M36" i="4"/>
  <c r="C82" i="4" s="1"/>
  <c r="N36" i="4"/>
  <c r="O36" i="4"/>
  <c r="F37" i="4"/>
  <c r="O37" i="4" s="1"/>
  <c r="G37" i="4"/>
  <c r="L37" i="4"/>
  <c r="M37" i="4"/>
  <c r="N37" i="4"/>
  <c r="D83" i="4" s="1"/>
  <c r="F38" i="4"/>
  <c r="N38" i="4" s="1"/>
  <c r="G38" i="4"/>
  <c r="L38" i="4"/>
  <c r="M38" i="4"/>
  <c r="C84" i="4" s="1"/>
  <c r="F84" i="4" s="1"/>
  <c r="O38" i="4"/>
  <c r="F39" i="4"/>
  <c r="M39" i="4" s="1"/>
  <c r="G39" i="4"/>
  <c r="L39" i="4"/>
  <c r="N39" i="4"/>
  <c r="O39" i="4"/>
  <c r="F40" i="4"/>
  <c r="G40" i="4"/>
  <c r="I40" i="4"/>
  <c r="L40" i="4"/>
  <c r="M40" i="4"/>
  <c r="N40" i="4"/>
  <c r="K86" i="4" s="1"/>
  <c r="O40" i="4"/>
  <c r="F41" i="4"/>
  <c r="G41" i="4"/>
  <c r="L41" i="4"/>
  <c r="P41" i="4" s="1"/>
  <c r="M41" i="4"/>
  <c r="N41" i="4"/>
  <c r="O41" i="4"/>
  <c r="F42" i="4"/>
  <c r="G42" i="4"/>
  <c r="L42" i="4"/>
  <c r="M42" i="4"/>
  <c r="B43" i="4"/>
  <c r="C43" i="4"/>
  <c r="D43" i="4"/>
  <c r="E43" i="4"/>
  <c r="I43" i="4"/>
  <c r="B52" i="4"/>
  <c r="E52" i="4"/>
  <c r="H52" i="4"/>
  <c r="I52" i="4"/>
  <c r="K52" i="4"/>
  <c r="L52" i="4"/>
  <c r="H53" i="4"/>
  <c r="J53" i="4" s="1"/>
  <c r="B54" i="4"/>
  <c r="C54" i="4"/>
  <c r="D54" i="4"/>
  <c r="H54" i="4"/>
  <c r="I54" i="4"/>
  <c r="J54" i="4"/>
  <c r="K54" i="4"/>
  <c r="C55" i="4"/>
  <c r="H55" i="4"/>
  <c r="J55" i="4" s="1"/>
  <c r="B56" i="4"/>
  <c r="D56" i="4"/>
  <c r="H56" i="4"/>
  <c r="I56" i="4"/>
  <c r="K56" i="4"/>
  <c r="B57" i="4"/>
  <c r="C57" i="4"/>
  <c r="H57" i="4"/>
  <c r="I57" i="4" s="1"/>
  <c r="B58" i="4"/>
  <c r="C58" i="4"/>
  <c r="H58" i="4"/>
  <c r="I58" i="4"/>
  <c r="J58" i="4"/>
  <c r="E59" i="4"/>
  <c r="H59" i="4"/>
  <c r="I59" i="4" s="1"/>
  <c r="L59" i="4"/>
  <c r="B60" i="4"/>
  <c r="C60" i="4"/>
  <c r="D60" i="4"/>
  <c r="H60" i="4"/>
  <c r="I60" i="4"/>
  <c r="J60" i="4"/>
  <c r="K60" i="4"/>
  <c r="C61" i="4"/>
  <c r="D61" i="4"/>
  <c r="H61" i="4"/>
  <c r="J61" i="4"/>
  <c r="K61" i="4"/>
  <c r="L61" i="4"/>
  <c r="B62" i="4"/>
  <c r="H62" i="4"/>
  <c r="B63" i="4"/>
  <c r="C63" i="4"/>
  <c r="H63" i="4"/>
  <c r="I63" i="4"/>
  <c r="J63" i="4"/>
  <c r="B64" i="4"/>
  <c r="H64" i="4"/>
  <c r="B65" i="4"/>
  <c r="C65" i="4"/>
  <c r="E65" i="4"/>
  <c r="H65" i="4"/>
  <c r="I65" i="4"/>
  <c r="J65" i="4"/>
  <c r="L65" i="4"/>
  <c r="B66" i="4"/>
  <c r="D66" i="4"/>
  <c r="H66" i="4"/>
  <c r="I66" i="4"/>
  <c r="K66" i="4"/>
  <c r="C67" i="4"/>
  <c r="D67" i="4"/>
  <c r="H67" i="4"/>
  <c r="K67" i="4" s="1"/>
  <c r="J67" i="4"/>
  <c r="B68" i="4"/>
  <c r="D68" i="4"/>
  <c r="E68" i="4"/>
  <c r="H68" i="4"/>
  <c r="I68" i="4" s="1"/>
  <c r="B69" i="4"/>
  <c r="C69" i="4"/>
  <c r="H69" i="4"/>
  <c r="J69" i="4" s="1"/>
  <c r="I69" i="4"/>
  <c r="B70" i="4"/>
  <c r="C70" i="4"/>
  <c r="H70" i="4"/>
  <c r="B71" i="4"/>
  <c r="C71" i="4"/>
  <c r="E71" i="4"/>
  <c r="H71" i="4"/>
  <c r="L71" i="4" s="1"/>
  <c r="I71" i="4"/>
  <c r="B72" i="4"/>
  <c r="C72" i="4"/>
  <c r="D72" i="4"/>
  <c r="H72" i="4"/>
  <c r="I72" i="4"/>
  <c r="J72" i="4"/>
  <c r="K72" i="4"/>
  <c r="C73" i="4"/>
  <c r="E73" i="4"/>
  <c r="H73" i="4"/>
  <c r="J73" i="4" s="1"/>
  <c r="B74" i="4"/>
  <c r="D74" i="4"/>
  <c r="H74" i="4"/>
  <c r="I74" i="4"/>
  <c r="K74" i="4"/>
  <c r="B75" i="4"/>
  <c r="C75" i="4"/>
  <c r="E75" i="4"/>
  <c r="H75" i="4"/>
  <c r="I75" i="4" s="1"/>
  <c r="B76" i="4"/>
  <c r="C76" i="4"/>
  <c r="H76" i="4"/>
  <c r="I76" i="4"/>
  <c r="J76" i="4"/>
  <c r="D77" i="4"/>
  <c r="E77" i="4"/>
  <c r="H77" i="4"/>
  <c r="I77" i="4" s="1"/>
  <c r="L77" i="4"/>
  <c r="B78" i="4"/>
  <c r="C78" i="4"/>
  <c r="D78" i="4"/>
  <c r="H78" i="4"/>
  <c r="I78" i="4"/>
  <c r="J78" i="4"/>
  <c r="K78" i="4"/>
  <c r="C79" i="4"/>
  <c r="D79" i="4"/>
  <c r="H79" i="4"/>
  <c r="J79" i="4"/>
  <c r="K79" i="4"/>
  <c r="L79" i="4"/>
  <c r="B80" i="4"/>
  <c r="H80" i="4"/>
  <c r="K80" i="4" s="1"/>
  <c r="I80" i="4"/>
  <c r="B81" i="4"/>
  <c r="C81" i="4"/>
  <c r="H81" i="4"/>
  <c r="I81" i="4"/>
  <c r="J81" i="4"/>
  <c r="L81" i="4"/>
  <c r="B82" i="4"/>
  <c r="H82" i="4"/>
  <c r="J82" i="4" s="1"/>
  <c r="I82" i="4"/>
  <c r="B83" i="4"/>
  <c r="C83" i="4"/>
  <c r="E83" i="4"/>
  <c r="H83" i="4"/>
  <c r="I83" i="4"/>
  <c r="J83" i="4"/>
  <c r="K83" i="4"/>
  <c r="L83" i="4"/>
  <c r="B84" i="4"/>
  <c r="D84" i="4"/>
  <c r="E84" i="4"/>
  <c r="H84" i="4"/>
  <c r="I84" i="4"/>
  <c r="K84" i="4"/>
  <c r="L84" i="4"/>
  <c r="C85" i="4"/>
  <c r="D85" i="4"/>
  <c r="H85" i="4"/>
  <c r="J85" i="4"/>
  <c r="K85" i="4"/>
  <c r="D86" i="4"/>
  <c r="E86" i="4"/>
  <c r="H86" i="4"/>
  <c r="L86" i="4"/>
  <c r="B87" i="4"/>
  <c r="F87" i="4" s="1"/>
  <c r="C87" i="4"/>
  <c r="D87" i="4"/>
  <c r="E87" i="4"/>
  <c r="H87" i="4"/>
  <c r="I87" i="4"/>
  <c r="B88" i="4"/>
  <c r="C88" i="4"/>
  <c r="H88" i="4"/>
  <c r="J88" i="4"/>
  <c r="B107" i="4"/>
  <c r="E78" i="4" l="1"/>
  <c r="L78" i="4"/>
  <c r="M78" i="4" s="1"/>
  <c r="L56" i="4"/>
  <c r="E56" i="4"/>
  <c r="F83" i="4"/>
  <c r="L63" i="4"/>
  <c r="I62" i="4"/>
  <c r="K62" i="4"/>
  <c r="C86" i="4"/>
  <c r="J86" i="4"/>
  <c r="P39" i="4"/>
  <c r="P32" i="4"/>
  <c r="E72" i="4"/>
  <c r="F72" i="4" s="1"/>
  <c r="L72" i="4"/>
  <c r="M72" i="4" s="1"/>
  <c r="P25" i="4"/>
  <c r="K64" i="4"/>
  <c r="D64" i="4"/>
  <c r="P17" i="4"/>
  <c r="L57" i="4"/>
  <c r="E57" i="4"/>
  <c r="P10" i="4"/>
  <c r="D71" i="4"/>
  <c r="K71" i="4"/>
  <c r="M82" i="4"/>
  <c r="M77" i="4"/>
  <c r="F74" i="4"/>
  <c r="I88" i="4"/>
  <c r="P40" i="4"/>
  <c r="L80" i="4"/>
  <c r="E80" i="4"/>
  <c r="P33" i="4"/>
  <c r="P26" i="4"/>
  <c r="E66" i="4"/>
  <c r="F66" i="4" s="1"/>
  <c r="L66" i="4"/>
  <c r="F64" i="4"/>
  <c r="K59" i="4"/>
  <c r="D59" i="4"/>
  <c r="K58" i="4"/>
  <c r="D58" i="4"/>
  <c r="F58" i="4" s="1"/>
  <c r="P11" i="4"/>
  <c r="B60" i="3"/>
  <c r="I60" i="3"/>
  <c r="M57" i="4"/>
  <c r="K87" i="4"/>
  <c r="M87" i="4" s="1"/>
  <c r="L87" i="4"/>
  <c r="J87" i="4"/>
  <c r="M71" i="4"/>
  <c r="L74" i="4"/>
  <c r="E74" i="4"/>
  <c r="E67" i="4"/>
  <c r="L67" i="4"/>
  <c r="E60" i="4"/>
  <c r="F60" i="4" s="1"/>
  <c r="L60" i="4"/>
  <c r="M60" i="4" s="1"/>
  <c r="D53" i="4"/>
  <c r="K53" i="4"/>
  <c r="D52" i="4"/>
  <c r="C69" i="3"/>
  <c r="J69" i="3"/>
  <c r="M76" i="4"/>
  <c r="D70" i="4"/>
  <c r="K65" i="4"/>
  <c r="K82" i="4"/>
  <c r="D82" i="4"/>
  <c r="F82" i="4" s="1"/>
  <c r="P35" i="4"/>
  <c r="P28" i="4"/>
  <c r="P21" i="4"/>
  <c r="P14" i="4"/>
  <c r="F59" i="4"/>
  <c r="E54" i="4"/>
  <c r="L54" i="4"/>
  <c r="M54" i="4" s="1"/>
  <c r="F78" i="4"/>
  <c r="E85" i="4"/>
  <c r="L85" i="4"/>
  <c r="M74" i="4"/>
  <c r="F70" i="4"/>
  <c r="I64" i="4"/>
  <c r="J64" i="4"/>
  <c r="M59" i="4"/>
  <c r="M56" i="4"/>
  <c r="F54" i="4"/>
  <c r="P37" i="4"/>
  <c r="K76" i="4"/>
  <c r="D76" i="4"/>
  <c r="F76" i="4" s="1"/>
  <c r="P29" i="4"/>
  <c r="E69" i="4"/>
  <c r="L69" i="4"/>
  <c r="L62" i="4"/>
  <c r="E62" i="4"/>
  <c r="P15" i="4"/>
  <c r="L55" i="4"/>
  <c r="E55" i="4"/>
  <c r="P8" i="4"/>
  <c r="L43" i="4"/>
  <c r="F82" i="3"/>
  <c r="M33" i="3"/>
  <c r="N33" i="3"/>
  <c r="G33" i="3"/>
  <c r="O33" i="3"/>
  <c r="J71" i="4"/>
  <c r="F71" i="4"/>
  <c r="P38" i="4"/>
  <c r="E82" i="4"/>
  <c r="L82" i="4"/>
  <c r="P34" i="4"/>
  <c r="P31" i="4"/>
  <c r="E76" i="4"/>
  <c r="L76" i="4"/>
  <c r="P27" i="4"/>
  <c r="E70" i="4"/>
  <c r="L70" i="4"/>
  <c r="P22" i="4"/>
  <c r="P20" i="4"/>
  <c r="E64" i="4"/>
  <c r="L64" i="4"/>
  <c r="P16" i="4"/>
  <c r="P13" i="4"/>
  <c r="E58" i="4"/>
  <c r="L58" i="4"/>
  <c r="M58" i="4" s="1"/>
  <c r="P9" i="4"/>
  <c r="M82" i="3"/>
  <c r="E80" i="3"/>
  <c r="L80" i="3"/>
  <c r="N26" i="3"/>
  <c r="O26" i="3"/>
  <c r="G26" i="3"/>
  <c r="L26" i="3"/>
  <c r="M26" i="3"/>
  <c r="F65" i="4"/>
  <c r="D81" i="4"/>
  <c r="F81" i="4" s="1"/>
  <c r="K81" i="4"/>
  <c r="M81" i="4" s="1"/>
  <c r="D75" i="4"/>
  <c r="F75" i="4" s="1"/>
  <c r="K75" i="4"/>
  <c r="M75" i="4" s="1"/>
  <c r="D69" i="4"/>
  <c r="F69" i="4" s="1"/>
  <c r="K69" i="4"/>
  <c r="M69" i="4" s="1"/>
  <c r="D63" i="4"/>
  <c r="F63" i="4" s="1"/>
  <c r="K63" i="4"/>
  <c r="M63" i="4" s="1"/>
  <c r="D57" i="4"/>
  <c r="K57" i="4"/>
  <c r="C52" i="4"/>
  <c r="F52" i="4" s="1"/>
  <c r="J52" i="4"/>
  <c r="F87" i="3"/>
  <c r="L77" i="3"/>
  <c r="E68" i="3"/>
  <c r="L68" i="3"/>
  <c r="G11" i="3"/>
  <c r="L11" i="3"/>
  <c r="M11" i="3"/>
  <c r="N11" i="3"/>
  <c r="O11" i="3"/>
  <c r="B53" i="3"/>
  <c r="I53" i="3"/>
  <c r="M53" i="3" s="1"/>
  <c r="P7" i="3"/>
  <c r="B86" i="4"/>
  <c r="M83" i="4"/>
  <c r="C77" i="4"/>
  <c r="F77" i="4" s="1"/>
  <c r="D73" i="4"/>
  <c r="M65" i="4"/>
  <c r="C59" i="4"/>
  <c r="D55" i="4"/>
  <c r="O42" i="4"/>
  <c r="N42" i="4"/>
  <c r="B85" i="4"/>
  <c r="F85" i="4" s="1"/>
  <c r="I85" i="4"/>
  <c r="M85" i="4" s="1"/>
  <c r="P36" i="4"/>
  <c r="C80" i="4"/>
  <c r="F80" i="4" s="1"/>
  <c r="J80" i="4"/>
  <c r="M80" i="4" s="1"/>
  <c r="B79" i="4"/>
  <c r="F79" i="4" s="1"/>
  <c r="I79" i="4"/>
  <c r="M79" i="4" s="1"/>
  <c r="P30" i="4"/>
  <c r="C74" i="4"/>
  <c r="J74" i="4"/>
  <c r="B73" i="4"/>
  <c r="I73" i="4"/>
  <c r="M73" i="4" s="1"/>
  <c r="P24" i="4"/>
  <c r="C68" i="4"/>
  <c r="F68" i="4" s="1"/>
  <c r="J68" i="4"/>
  <c r="M68" i="4" s="1"/>
  <c r="B67" i="4"/>
  <c r="I67" i="4"/>
  <c r="P18" i="4"/>
  <c r="C62" i="4"/>
  <c r="F62" i="4" s="1"/>
  <c r="J62" i="4"/>
  <c r="B61" i="4"/>
  <c r="F61" i="4" s="1"/>
  <c r="I61" i="4"/>
  <c r="M61" i="4" s="1"/>
  <c r="P12" i="4"/>
  <c r="C56" i="4"/>
  <c r="F56" i="4" s="1"/>
  <c r="J56" i="4"/>
  <c r="B55" i="4"/>
  <c r="I55" i="4"/>
  <c r="B53" i="4"/>
  <c r="I53" i="4"/>
  <c r="P6" i="4"/>
  <c r="F70" i="3"/>
  <c r="L40" i="3"/>
  <c r="O40" i="3"/>
  <c r="G40" i="3"/>
  <c r="M40" i="3"/>
  <c r="N40" i="3"/>
  <c r="N38" i="3"/>
  <c r="O38" i="3"/>
  <c r="M38" i="3"/>
  <c r="G38" i="3"/>
  <c r="L38" i="3"/>
  <c r="C54" i="3"/>
  <c r="J54" i="3"/>
  <c r="M63" i="2"/>
  <c r="I86" i="4"/>
  <c r="M86" i="4" s="1"/>
  <c r="J84" i="4"/>
  <c r="M84" i="4" s="1"/>
  <c r="I70" i="4"/>
  <c r="J66" i="4"/>
  <c r="M66" i="4" s="1"/>
  <c r="M43" i="4"/>
  <c r="M70" i="3"/>
  <c r="I67" i="3"/>
  <c r="K81" i="3"/>
  <c r="L33" i="3"/>
  <c r="D76" i="3"/>
  <c r="K76" i="3"/>
  <c r="E61" i="3"/>
  <c r="L61" i="3"/>
  <c r="G35" i="3"/>
  <c r="L35" i="3"/>
  <c r="C78" i="3"/>
  <c r="J78" i="3"/>
  <c r="B77" i="3"/>
  <c r="F77" i="3" s="1"/>
  <c r="I77" i="3"/>
  <c r="M77" i="3" s="1"/>
  <c r="P31" i="3"/>
  <c r="P30" i="3"/>
  <c r="L28" i="3"/>
  <c r="M28" i="3"/>
  <c r="N23" i="3"/>
  <c r="M21" i="3"/>
  <c r="N21" i="3"/>
  <c r="N16" i="3"/>
  <c r="N14" i="3"/>
  <c r="O14" i="3"/>
  <c r="E56" i="3"/>
  <c r="L56" i="3"/>
  <c r="L9" i="3"/>
  <c r="J74" i="2"/>
  <c r="J62" i="2"/>
  <c r="B83" i="1"/>
  <c r="I83" i="1"/>
  <c r="I55" i="1"/>
  <c r="B55" i="1"/>
  <c r="L52" i="1"/>
  <c r="E52" i="1"/>
  <c r="P42" i="3"/>
  <c r="P41" i="3"/>
  <c r="G29" i="3"/>
  <c r="L29" i="3"/>
  <c r="B71" i="3"/>
  <c r="F71" i="3" s="1"/>
  <c r="I71" i="3"/>
  <c r="M71" i="3" s="1"/>
  <c r="P25" i="3"/>
  <c r="P24" i="3"/>
  <c r="L22" i="3"/>
  <c r="M22" i="3"/>
  <c r="C65" i="3"/>
  <c r="J65" i="3"/>
  <c r="M15" i="3"/>
  <c r="N15" i="3"/>
  <c r="N8" i="3"/>
  <c r="O8" i="3"/>
  <c r="I76" i="2"/>
  <c r="M87" i="1"/>
  <c r="L60" i="1"/>
  <c r="K60" i="1"/>
  <c r="I60" i="1"/>
  <c r="I61" i="1"/>
  <c r="B61" i="1"/>
  <c r="E58" i="1"/>
  <c r="L58" i="1"/>
  <c r="G23" i="3"/>
  <c r="L23" i="3"/>
  <c r="C66" i="3"/>
  <c r="J66" i="3"/>
  <c r="B65" i="3"/>
  <c r="F65" i="3" s="1"/>
  <c r="I65" i="3"/>
  <c r="M65" i="3" s="1"/>
  <c r="P19" i="3"/>
  <c r="P18" i="3"/>
  <c r="B64" i="3"/>
  <c r="F64" i="3" s="1"/>
  <c r="I64" i="3"/>
  <c r="M64" i="3" s="1"/>
  <c r="L16" i="3"/>
  <c r="M16" i="3"/>
  <c r="C59" i="3"/>
  <c r="J59" i="3"/>
  <c r="M9" i="3"/>
  <c r="N9" i="3"/>
  <c r="L67" i="2"/>
  <c r="E67" i="2"/>
  <c r="L60" i="2"/>
  <c r="E60" i="2"/>
  <c r="L53" i="2"/>
  <c r="E53" i="2"/>
  <c r="M39" i="3"/>
  <c r="P39" i="3" s="1"/>
  <c r="N39" i="3"/>
  <c r="O35" i="3"/>
  <c r="N32" i="3"/>
  <c r="O32" i="3"/>
  <c r="O28" i="3"/>
  <c r="O21" i="3"/>
  <c r="G17" i="3"/>
  <c r="L17" i="3"/>
  <c r="M14" i="3"/>
  <c r="B59" i="3"/>
  <c r="F59" i="3" s="1"/>
  <c r="I59" i="3"/>
  <c r="P13" i="3"/>
  <c r="P12" i="3"/>
  <c r="B58" i="3"/>
  <c r="F58" i="3" s="1"/>
  <c r="I58" i="3"/>
  <c r="M58" i="3" s="1"/>
  <c r="L10" i="3"/>
  <c r="M10" i="3"/>
  <c r="C53" i="3"/>
  <c r="J53" i="3"/>
  <c r="I57" i="2"/>
  <c r="J57" i="2"/>
  <c r="K57" i="2"/>
  <c r="P36" i="2"/>
  <c r="E69" i="2"/>
  <c r="L69" i="2"/>
  <c r="M69" i="2" s="1"/>
  <c r="F70" i="1"/>
  <c r="P6" i="3"/>
  <c r="B52" i="3"/>
  <c r="I52" i="3"/>
  <c r="L39" i="2"/>
  <c r="N39" i="2"/>
  <c r="G39" i="2"/>
  <c r="M39" i="2"/>
  <c r="O39" i="2"/>
  <c r="M32" i="2"/>
  <c r="N32" i="2"/>
  <c r="G32" i="2"/>
  <c r="L32" i="2"/>
  <c r="O32" i="2"/>
  <c r="N25" i="2"/>
  <c r="M25" i="2"/>
  <c r="G25" i="2"/>
  <c r="L25" i="2"/>
  <c r="O25" i="2"/>
  <c r="O18" i="2"/>
  <c r="M18" i="2"/>
  <c r="G18" i="2"/>
  <c r="L18" i="2"/>
  <c r="N18" i="2"/>
  <c r="G10" i="2"/>
  <c r="N10" i="2"/>
  <c r="L10" i="2"/>
  <c r="M10" i="2"/>
  <c r="O10" i="2"/>
  <c r="M70" i="1"/>
  <c r="G29" i="1"/>
  <c r="L29" i="1"/>
  <c r="M29" i="1"/>
  <c r="O29" i="1"/>
  <c r="N29" i="1"/>
  <c r="C71" i="1"/>
  <c r="J71" i="1"/>
  <c r="O7" i="4"/>
  <c r="P7" i="4" s="1"/>
  <c r="F43" i="4"/>
  <c r="I87" i="3"/>
  <c r="M87" i="3" s="1"/>
  <c r="I85" i="3"/>
  <c r="I76" i="3"/>
  <c r="M76" i="3" s="1"/>
  <c r="B76" i="3"/>
  <c r="B83" i="3"/>
  <c r="F83" i="3" s="1"/>
  <c r="I83" i="3"/>
  <c r="M83" i="3" s="1"/>
  <c r="P37" i="3"/>
  <c r="P36" i="3"/>
  <c r="M35" i="3"/>
  <c r="L34" i="3"/>
  <c r="M34" i="3"/>
  <c r="N29" i="3"/>
  <c r="G28" i="3"/>
  <c r="M27" i="3"/>
  <c r="N27" i="3"/>
  <c r="O23" i="3"/>
  <c r="N22" i="3"/>
  <c r="G21" i="3"/>
  <c r="N20" i="3"/>
  <c r="O20" i="3"/>
  <c r="O16" i="3"/>
  <c r="L15" i="3"/>
  <c r="G14" i="3"/>
  <c r="O9" i="3"/>
  <c r="L8" i="3"/>
  <c r="D82" i="2"/>
  <c r="L74" i="2"/>
  <c r="F63" i="2"/>
  <c r="J80" i="2"/>
  <c r="C80" i="2"/>
  <c r="C73" i="2"/>
  <c r="J73" i="2"/>
  <c r="B66" i="2"/>
  <c r="I66" i="2"/>
  <c r="P20" i="2"/>
  <c r="L62" i="2"/>
  <c r="B59" i="2"/>
  <c r="I59" i="2"/>
  <c r="I52" i="2"/>
  <c r="P6" i="2"/>
  <c r="B52" i="2"/>
  <c r="G40" i="2"/>
  <c r="M40" i="2"/>
  <c r="L33" i="2"/>
  <c r="N33" i="2"/>
  <c r="M26" i="2"/>
  <c r="N26" i="2"/>
  <c r="C67" i="2"/>
  <c r="J67" i="2"/>
  <c r="N19" i="2"/>
  <c r="M19" i="2"/>
  <c r="E63" i="2"/>
  <c r="L63" i="2"/>
  <c r="B60" i="2"/>
  <c r="I60" i="2"/>
  <c r="O12" i="2"/>
  <c r="M12" i="2"/>
  <c r="F82" i="1"/>
  <c r="M58" i="1"/>
  <c r="E86" i="1"/>
  <c r="F86" i="1" s="1"/>
  <c r="L86" i="1"/>
  <c r="C84" i="1"/>
  <c r="J84" i="1"/>
  <c r="O37" i="1"/>
  <c r="G37" i="1"/>
  <c r="N37" i="1"/>
  <c r="M33" i="1"/>
  <c r="N33" i="1"/>
  <c r="O33" i="1"/>
  <c r="G33" i="1"/>
  <c r="L33" i="1"/>
  <c r="C72" i="1"/>
  <c r="F72" i="1" s="1"/>
  <c r="J72" i="1"/>
  <c r="B71" i="1"/>
  <c r="F71" i="1" s="1"/>
  <c r="I71" i="1"/>
  <c r="P25" i="1"/>
  <c r="G11" i="1"/>
  <c r="L11" i="1"/>
  <c r="M11" i="1"/>
  <c r="N11" i="1"/>
  <c r="O11" i="1"/>
  <c r="O41" i="2"/>
  <c r="M41" i="2"/>
  <c r="G34" i="2"/>
  <c r="N34" i="2"/>
  <c r="P29" i="2"/>
  <c r="L27" i="2"/>
  <c r="N27" i="2"/>
  <c r="M20" i="2"/>
  <c r="N20" i="2"/>
  <c r="C61" i="2"/>
  <c r="J61" i="2"/>
  <c r="N13" i="2"/>
  <c r="M13" i="2"/>
  <c r="P13" i="2" s="1"/>
  <c r="E57" i="2"/>
  <c r="L57" i="2"/>
  <c r="B54" i="2"/>
  <c r="I54" i="2"/>
  <c r="O6" i="2"/>
  <c r="M6" i="2"/>
  <c r="P30" i="1"/>
  <c r="L28" i="1"/>
  <c r="M28" i="1"/>
  <c r="N28" i="1"/>
  <c r="O28" i="1"/>
  <c r="K66" i="1"/>
  <c r="D66" i="1"/>
  <c r="D64" i="1"/>
  <c r="K64" i="1"/>
  <c r="M9" i="1"/>
  <c r="P9" i="1" s="1"/>
  <c r="N9" i="1"/>
  <c r="O9" i="1"/>
  <c r="O43" i="1" s="1"/>
  <c r="D53" i="1"/>
  <c r="K53" i="1"/>
  <c r="N42" i="2"/>
  <c r="M42" i="2"/>
  <c r="P42" i="2" s="1"/>
  <c r="O40" i="2"/>
  <c r="B84" i="2"/>
  <c r="I84" i="2"/>
  <c r="O36" i="2"/>
  <c r="M36" i="2"/>
  <c r="G28" i="2"/>
  <c r="N28" i="2"/>
  <c r="P23" i="2"/>
  <c r="L21" i="2"/>
  <c r="N21" i="2"/>
  <c r="M14" i="2"/>
  <c r="N14" i="2"/>
  <c r="C55" i="2"/>
  <c r="J55" i="2"/>
  <c r="N7" i="2"/>
  <c r="M7" i="2"/>
  <c r="G23" i="1"/>
  <c r="L23" i="1"/>
  <c r="M23" i="1"/>
  <c r="N23" i="1"/>
  <c r="O23" i="1"/>
  <c r="M21" i="1"/>
  <c r="N21" i="1"/>
  <c r="O21" i="1"/>
  <c r="L21" i="1"/>
  <c r="C64" i="1"/>
  <c r="F64" i="1" s="1"/>
  <c r="J64" i="1"/>
  <c r="G17" i="1"/>
  <c r="L17" i="1"/>
  <c r="M17" i="1"/>
  <c r="P12" i="1"/>
  <c r="E56" i="1"/>
  <c r="L56" i="1"/>
  <c r="I88" i="2"/>
  <c r="I77" i="2"/>
  <c r="B75" i="2"/>
  <c r="D69" i="2"/>
  <c r="F69" i="2" s="1"/>
  <c r="C62" i="2"/>
  <c r="N40" i="2"/>
  <c r="N37" i="2"/>
  <c r="M37" i="2"/>
  <c r="E81" i="2"/>
  <c r="F81" i="2" s="1"/>
  <c r="L81" i="2"/>
  <c r="M81" i="2" s="1"/>
  <c r="O33" i="2"/>
  <c r="O30" i="2"/>
  <c r="M30" i="2"/>
  <c r="O26" i="2"/>
  <c r="G22" i="2"/>
  <c r="N22" i="2"/>
  <c r="O19" i="2"/>
  <c r="P17" i="2"/>
  <c r="L15" i="2"/>
  <c r="N15" i="2"/>
  <c r="N12" i="2"/>
  <c r="M8" i="2"/>
  <c r="N8" i="2"/>
  <c r="K87" i="1"/>
  <c r="C59" i="1"/>
  <c r="K84" i="1"/>
  <c r="E80" i="1"/>
  <c r="L80" i="1"/>
  <c r="P18" i="1"/>
  <c r="F43" i="3"/>
  <c r="L83" i="2"/>
  <c r="B82" i="2"/>
  <c r="I75" i="2"/>
  <c r="M75" i="2" s="1"/>
  <c r="B53" i="2"/>
  <c r="N41" i="2"/>
  <c r="L40" i="2"/>
  <c r="M38" i="2"/>
  <c r="N38" i="2"/>
  <c r="O34" i="2"/>
  <c r="M33" i="2"/>
  <c r="N31" i="2"/>
  <c r="M31" i="2"/>
  <c r="E75" i="2"/>
  <c r="L75" i="2"/>
  <c r="O27" i="2"/>
  <c r="L26" i="2"/>
  <c r="O24" i="2"/>
  <c r="M24" i="2"/>
  <c r="O20" i="2"/>
  <c r="L19" i="2"/>
  <c r="G16" i="2"/>
  <c r="N16" i="2"/>
  <c r="P14" i="2"/>
  <c r="O13" i="2"/>
  <c r="L12" i="2"/>
  <c r="P11" i="2"/>
  <c r="B57" i="2"/>
  <c r="L9" i="2"/>
  <c r="L43" i="2" s="1"/>
  <c r="N9" i="2"/>
  <c r="N6" i="2"/>
  <c r="J87" i="1"/>
  <c r="F87" i="1"/>
  <c r="D84" i="1"/>
  <c r="M72" i="1"/>
  <c r="F58" i="1"/>
  <c r="P42" i="1"/>
  <c r="B88" i="1"/>
  <c r="M37" i="1"/>
  <c r="P37" i="1" s="1"/>
  <c r="E68" i="1"/>
  <c r="L68" i="1"/>
  <c r="M82" i="1"/>
  <c r="D86" i="1"/>
  <c r="K86" i="1"/>
  <c r="M86" i="1" s="1"/>
  <c r="D85" i="1"/>
  <c r="K85" i="1"/>
  <c r="P38" i="1"/>
  <c r="B84" i="1"/>
  <c r="F84" i="1" s="1"/>
  <c r="I84" i="1"/>
  <c r="M84" i="1" s="1"/>
  <c r="E76" i="1"/>
  <c r="F76" i="1" s="1"/>
  <c r="L76" i="1"/>
  <c r="P26" i="1"/>
  <c r="L71" i="1"/>
  <c r="L16" i="1"/>
  <c r="M16" i="1"/>
  <c r="N16" i="1"/>
  <c r="O16" i="1"/>
  <c r="C60" i="1"/>
  <c r="F60" i="1" s="1"/>
  <c r="J60" i="1"/>
  <c r="B59" i="1"/>
  <c r="I59" i="1"/>
  <c r="M59" i="1" s="1"/>
  <c r="P13" i="1"/>
  <c r="M76" i="1"/>
  <c r="P40" i="1"/>
  <c r="G35" i="1"/>
  <c r="L35" i="1"/>
  <c r="M35" i="1"/>
  <c r="N35" i="1"/>
  <c r="O35" i="1"/>
  <c r="P6" i="1"/>
  <c r="D54" i="1"/>
  <c r="O42" i="1"/>
  <c r="G42" i="1"/>
  <c r="M39" i="1"/>
  <c r="O39" i="1"/>
  <c r="L34" i="1"/>
  <c r="M34" i="1"/>
  <c r="N34" i="1"/>
  <c r="C78" i="1"/>
  <c r="F78" i="1" s="1"/>
  <c r="J78" i="1"/>
  <c r="M78" i="1" s="1"/>
  <c r="B77" i="1"/>
  <c r="F77" i="1" s="1"/>
  <c r="I77" i="1"/>
  <c r="M77" i="1" s="1"/>
  <c r="P31" i="1"/>
  <c r="L22" i="1"/>
  <c r="M22" i="1"/>
  <c r="N22" i="1"/>
  <c r="C66" i="1"/>
  <c r="J66" i="1"/>
  <c r="M66" i="1" s="1"/>
  <c r="B65" i="1"/>
  <c r="F65" i="1" s="1"/>
  <c r="I65" i="1"/>
  <c r="M65" i="1" s="1"/>
  <c r="P19" i="1"/>
  <c r="L10" i="1"/>
  <c r="L43" i="1" s="1"/>
  <c r="M10" i="1"/>
  <c r="N10" i="1"/>
  <c r="C54" i="1"/>
  <c r="F54" i="1" s="1"/>
  <c r="J54" i="1"/>
  <c r="M54" i="1" s="1"/>
  <c r="B53" i="1"/>
  <c r="I53" i="1"/>
  <c r="M53" i="1" s="1"/>
  <c r="P7" i="1"/>
  <c r="P32" i="1"/>
  <c r="M27" i="1"/>
  <c r="N27" i="1"/>
  <c r="O27" i="1"/>
  <c r="P20" i="1"/>
  <c r="M15" i="1"/>
  <c r="N15" i="1"/>
  <c r="O15" i="1"/>
  <c r="P8" i="1"/>
  <c r="J52" i="1"/>
  <c r="G31" i="1"/>
  <c r="G25" i="1"/>
  <c r="G19" i="1"/>
  <c r="G13" i="1"/>
  <c r="G7" i="1"/>
  <c r="F43" i="1"/>
  <c r="I90" i="2" l="1"/>
  <c r="D102" i="2" s="1"/>
  <c r="H102" i="2" s="1"/>
  <c r="B90" i="2"/>
  <c r="C102" i="2" s="1"/>
  <c r="I102" i="2" s="1"/>
  <c r="B102" i="2"/>
  <c r="B102" i="1"/>
  <c r="B90" i="1"/>
  <c r="C102" i="1" s="1"/>
  <c r="I102" i="1" s="1"/>
  <c r="I90" i="1"/>
  <c r="D102" i="1" s="1"/>
  <c r="H102" i="1" s="1"/>
  <c r="B105" i="1"/>
  <c r="L90" i="1"/>
  <c r="D105" i="1" s="1"/>
  <c r="H105" i="1" s="1"/>
  <c r="E90" i="1"/>
  <c r="C105" i="1" s="1"/>
  <c r="I105" i="1" s="1"/>
  <c r="D83" i="1"/>
  <c r="K83" i="1"/>
  <c r="P33" i="2"/>
  <c r="I79" i="2"/>
  <c r="B79" i="2"/>
  <c r="B55" i="3"/>
  <c r="I55" i="3"/>
  <c r="P9" i="3"/>
  <c r="J61" i="1"/>
  <c r="C61" i="1"/>
  <c r="K56" i="1"/>
  <c r="D56" i="1"/>
  <c r="B80" i="1"/>
  <c r="P34" i="1"/>
  <c r="I80" i="1"/>
  <c r="P12" i="2"/>
  <c r="I58" i="2"/>
  <c r="B58" i="2"/>
  <c r="L66" i="2"/>
  <c r="E66" i="2"/>
  <c r="J84" i="2"/>
  <c r="P38" i="2"/>
  <c r="C84" i="2"/>
  <c r="F84" i="2" s="1"/>
  <c r="D58" i="2"/>
  <c r="K58" i="2"/>
  <c r="D69" i="1"/>
  <c r="K69" i="1"/>
  <c r="J53" i="2"/>
  <c r="C53" i="2"/>
  <c r="D67" i="2"/>
  <c r="K67" i="2"/>
  <c r="E82" i="2"/>
  <c r="L82" i="2"/>
  <c r="N43" i="1"/>
  <c r="J74" i="1"/>
  <c r="C74" i="1"/>
  <c r="K57" i="1"/>
  <c r="D57" i="1"/>
  <c r="D79" i="1"/>
  <c r="K79" i="1"/>
  <c r="C72" i="2"/>
  <c r="J72" i="2"/>
  <c r="E62" i="3"/>
  <c r="L62" i="3"/>
  <c r="D73" i="3"/>
  <c r="K73" i="3"/>
  <c r="C81" i="3"/>
  <c r="J81" i="3"/>
  <c r="F76" i="3"/>
  <c r="E71" i="2"/>
  <c r="L71" i="2"/>
  <c r="L78" i="2"/>
  <c r="E78" i="2"/>
  <c r="C85" i="2"/>
  <c r="J85" i="2"/>
  <c r="M52" i="3"/>
  <c r="P10" i="3"/>
  <c r="I56" i="3"/>
  <c r="B56" i="3"/>
  <c r="L78" i="3"/>
  <c r="E78" i="3"/>
  <c r="C62" i="3"/>
  <c r="J62" i="3"/>
  <c r="D60" i="3"/>
  <c r="K60" i="3"/>
  <c r="B74" i="3"/>
  <c r="P28" i="3"/>
  <c r="I74" i="3"/>
  <c r="E84" i="3"/>
  <c r="L84" i="3"/>
  <c r="B86" i="3"/>
  <c r="I86" i="3"/>
  <c r="P40" i="3"/>
  <c r="F55" i="4"/>
  <c r="C57" i="3"/>
  <c r="J57" i="3"/>
  <c r="C72" i="3"/>
  <c r="J72" i="3"/>
  <c r="M52" i="1"/>
  <c r="D68" i="1"/>
  <c r="K68" i="1"/>
  <c r="C85" i="1"/>
  <c r="F85" i="1" s="1"/>
  <c r="J85" i="1"/>
  <c r="M85" i="1" s="1"/>
  <c r="P39" i="1"/>
  <c r="E62" i="1"/>
  <c r="L62" i="1"/>
  <c r="L70" i="2"/>
  <c r="E70" i="2"/>
  <c r="K87" i="2"/>
  <c r="D87" i="2"/>
  <c r="P30" i="2"/>
  <c r="C76" i="2"/>
  <c r="F76" i="2" s="1"/>
  <c r="J76" i="2"/>
  <c r="J63" i="1"/>
  <c r="C63" i="1"/>
  <c r="P23" i="1"/>
  <c r="B69" i="1"/>
  <c r="I69" i="1"/>
  <c r="B57" i="1"/>
  <c r="I57" i="1"/>
  <c r="P11" i="1"/>
  <c r="L58" i="2"/>
  <c r="E58" i="2"/>
  <c r="D65" i="2"/>
  <c r="K65" i="2"/>
  <c r="C56" i="1"/>
  <c r="J56" i="1"/>
  <c r="F66" i="1"/>
  <c r="E85" i="1"/>
  <c r="L85" i="1"/>
  <c r="E81" i="1"/>
  <c r="L81" i="1"/>
  <c r="D52" i="2"/>
  <c r="N43" i="2"/>
  <c r="K52" i="2"/>
  <c r="E59" i="2"/>
  <c r="L59" i="2"/>
  <c r="C70" i="2"/>
  <c r="F70" i="2" s="1"/>
  <c r="P24" i="2"/>
  <c r="J70" i="2"/>
  <c r="M70" i="2" s="1"/>
  <c r="P31" i="2"/>
  <c r="J77" i="2"/>
  <c r="C77" i="2"/>
  <c r="P40" i="2"/>
  <c r="I86" i="2"/>
  <c r="B86" i="2"/>
  <c r="K61" i="2"/>
  <c r="D61" i="2"/>
  <c r="E72" i="2"/>
  <c r="L72" i="2"/>
  <c r="F75" i="2"/>
  <c r="P21" i="1"/>
  <c r="B67" i="1"/>
  <c r="I67" i="1"/>
  <c r="J69" i="1"/>
  <c r="C69" i="1"/>
  <c r="D53" i="2"/>
  <c r="K53" i="2"/>
  <c r="P21" i="2"/>
  <c r="I67" i="2"/>
  <c r="B67" i="2"/>
  <c r="F67" i="2" s="1"/>
  <c r="P28" i="1"/>
  <c r="B74" i="1"/>
  <c r="I74" i="1"/>
  <c r="D80" i="2"/>
  <c r="F80" i="2" s="1"/>
  <c r="K80" i="2"/>
  <c r="J57" i="1"/>
  <c r="C57" i="1"/>
  <c r="C79" i="1"/>
  <c r="J79" i="1"/>
  <c r="J58" i="2"/>
  <c r="C58" i="2"/>
  <c r="C65" i="2"/>
  <c r="J65" i="2"/>
  <c r="K79" i="2"/>
  <c r="D79" i="2"/>
  <c r="L66" i="3"/>
  <c r="E66" i="3"/>
  <c r="P27" i="3"/>
  <c r="J73" i="3"/>
  <c r="M73" i="3" s="1"/>
  <c r="C73" i="3"/>
  <c r="K64" i="2"/>
  <c r="D64" i="2"/>
  <c r="P25" i="2"/>
  <c r="B71" i="2"/>
  <c r="I71" i="2"/>
  <c r="B78" i="2"/>
  <c r="I78" i="2"/>
  <c r="P32" i="2"/>
  <c r="F52" i="3"/>
  <c r="M57" i="2"/>
  <c r="C60" i="3"/>
  <c r="J60" i="3"/>
  <c r="K78" i="3"/>
  <c r="M78" i="3" s="1"/>
  <c r="D78" i="3"/>
  <c r="F78" i="3" s="1"/>
  <c r="I62" i="3"/>
  <c r="M62" i="3" s="1"/>
  <c r="B62" i="3"/>
  <c r="F62" i="3" s="1"/>
  <c r="P16" i="3"/>
  <c r="L54" i="3"/>
  <c r="E54" i="3"/>
  <c r="O43" i="3"/>
  <c r="J68" i="3"/>
  <c r="C68" i="3"/>
  <c r="P29" i="3"/>
  <c r="I75" i="3"/>
  <c r="B75" i="3"/>
  <c r="F75" i="3" s="1"/>
  <c r="K62" i="3"/>
  <c r="D62" i="3"/>
  <c r="P35" i="3"/>
  <c r="I81" i="3"/>
  <c r="B81" i="3"/>
  <c r="J90" i="4"/>
  <c r="D103" i="4" s="1"/>
  <c r="H103" i="4" s="1"/>
  <c r="B103" i="4"/>
  <c r="D84" i="3"/>
  <c r="K84" i="3"/>
  <c r="I57" i="3"/>
  <c r="P11" i="3"/>
  <c r="B57" i="3"/>
  <c r="B72" i="3"/>
  <c r="P26" i="3"/>
  <c r="I72" i="3"/>
  <c r="D79" i="3"/>
  <c r="K79" i="3"/>
  <c r="M64" i="4"/>
  <c r="P32" i="3"/>
  <c r="L73" i="1"/>
  <c r="E73" i="1"/>
  <c r="I56" i="1"/>
  <c r="M56" i="1" s="1"/>
  <c r="B56" i="1"/>
  <c r="F56" i="1" s="1"/>
  <c r="P10" i="1"/>
  <c r="P43" i="1" s="1"/>
  <c r="K81" i="1"/>
  <c r="D81" i="1"/>
  <c r="P27" i="1"/>
  <c r="K55" i="2"/>
  <c r="D55" i="2"/>
  <c r="K77" i="2"/>
  <c r="M77" i="2" s="1"/>
  <c r="D77" i="2"/>
  <c r="I61" i="2"/>
  <c r="M61" i="2" s="1"/>
  <c r="B61" i="2"/>
  <c r="F61" i="2" s="1"/>
  <c r="P15" i="2"/>
  <c r="C83" i="2"/>
  <c r="F83" i="2" s="1"/>
  <c r="P37" i="2"/>
  <c r="J83" i="2"/>
  <c r="M83" i="2" s="1"/>
  <c r="E67" i="1"/>
  <c r="L67" i="1"/>
  <c r="D66" i="2"/>
  <c r="K66" i="2"/>
  <c r="D86" i="3"/>
  <c r="K86" i="3"/>
  <c r="D88" i="4"/>
  <c r="K88" i="4"/>
  <c r="K89" i="4" s="1"/>
  <c r="J89" i="4"/>
  <c r="C79" i="3"/>
  <c r="J79" i="3"/>
  <c r="P42" i="4"/>
  <c r="P43" i="4" s="1"/>
  <c r="D73" i="1"/>
  <c r="K73" i="1"/>
  <c r="F53" i="1"/>
  <c r="J68" i="1"/>
  <c r="C68" i="1"/>
  <c r="J81" i="1"/>
  <c r="C81" i="1"/>
  <c r="K62" i="1"/>
  <c r="D62" i="1"/>
  <c r="B55" i="2"/>
  <c r="F55" i="2" s="1"/>
  <c r="I55" i="2"/>
  <c r="P9" i="2"/>
  <c r="D62" i="2"/>
  <c r="F62" i="2" s="1"/>
  <c r="K62" i="2"/>
  <c r="M62" i="2" s="1"/>
  <c r="P16" i="2"/>
  <c r="B72" i="2"/>
  <c r="F72" i="2" s="1"/>
  <c r="I72" i="2"/>
  <c r="P26" i="2"/>
  <c r="C79" i="2"/>
  <c r="J79" i="2"/>
  <c r="F53" i="2"/>
  <c r="L76" i="2"/>
  <c r="E76" i="2"/>
  <c r="D83" i="2"/>
  <c r="K83" i="2"/>
  <c r="I63" i="1"/>
  <c r="M63" i="1" s="1"/>
  <c r="P17" i="1"/>
  <c r="B63" i="1"/>
  <c r="F63" i="1" s="1"/>
  <c r="D67" i="1"/>
  <c r="K67" i="1"/>
  <c r="D74" i="2"/>
  <c r="F74" i="2" s="1"/>
  <c r="K74" i="2"/>
  <c r="M74" i="2" s="1"/>
  <c r="L86" i="2"/>
  <c r="E86" i="2"/>
  <c r="E55" i="1"/>
  <c r="L55" i="1"/>
  <c r="L89" i="1" s="1"/>
  <c r="J66" i="2"/>
  <c r="C66" i="2"/>
  <c r="C87" i="2"/>
  <c r="F87" i="2" s="1"/>
  <c r="J87" i="2"/>
  <c r="P33" i="1"/>
  <c r="I79" i="1"/>
  <c r="M79" i="1" s="1"/>
  <c r="B79" i="1"/>
  <c r="J86" i="2"/>
  <c r="C86" i="2"/>
  <c r="M66" i="2"/>
  <c r="P41" i="2"/>
  <c r="E55" i="3"/>
  <c r="L55" i="3"/>
  <c r="D75" i="3"/>
  <c r="K75" i="3"/>
  <c r="L75" i="1"/>
  <c r="E75" i="1"/>
  <c r="C56" i="2"/>
  <c r="J56" i="2"/>
  <c r="C71" i="2"/>
  <c r="J71" i="2"/>
  <c r="K78" i="2"/>
  <c r="D78" i="2"/>
  <c r="P39" i="2"/>
  <c r="B85" i="2"/>
  <c r="I85" i="2"/>
  <c r="D85" i="3"/>
  <c r="K85" i="3"/>
  <c r="J55" i="3"/>
  <c r="J89" i="3" s="1"/>
  <c r="C55" i="3"/>
  <c r="M43" i="3"/>
  <c r="P15" i="1"/>
  <c r="D61" i="3"/>
  <c r="K61" i="3"/>
  <c r="C67" i="3"/>
  <c r="J67" i="3"/>
  <c r="P33" i="3"/>
  <c r="B79" i="3"/>
  <c r="I79" i="3"/>
  <c r="M70" i="4"/>
  <c r="P38" i="3"/>
  <c r="I84" i="3"/>
  <c r="B84" i="3"/>
  <c r="J86" i="3"/>
  <c r="C86" i="3"/>
  <c r="I90" i="4"/>
  <c r="M67" i="4"/>
  <c r="F73" i="4"/>
  <c r="E88" i="4"/>
  <c r="L88" i="4"/>
  <c r="F53" i="3"/>
  <c r="C90" i="4"/>
  <c r="C103" i="4" s="1"/>
  <c r="I103" i="4" s="1"/>
  <c r="E72" i="3"/>
  <c r="L72" i="3"/>
  <c r="N43" i="4"/>
  <c r="M88" i="4"/>
  <c r="D66" i="3"/>
  <c r="F66" i="3" s="1"/>
  <c r="K66" i="3"/>
  <c r="K75" i="1"/>
  <c r="D75" i="1"/>
  <c r="L56" i="2"/>
  <c r="E56" i="2"/>
  <c r="B64" i="2"/>
  <c r="P18" i="2"/>
  <c r="I64" i="2"/>
  <c r="D85" i="2"/>
  <c r="K85" i="2"/>
  <c r="D54" i="3"/>
  <c r="K54" i="3"/>
  <c r="B68" i="3"/>
  <c r="P22" i="3"/>
  <c r="I68" i="3"/>
  <c r="J73" i="1"/>
  <c r="M73" i="1" s="1"/>
  <c r="C73" i="1"/>
  <c r="I68" i="1"/>
  <c r="B68" i="1"/>
  <c r="F68" i="1" s="1"/>
  <c r="P22" i="1"/>
  <c r="K80" i="1"/>
  <c r="D80" i="1"/>
  <c r="P35" i="1"/>
  <c r="B81" i="1"/>
  <c r="I81" i="1"/>
  <c r="M81" i="1" s="1"/>
  <c r="C62" i="1"/>
  <c r="J62" i="1"/>
  <c r="F57" i="2"/>
  <c r="E73" i="2"/>
  <c r="L73" i="2"/>
  <c r="L80" i="2"/>
  <c r="M80" i="2" s="1"/>
  <c r="E80" i="2"/>
  <c r="K54" i="2"/>
  <c r="D54" i="2"/>
  <c r="E65" i="2"/>
  <c r="L65" i="2"/>
  <c r="L79" i="2"/>
  <c r="E79" i="2"/>
  <c r="D86" i="2"/>
  <c r="K86" i="2"/>
  <c r="M43" i="1"/>
  <c r="J67" i="1"/>
  <c r="C67" i="1"/>
  <c r="K60" i="2"/>
  <c r="D60" i="2"/>
  <c r="J88" i="2"/>
  <c r="C88" i="2"/>
  <c r="D55" i="1"/>
  <c r="K55" i="1"/>
  <c r="E74" i="1"/>
  <c r="L74" i="1"/>
  <c r="M43" i="2"/>
  <c r="J52" i="2"/>
  <c r="C52" i="2"/>
  <c r="F52" i="2" s="1"/>
  <c r="C59" i="2"/>
  <c r="J59" i="2"/>
  <c r="M59" i="2" s="1"/>
  <c r="K73" i="2"/>
  <c r="D73" i="2"/>
  <c r="E87" i="2"/>
  <c r="L87" i="2"/>
  <c r="L83" i="1"/>
  <c r="E83" i="1"/>
  <c r="F66" i="2"/>
  <c r="K68" i="3"/>
  <c r="D68" i="3"/>
  <c r="J80" i="3"/>
  <c r="C80" i="3"/>
  <c r="J75" i="1"/>
  <c r="C75" i="1"/>
  <c r="B56" i="2"/>
  <c r="P10" i="2"/>
  <c r="I56" i="2"/>
  <c r="J64" i="2"/>
  <c r="C64" i="2"/>
  <c r="D71" i="2"/>
  <c r="K71" i="2"/>
  <c r="C78" i="2"/>
  <c r="J78" i="2"/>
  <c r="E67" i="3"/>
  <c r="L67" i="3"/>
  <c r="C85" i="3"/>
  <c r="F85" i="3" s="1"/>
  <c r="J85" i="3"/>
  <c r="M85" i="3" s="1"/>
  <c r="I69" i="3"/>
  <c r="B69" i="3"/>
  <c r="P23" i="3"/>
  <c r="J61" i="3"/>
  <c r="C61" i="3"/>
  <c r="K69" i="3"/>
  <c r="D69" i="3"/>
  <c r="F67" i="4"/>
  <c r="F86" i="4"/>
  <c r="E57" i="3"/>
  <c r="L57" i="3"/>
  <c r="K72" i="3"/>
  <c r="D72" i="3"/>
  <c r="P21" i="3"/>
  <c r="P14" i="3"/>
  <c r="I54" i="3"/>
  <c r="M54" i="3" s="1"/>
  <c r="P8" i="3"/>
  <c r="B54" i="3"/>
  <c r="P17" i="3"/>
  <c r="I63" i="3"/>
  <c r="M63" i="3" s="1"/>
  <c r="B63" i="3"/>
  <c r="F63" i="3" s="1"/>
  <c r="E81" i="3"/>
  <c r="L81" i="3"/>
  <c r="D55" i="3"/>
  <c r="K55" i="3"/>
  <c r="M66" i="3"/>
  <c r="D67" i="3"/>
  <c r="K67" i="3"/>
  <c r="L61" i="1"/>
  <c r="E61" i="1"/>
  <c r="F61" i="1" s="1"/>
  <c r="L88" i="1"/>
  <c r="M88" i="1" s="1"/>
  <c r="E88" i="1"/>
  <c r="F88" i="1" s="1"/>
  <c r="C83" i="1"/>
  <c r="F83" i="1" s="1"/>
  <c r="J83" i="1"/>
  <c r="D61" i="1"/>
  <c r="K61" i="1"/>
  <c r="M61" i="1" s="1"/>
  <c r="C80" i="1"/>
  <c r="J80" i="1"/>
  <c r="F59" i="1"/>
  <c r="P16" i="1"/>
  <c r="I62" i="1"/>
  <c r="B62" i="1"/>
  <c r="F62" i="1" s="1"/>
  <c r="P19" i="2"/>
  <c r="B65" i="2"/>
  <c r="F65" i="2" s="1"/>
  <c r="I65" i="2"/>
  <c r="D84" i="2"/>
  <c r="K84" i="2"/>
  <c r="M84" i="2" s="1"/>
  <c r="J54" i="2"/>
  <c r="M54" i="2" s="1"/>
  <c r="C54" i="2"/>
  <c r="F54" i="2" s="1"/>
  <c r="P8" i="2"/>
  <c r="D68" i="2"/>
  <c r="F68" i="2" s="1"/>
  <c r="K68" i="2"/>
  <c r="M68" i="2" s="1"/>
  <c r="P22" i="2"/>
  <c r="P34" i="2"/>
  <c r="M64" i="1"/>
  <c r="L69" i="1"/>
  <c r="E69" i="1"/>
  <c r="C60" i="2"/>
  <c r="F60" i="2" s="1"/>
  <c r="J60" i="2"/>
  <c r="M60" i="2" s="1"/>
  <c r="J82" i="2"/>
  <c r="M82" i="2" s="1"/>
  <c r="C82" i="2"/>
  <c r="F82" i="2" s="1"/>
  <c r="K88" i="2"/>
  <c r="M88" i="2" s="1"/>
  <c r="D88" i="2"/>
  <c r="J55" i="1"/>
  <c r="J89" i="1" s="1"/>
  <c r="C55" i="1"/>
  <c r="F55" i="1" s="1"/>
  <c r="K74" i="1"/>
  <c r="D74" i="1"/>
  <c r="O43" i="2"/>
  <c r="E52" i="2"/>
  <c r="L52" i="2"/>
  <c r="D59" i="2"/>
  <c r="K59" i="2"/>
  <c r="I73" i="2"/>
  <c r="M73" i="2" s="1"/>
  <c r="P27" i="2"/>
  <c r="B73" i="2"/>
  <c r="F73" i="2" s="1"/>
  <c r="E57" i="1"/>
  <c r="L57" i="1"/>
  <c r="M71" i="1"/>
  <c r="E79" i="1"/>
  <c r="L79" i="1"/>
  <c r="D72" i="2"/>
  <c r="K72" i="2"/>
  <c r="F59" i="2"/>
  <c r="P15" i="3"/>
  <c r="P43" i="3" s="1"/>
  <c r="B61" i="3"/>
  <c r="I61" i="3"/>
  <c r="L69" i="3"/>
  <c r="E69" i="3"/>
  <c r="B80" i="3"/>
  <c r="F80" i="3" s="1"/>
  <c r="P34" i="3"/>
  <c r="I80" i="3"/>
  <c r="L43" i="3"/>
  <c r="E53" i="4"/>
  <c r="L53" i="4"/>
  <c r="L89" i="4" s="1"/>
  <c r="O43" i="4"/>
  <c r="B75" i="1"/>
  <c r="F75" i="1" s="1"/>
  <c r="I75" i="1"/>
  <c r="M75" i="1" s="1"/>
  <c r="P29" i="1"/>
  <c r="D56" i="2"/>
  <c r="K56" i="2"/>
  <c r="E64" i="2"/>
  <c r="L64" i="2"/>
  <c r="P28" i="2"/>
  <c r="L85" i="2"/>
  <c r="E85" i="2"/>
  <c r="P7" i="2"/>
  <c r="P43" i="2" s="1"/>
  <c r="C56" i="3"/>
  <c r="J56" i="3"/>
  <c r="M59" i="3"/>
  <c r="E74" i="3"/>
  <c r="L74" i="3"/>
  <c r="M60" i="1"/>
  <c r="M76" i="2"/>
  <c r="F52" i="1"/>
  <c r="M83" i="1"/>
  <c r="L60" i="3"/>
  <c r="M60" i="3" s="1"/>
  <c r="E60" i="3"/>
  <c r="J74" i="3"/>
  <c r="C74" i="3"/>
  <c r="M67" i="3"/>
  <c r="C84" i="3"/>
  <c r="J84" i="3"/>
  <c r="E86" i="3"/>
  <c r="L86" i="3"/>
  <c r="M55" i="4"/>
  <c r="K57" i="3"/>
  <c r="D57" i="3"/>
  <c r="F57" i="4"/>
  <c r="N43" i="3"/>
  <c r="L79" i="3"/>
  <c r="E79" i="3"/>
  <c r="B90" i="4"/>
  <c r="C102" i="4" s="1"/>
  <c r="I102" i="4" s="1"/>
  <c r="M52" i="4"/>
  <c r="P20" i="3"/>
  <c r="F60" i="3"/>
  <c r="M62" i="4"/>
  <c r="D102" i="4" l="1"/>
  <c r="H102" i="4" s="1"/>
  <c r="F69" i="3"/>
  <c r="F64" i="2"/>
  <c r="F67" i="3"/>
  <c r="M71" i="2"/>
  <c r="F74" i="1"/>
  <c r="F86" i="2"/>
  <c r="D90" i="2"/>
  <c r="C104" i="2" s="1"/>
  <c r="I104" i="2" s="1"/>
  <c r="B104" i="2"/>
  <c r="M74" i="3"/>
  <c r="M56" i="3"/>
  <c r="M80" i="1"/>
  <c r="E105" i="1"/>
  <c r="G105" i="1"/>
  <c r="L90" i="4"/>
  <c r="D105" i="4" s="1"/>
  <c r="H105" i="4" s="1"/>
  <c r="B105" i="4"/>
  <c r="E90" i="4"/>
  <c r="C105" i="4" s="1"/>
  <c r="I105" i="4" s="1"/>
  <c r="M69" i="3"/>
  <c r="M56" i="2"/>
  <c r="M53" i="4"/>
  <c r="M55" i="1"/>
  <c r="F72" i="3"/>
  <c r="E103" i="4"/>
  <c r="G103" i="4"/>
  <c r="F71" i="2"/>
  <c r="M86" i="2"/>
  <c r="M86" i="3"/>
  <c r="M89" i="4"/>
  <c r="M90" i="4" s="1"/>
  <c r="D106" i="4" s="1"/>
  <c r="D90" i="3"/>
  <c r="C104" i="3" s="1"/>
  <c r="I104" i="3" s="1"/>
  <c r="B104" i="3"/>
  <c r="K89" i="1"/>
  <c r="M68" i="3"/>
  <c r="M79" i="3"/>
  <c r="F79" i="1"/>
  <c r="F57" i="3"/>
  <c r="L90" i="3"/>
  <c r="D105" i="3" s="1"/>
  <c r="H105" i="3" s="1"/>
  <c r="B105" i="3"/>
  <c r="E90" i="3"/>
  <c r="C105" i="3" s="1"/>
  <c r="I105" i="3" s="1"/>
  <c r="M69" i="1"/>
  <c r="F86" i="3"/>
  <c r="F74" i="3"/>
  <c r="I90" i="3"/>
  <c r="D102" i="3" s="1"/>
  <c r="H102" i="3" s="1"/>
  <c r="F58" i="2"/>
  <c r="F80" i="1"/>
  <c r="M55" i="3"/>
  <c r="L89" i="2"/>
  <c r="F56" i="2"/>
  <c r="F89" i="2" s="1"/>
  <c r="F90" i="2" s="1"/>
  <c r="C106" i="2" s="1"/>
  <c r="B104" i="4"/>
  <c r="K90" i="4"/>
  <c r="D104" i="4" s="1"/>
  <c r="H104" i="4" s="1"/>
  <c r="D90" i="4"/>
  <c r="C104" i="4" s="1"/>
  <c r="I104" i="4" s="1"/>
  <c r="F79" i="3"/>
  <c r="F77" i="2"/>
  <c r="F69" i="1"/>
  <c r="M58" i="2"/>
  <c r="F55" i="3"/>
  <c r="G102" i="2"/>
  <c r="B106" i="2"/>
  <c r="E102" i="2"/>
  <c r="E102" i="4"/>
  <c r="G102" i="4"/>
  <c r="B90" i="3"/>
  <c r="C102" i="3" s="1"/>
  <c r="I102" i="3" s="1"/>
  <c r="B102" i="3"/>
  <c r="M61" i="3"/>
  <c r="M89" i="3" s="1"/>
  <c r="M90" i="3" s="1"/>
  <c r="D106" i="3" s="1"/>
  <c r="M62" i="1"/>
  <c r="J89" i="2"/>
  <c r="F88" i="2"/>
  <c r="F81" i="1"/>
  <c r="M68" i="1"/>
  <c r="M89" i="1" s="1"/>
  <c r="M90" i="1" s="1"/>
  <c r="D106" i="1" s="1"/>
  <c r="F68" i="3"/>
  <c r="M64" i="2"/>
  <c r="F84" i="3"/>
  <c r="M85" i="2"/>
  <c r="M52" i="2"/>
  <c r="F88" i="4"/>
  <c r="M57" i="3"/>
  <c r="F81" i="3"/>
  <c r="M75" i="3"/>
  <c r="L89" i="3"/>
  <c r="M78" i="2"/>
  <c r="M67" i="2"/>
  <c r="M67" i="1"/>
  <c r="M57" i="1"/>
  <c r="K90" i="1"/>
  <c r="D104" i="1" s="1"/>
  <c r="H104" i="1" s="1"/>
  <c r="D90" i="1"/>
  <c r="C104" i="1" s="1"/>
  <c r="I104" i="1" s="1"/>
  <c r="B104" i="1"/>
  <c r="M53" i="2"/>
  <c r="F79" i="2"/>
  <c r="M80" i="3"/>
  <c r="F61" i="3"/>
  <c r="L90" i="2"/>
  <c r="D105" i="2" s="1"/>
  <c r="H105" i="2" s="1"/>
  <c r="E90" i="2"/>
  <c r="C105" i="2" s="1"/>
  <c r="I105" i="2" s="1"/>
  <c r="B105" i="2"/>
  <c r="M65" i="2"/>
  <c r="F54" i="3"/>
  <c r="F89" i="3" s="1"/>
  <c r="F90" i="3" s="1"/>
  <c r="C106" i="3" s="1"/>
  <c r="F53" i="4"/>
  <c r="F89" i="4" s="1"/>
  <c r="F90" i="4" s="1"/>
  <c r="C106" i="4" s="1"/>
  <c r="C90" i="2"/>
  <c r="C103" i="2" s="1"/>
  <c r="I103" i="2" s="1"/>
  <c r="J90" i="2"/>
  <c r="D103" i="2" s="1"/>
  <c r="H103" i="2" s="1"/>
  <c r="B103" i="2"/>
  <c r="C90" i="1"/>
  <c r="C103" i="1" s="1"/>
  <c r="I103" i="1" s="1"/>
  <c r="J90" i="1"/>
  <c r="D103" i="1" s="1"/>
  <c r="H103" i="1" s="1"/>
  <c r="B103" i="1"/>
  <c r="F73" i="1"/>
  <c r="K89" i="3"/>
  <c r="K90" i="3" s="1"/>
  <c r="D104" i="3" s="1"/>
  <c r="H104" i="3" s="1"/>
  <c r="M84" i="3"/>
  <c r="C90" i="3"/>
  <c r="C103" i="3" s="1"/>
  <c r="I103" i="3" s="1"/>
  <c r="J90" i="3"/>
  <c r="D103" i="3" s="1"/>
  <c r="H103" i="3" s="1"/>
  <c r="B103" i="3"/>
  <c r="F85" i="2"/>
  <c r="M87" i="2"/>
  <c r="M72" i="2"/>
  <c r="M55" i="2"/>
  <c r="M72" i="3"/>
  <c r="M81" i="3"/>
  <c r="F78" i="2"/>
  <c r="F73" i="3"/>
  <c r="M74" i="1"/>
  <c r="F67" i="1"/>
  <c r="K89" i="2"/>
  <c r="K90" i="2" s="1"/>
  <c r="D104" i="2" s="1"/>
  <c r="H104" i="2" s="1"/>
  <c r="F57" i="1"/>
  <c r="F89" i="1" s="1"/>
  <c r="F90" i="1" s="1"/>
  <c r="C106" i="1" s="1"/>
  <c r="F56" i="3"/>
  <c r="M79" i="2"/>
  <c r="E102" i="1"/>
  <c r="G102" i="1"/>
  <c r="G104" i="1" l="1"/>
  <c r="E104" i="1"/>
  <c r="B106" i="1"/>
  <c r="M89" i="2"/>
  <c r="M90" i="2" s="1"/>
  <c r="D106" i="2" s="1"/>
  <c r="G102" i="3"/>
  <c r="B106" i="3"/>
  <c r="E102" i="3"/>
  <c r="E104" i="4"/>
  <c r="E106" i="4" s="1"/>
  <c r="B108" i="4" s="1"/>
  <c r="G104" i="4"/>
  <c r="G105" i="3"/>
  <c r="E105" i="3"/>
  <c r="E103" i="1"/>
  <c r="G103" i="1"/>
  <c r="E105" i="4"/>
  <c r="G105" i="4"/>
  <c r="B106" i="4"/>
  <c r="E103" i="3"/>
  <c r="G103" i="3"/>
  <c r="E106" i="1"/>
  <c r="B108" i="1" s="1"/>
  <c r="E103" i="2"/>
  <c r="E106" i="2" s="1"/>
  <c r="B108" i="2" s="1"/>
  <c r="G103" i="2"/>
  <c r="E105" i="2"/>
  <c r="G105" i="2"/>
  <c r="E104" i="3"/>
  <c r="G104" i="3"/>
  <c r="E104" i="2"/>
  <c r="G104" i="2"/>
  <c r="E106" i="3" l="1"/>
  <c r="B108" i="3" s="1"/>
</calcChain>
</file>

<file path=xl/sharedStrings.xml><?xml version="1.0" encoding="utf-8"?>
<sst xmlns="http://schemas.openxmlformats.org/spreadsheetml/2006/main" count="192" uniqueCount="40">
  <si>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</si>
  <si>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</si>
  <si>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</si>
  <si>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</si>
  <si>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</si>
  <si>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</si>
  <si>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</si>
  <si>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</si>
  <si>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</si>
  <si>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</si>
  <si>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</si>
  <si>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</si>
  <si>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</si>
  <si>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</si>
  <si>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</si>
  <si>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</si>
  <si>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</si>
  <si>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</si>
  <si>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</si>
  <si>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</si>
  <si>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</si>
  <si>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</si>
  <si>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</si>
  <si>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</si>
  <si>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</si>
  <si>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</si>
  <si>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</si>
  <si>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</si>
  <si>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</si>
  <si>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</si>
  <si>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</si>
  <si>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</si>
  <si>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104-147</t>
  </si>
  <si>
    <t>PRIMER TRIMESTRE 2019. CALCULADO CON MUESTREO 01/04 YA QUE NO HUBO MUESTREOS EN PRIMER TRIMESTRE</t>
  </si>
  <si>
    <t>87-147</t>
  </si>
  <si>
    <t>SEGUNDO TRIMESTRE 2019 LONJA</t>
  </si>
  <si>
    <t>84-177</t>
  </si>
  <si>
    <t>TERCER TRIMESTRE 2019 LONJA+ECOCADI201907</t>
  </si>
  <si>
    <t>85-191</t>
  </si>
  <si>
    <t>CUARTO TRIMESTRE 2019 LONJA+ECOCADI2-R-019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</si>
</sst>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/>
    <xf numFmtId="0" fontId="0" fillId="0" borderId="0" xfId="13" applyNumberFormat="1" applyFont="1" applyFill="1" applyProtection="1">
      <alignment wrapText="1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10" fillId="2" borderId="0" xfId="0" applyFont="1" applyFill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  <cellStyle name="XLConnect.Numeric" xfId="13" xr:uid="{00000000-0005-0000-0000-00000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opLeftCell="A72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37" t="s">
        <v>0</v>
      </c>
      <c r="B1" s="37"/>
      <c r="C1" s="37"/>
      <c r="D1" s="37"/>
      <c r="E1" s="37"/>
      <c r="F1" s="37"/>
      <c r="G1" s="1"/>
      <c r="H1" s="38" t="s">
        <v>1</v>
      </c>
      <c r="I1" s="3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322281</v>
      </c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>
        <v>1</v>
      </c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39" t="s">
        <v>4</v>
      </c>
      <c r="C4" s="39"/>
      <c r="D4" s="39"/>
      <c r="E4" s="39"/>
      <c r="F4" s="39"/>
      <c r="G4" s="1"/>
      <c r="H4" s="2" t="s">
        <v>3</v>
      </c>
      <c r="I4" s="1"/>
      <c r="J4" s="1"/>
      <c r="K4" s="2" t="s">
        <v>3</v>
      </c>
      <c r="L4" s="38" t="s">
        <v>5</v>
      </c>
      <c r="M4" s="38"/>
      <c r="N4" s="38"/>
      <c r="O4" s="38"/>
      <c r="P4" s="38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1">
        <f t="shared" si="6"/>
        <v>0</v>
      </c>
      <c r="Q8" s="3"/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1">
        <f t="shared" si="6"/>
        <v>0</v>
      </c>
      <c r="Q9" s="3"/>
      <c r="R9" s="3"/>
    </row>
    <row r="10" spans="1:18">
      <c r="A10" s="8">
        <v>5.75</v>
      </c>
      <c r="F10" s="9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C11" s="12">
        <v>1</v>
      </c>
      <c r="F11" s="9">
        <f t="shared" si="0"/>
        <v>1</v>
      </c>
      <c r="G11" s="1" t="str">
        <f t="shared" si="1"/>
        <v/>
      </c>
      <c r="H11" s="8">
        <v>6.25</v>
      </c>
      <c r="I11">
        <v>6079</v>
      </c>
      <c r="J11" s="1"/>
      <c r="K11" s="8">
        <v>6.25</v>
      </c>
      <c r="L11" s="1">
        <f t="shared" si="2"/>
        <v>0</v>
      </c>
      <c r="M11" s="1">
        <f t="shared" si="3"/>
        <v>6.0789999999999997</v>
      </c>
      <c r="N11" s="1">
        <f t="shared" si="4"/>
        <v>0</v>
      </c>
      <c r="O11" s="1">
        <f t="shared" si="5"/>
        <v>0</v>
      </c>
      <c r="P11" s="11">
        <f t="shared" si="6"/>
        <v>6.0789999999999997</v>
      </c>
      <c r="Q11" s="3"/>
      <c r="R11" s="3"/>
    </row>
    <row r="12" spans="1:18">
      <c r="A12" s="8">
        <v>6.75</v>
      </c>
      <c r="C12" s="12">
        <v>1</v>
      </c>
      <c r="F12" s="9">
        <f t="shared" si="0"/>
        <v>1</v>
      </c>
      <c r="G12" s="1" t="str">
        <f t="shared" si="1"/>
        <v/>
      </c>
      <c r="H12" s="8">
        <v>6.75</v>
      </c>
      <c r="I12">
        <v>0</v>
      </c>
      <c r="J12" s="1"/>
      <c r="K12" s="8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1">
        <f t="shared" si="6"/>
        <v>0</v>
      </c>
      <c r="Q12" s="3"/>
      <c r="R12" s="3"/>
    </row>
    <row r="13" spans="1:18">
      <c r="A13" s="8">
        <v>7.25</v>
      </c>
      <c r="C13" s="12">
        <v>1</v>
      </c>
      <c r="F13" s="9">
        <f t="shared" si="0"/>
        <v>1</v>
      </c>
      <c r="G13" s="1" t="str">
        <f t="shared" si="1"/>
        <v/>
      </c>
      <c r="H13" s="8">
        <v>7.25</v>
      </c>
      <c r="I13">
        <v>5750</v>
      </c>
      <c r="J13" s="1"/>
      <c r="K13" s="8">
        <v>7.25</v>
      </c>
      <c r="L13" s="1">
        <f t="shared" si="2"/>
        <v>0</v>
      </c>
      <c r="M13" s="1">
        <f t="shared" si="3"/>
        <v>5.75</v>
      </c>
      <c r="N13" s="1">
        <f t="shared" si="4"/>
        <v>0</v>
      </c>
      <c r="O13" s="1">
        <f t="shared" si="5"/>
        <v>0</v>
      </c>
      <c r="P13" s="11">
        <f t="shared" si="6"/>
        <v>5.75</v>
      </c>
      <c r="Q13" s="3"/>
      <c r="R13" s="3"/>
    </row>
    <row r="14" spans="1:18">
      <c r="A14" s="8">
        <v>7.75</v>
      </c>
      <c r="C14" s="12">
        <v>1</v>
      </c>
      <c r="F14" s="9">
        <f t="shared" si="0"/>
        <v>1</v>
      </c>
      <c r="G14" s="1" t="str">
        <f t="shared" si="1"/>
        <v/>
      </c>
      <c r="H14" s="8">
        <v>7.75</v>
      </c>
      <c r="I14">
        <v>16869</v>
      </c>
      <c r="J14" s="10"/>
      <c r="K14" s="8">
        <v>7.75</v>
      </c>
      <c r="L14" s="1">
        <f t="shared" si="2"/>
        <v>0</v>
      </c>
      <c r="M14" s="1">
        <f t="shared" si="3"/>
        <v>16.869</v>
      </c>
      <c r="N14" s="1">
        <f t="shared" si="4"/>
        <v>0</v>
      </c>
      <c r="O14" s="1">
        <f t="shared" si="5"/>
        <v>0</v>
      </c>
      <c r="P14" s="11">
        <f t="shared" si="6"/>
        <v>16.869</v>
      </c>
      <c r="Q14" s="3"/>
      <c r="R14" s="3"/>
    </row>
    <row r="15" spans="1:18">
      <c r="A15" s="8">
        <v>8.25</v>
      </c>
      <c r="C15" s="12">
        <v>1</v>
      </c>
      <c r="F15" s="9">
        <f t="shared" si="0"/>
        <v>1</v>
      </c>
      <c r="G15" s="1" t="str">
        <f t="shared" si="1"/>
        <v/>
      </c>
      <c r="H15" s="8">
        <v>8.25</v>
      </c>
      <c r="I15">
        <v>27581.066484482701</v>
      </c>
      <c r="J15" s="10"/>
      <c r="K15" s="8">
        <v>8.25</v>
      </c>
      <c r="L15" s="1">
        <f t="shared" si="2"/>
        <v>0</v>
      </c>
      <c r="M15" s="1">
        <f t="shared" si="3"/>
        <v>27.581066484482701</v>
      </c>
      <c r="N15" s="1">
        <f t="shared" si="4"/>
        <v>0</v>
      </c>
      <c r="O15" s="1">
        <f t="shared" si="5"/>
        <v>0</v>
      </c>
      <c r="P15" s="11">
        <f t="shared" si="6"/>
        <v>27.581066484482701</v>
      </c>
      <c r="Q15" s="3"/>
      <c r="R15" s="3"/>
    </row>
    <row r="16" spans="1:18">
      <c r="A16" s="8">
        <v>8.75</v>
      </c>
      <c r="C16">
        <v>1</v>
      </c>
      <c r="F16" s="9">
        <f t="shared" si="0"/>
        <v>1</v>
      </c>
      <c r="G16" s="1" t="str">
        <f t="shared" si="1"/>
        <v/>
      </c>
      <c r="H16" s="8">
        <v>8.75</v>
      </c>
      <c r="I16">
        <v>193200.18957250001</v>
      </c>
      <c r="J16" s="10"/>
      <c r="K16" s="8">
        <v>8.75</v>
      </c>
      <c r="L16" s="1">
        <f t="shared" si="2"/>
        <v>0</v>
      </c>
      <c r="M16" s="1">
        <f t="shared" si="3"/>
        <v>193.20018957249999</v>
      </c>
      <c r="N16" s="1">
        <f t="shared" si="4"/>
        <v>0</v>
      </c>
      <c r="O16" s="1">
        <f t="shared" si="5"/>
        <v>0</v>
      </c>
      <c r="P16" s="11">
        <f t="shared" si="6"/>
        <v>193.20018957249999</v>
      </c>
      <c r="Q16" s="3"/>
      <c r="R16" s="3"/>
    </row>
    <row r="17" spans="1:18">
      <c r="A17" s="8">
        <v>9.25</v>
      </c>
      <c r="C17">
        <v>8</v>
      </c>
      <c r="F17" s="9">
        <f t="shared" si="0"/>
        <v>8</v>
      </c>
      <c r="G17" s="1" t="str">
        <f t="shared" si="1"/>
        <v/>
      </c>
      <c r="H17" s="8">
        <v>9.25</v>
      </c>
      <c r="I17">
        <v>1975625.8510583099</v>
      </c>
      <c r="J17" s="10"/>
      <c r="K17" s="8">
        <v>9.25</v>
      </c>
      <c r="L17" s="1">
        <f t="shared" si="2"/>
        <v>0</v>
      </c>
      <c r="M17" s="1">
        <f t="shared" si="3"/>
        <v>1975.62585105831</v>
      </c>
      <c r="N17" s="1">
        <f t="shared" si="4"/>
        <v>0</v>
      </c>
      <c r="O17" s="1">
        <f t="shared" si="5"/>
        <v>0</v>
      </c>
      <c r="P17" s="11">
        <f t="shared" si="6"/>
        <v>1975.62585105831</v>
      </c>
      <c r="Q17" s="3"/>
      <c r="R17" s="3"/>
    </row>
    <row r="18" spans="1:18">
      <c r="A18" s="8">
        <v>9.75</v>
      </c>
      <c r="C18">
        <v>14</v>
      </c>
      <c r="F18" s="9">
        <f t="shared" si="0"/>
        <v>14</v>
      </c>
      <c r="G18" s="1" t="str">
        <f t="shared" si="1"/>
        <v/>
      </c>
      <c r="H18" s="8">
        <v>9.75</v>
      </c>
      <c r="I18" s="13">
        <v>1736496.7983135299</v>
      </c>
      <c r="J18" s="10"/>
      <c r="K18" s="8">
        <v>9.75</v>
      </c>
      <c r="L18" s="1">
        <f t="shared" si="2"/>
        <v>0</v>
      </c>
      <c r="M18" s="1">
        <f t="shared" si="3"/>
        <v>1736.49679831353</v>
      </c>
      <c r="N18" s="1">
        <f t="shared" si="4"/>
        <v>0</v>
      </c>
      <c r="O18" s="1">
        <f t="shared" si="5"/>
        <v>0</v>
      </c>
      <c r="P18" s="11">
        <f t="shared" si="6"/>
        <v>1736.49679831353</v>
      </c>
      <c r="Q18" s="3"/>
      <c r="R18" s="3"/>
    </row>
    <row r="19" spans="1:18">
      <c r="A19" s="8">
        <v>10.25</v>
      </c>
      <c r="C19">
        <v>25</v>
      </c>
      <c r="F19" s="9">
        <f t="shared" si="0"/>
        <v>25</v>
      </c>
      <c r="G19" s="1" t="str">
        <f t="shared" si="1"/>
        <v/>
      </c>
      <c r="H19" s="8">
        <v>10.25</v>
      </c>
      <c r="I19" s="13">
        <v>1904392.1523639599</v>
      </c>
      <c r="J19" s="10"/>
      <c r="K19" s="8">
        <v>10.25</v>
      </c>
      <c r="L19" s="1">
        <f t="shared" si="2"/>
        <v>0</v>
      </c>
      <c r="M19" s="1">
        <f t="shared" si="3"/>
        <v>1904.3921523639599</v>
      </c>
      <c r="N19" s="1">
        <f t="shared" si="4"/>
        <v>0</v>
      </c>
      <c r="O19" s="1">
        <f t="shared" si="5"/>
        <v>0</v>
      </c>
      <c r="P19" s="11">
        <f t="shared" si="6"/>
        <v>1904.3921523639599</v>
      </c>
      <c r="Q19" s="3"/>
      <c r="R19" s="3"/>
    </row>
    <row r="20" spans="1:18">
      <c r="A20" s="8">
        <v>10.75</v>
      </c>
      <c r="C20">
        <v>20</v>
      </c>
      <c r="F20" s="9">
        <f t="shared" si="0"/>
        <v>20</v>
      </c>
      <c r="G20" s="1" t="str">
        <f t="shared" si="1"/>
        <v/>
      </c>
      <c r="H20" s="8">
        <v>10.75</v>
      </c>
      <c r="I20" s="13">
        <v>2888190.4571804502</v>
      </c>
      <c r="J20" s="10"/>
      <c r="K20" s="8">
        <v>10.75</v>
      </c>
      <c r="L20" s="1">
        <f t="shared" si="2"/>
        <v>0</v>
      </c>
      <c r="M20" s="1">
        <f t="shared" si="3"/>
        <v>2888.1904571804498</v>
      </c>
      <c r="N20" s="1">
        <f t="shared" si="4"/>
        <v>0</v>
      </c>
      <c r="O20" s="1">
        <f t="shared" si="5"/>
        <v>0</v>
      </c>
      <c r="P20" s="11">
        <f t="shared" si="6"/>
        <v>2888.1904571804498</v>
      </c>
      <c r="Q20" s="3"/>
      <c r="R20" s="3"/>
    </row>
    <row r="21" spans="1:18">
      <c r="A21" s="8">
        <v>11.25</v>
      </c>
      <c r="C21">
        <v>18</v>
      </c>
      <c r="F21" s="9">
        <f t="shared" si="0"/>
        <v>18</v>
      </c>
      <c r="G21" s="1" t="str">
        <f t="shared" si="1"/>
        <v/>
      </c>
      <c r="H21" s="8">
        <v>11.25</v>
      </c>
      <c r="I21" s="13">
        <v>3653812.95664276</v>
      </c>
      <c r="J21" s="10"/>
      <c r="K21" s="8">
        <v>11.25</v>
      </c>
      <c r="L21" s="1">
        <f t="shared" si="2"/>
        <v>0</v>
      </c>
      <c r="M21" s="1">
        <f t="shared" si="3"/>
        <v>3653.8129566427601</v>
      </c>
      <c r="N21" s="1">
        <f t="shared" si="4"/>
        <v>0</v>
      </c>
      <c r="O21" s="1">
        <f t="shared" si="5"/>
        <v>0</v>
      </c>
      <c r="P21" s="11">
        <f t="shared" si="6"/>
        <v>3653.8129566427601</v>
      </c>
      <c r="Q21" s="3"/>
      <c r="R21" s="3"/>
    </row>
    <row r="22" spans="1:18">
      <c r="A22" s="8">
        <v>11.75</v>
      </c>
      <c r="C22">
        <v>5</v>
      </c>
      <c r="F22" s="9">
        <f t="shared" si="0"/>
        <v>5</v>
      </c>
      <c r="G22" s="1" t="str">
        <f t="shared" si="1"/>
        <v/>
      </c>
      <c r="H22" s="8">
        <v>11.75</v>
      </c>
      <c r="I22" s="13">
        <v>4340734.31858782</v>
      </c>
      <c r="J22" s="10"/>
      <c r="K22" s="8">
        <v>11.75</v>
      </c>
      <c r="L22" s="1">
        <f t="shared" si="2"/>
        <v>0</v>
      </c>
      <c r="M22" s="1">
        <f t="shared" si="3"/>
        <v>4340.7343185878199</v>
      </c>
      <c r="N22" s="1">
        <f t="shared" si="4"/>
        <v>0</v>
      </c>
      <c r="O22" s="1">
        <f t="shared" si="5"/>
        <v>0</v>
      </c>
      <c r="P22" s="11">
        <f t="shared" si="6"/>
        <v>4340.7343185878199</v>
      </c>
      <c r="Q22" s="3"/>
      <c r="R22" s="3"/>
    </row>
    <row r="23" spans="1:18">
      <c r="A23" s="8">
        <v>12.25</v>
      </c>
      <c r="C23">
        <v>3</v>
      </c>
      <c r="D23">
        <v>1</v>
      </c>
      <c r="F23" s="9">
        <f t="shared" si="0"/>
        <v>4</v>
      </c>
      <c r="G23" s="1" t="str">
        <f t="shared" si="1"/>
        <v/>
      </c>
      <c r="H23" s="8">
        <v>12.25</v>
      </c>
      <c r="I23" s="13">
        <v>3774049.7840487799</v>
      </c>
      <c r="J23" s="10"/>
      <c r="K23" s="8">
        <v>12.25</v>
      </c>
      <c r="L23" s="1">
        <f t="shared" si="2"/>
        <v>0</v>
      </c>
      <c r="M23" s="1">
        <f t="shared" si="3"/>
        <v>2830.53733803658</v>
      </c>
      <c r="N23" s="1">
        <f t="shared" si="4"/>
        <v>943.51244601219503</v>
      </c>
      <c r="O23" s="1">
        <f t="shared" si="5"/>
        <v>0</v>
      </c>
      <c r="P23" s="11">
        <f t="shared" si="6"/>
        <v>3774.0497840487801</v>
      </c>
      <c r="Q23" s="3"/>
      <c r="R23" s="3"/>
    </row>
    <row r="24" spans="1:18">
      <c r="A24" s="8">
        <v>12.75</v>
      </c>
      <c r="C24">
        <v>1</v>
      </c>
      <c r="F24" s="9">
        <f t="shared" si="0"/>
        <v>1</v>
      </c>
      <c r="G24" s="1" t="str">
        <f t="shared" si="1"/>
        <v/>
      </c>
      <c r="H24" s="8">
        <v>12.75</v>
      </c>
      <c r="I24" s="13">
        <v>3029619.63803596</v>
      </c>
      <c r="J24" s="10"/>
      <c r="K24" s="8">
        <v>12.75</v>
      </c>
      <c r="L24" s="1">
        <f t="shared" si="2"/>
        <v>0</v>
      </c>
      <c r="M24" s="1">
        <f t="shared" si="3"/>
        <v>3029.6196380359602</v>
      </c>
      <c r="N24" s="1">
        <f t="shared" si="4"/>
        <v>0</v>
      </c>
      <c r="O24" s="1">
        <f t="shared" si="5"/>
        <v>0</v>
      </c>
      <c r="P24" s="11">
        <f t="shared" si="6"/>
        <v>3029.6196380359602</v>
      </c>
      <c r="Q24" s="3"/>
      <c r="R24" s="3"/>
    </row>
    <row r="25" spans="1:18">
      <c r="A25" s="8">
        <v>13.25</v>
      </c>
      <c r="C25" s="12">
        <v>1</v>
      </c>
      <c r="D25" s="12">
        <v>1</v>
      </c>
      <c r="F25" s="9">
        <f t="shared" si="0"/>
        <v>2</v>
      </c>
      <c r="G25" s="1" t="str">
        <f t="shared" si="1"/>
        <v/>
      </c>
      <c r="H25" s="8">
        <v>13.25</v>
      </c>
      <c r="I25" s="13">
        <v>1441965.35316481</v>
      </c>
      <c r="J25" s="10"/>
      <c r="K25" s="8">
        <v>13.25</v>
      </c>
      <c r="L25" s="1">
        <f t="shared" si="2"/>
        <v>0</v>
      </c>
      <c r="M25" s="1">
        <f t="shared" si="3"/>
        <v>720.98267658240502</v>
      </c>
      <c r="N25" s="1">
        <f t="shared" si="4"/>
        <v>720.98267658240502</v>
      </c>
      <c r="O25" s="1">
        <f t="shared" si="5"/>
        <v>0</v>
      </c>
      <c r="P25" s="11">
        <f t="shared" si="6"/>
        <v>1441.96535316481</v>
      </c>
      <c r="Q25" s="3"/>
      <c r="R25" s="3"/>
    </row>
    <row r="26" spans="1:18">
      <c r="A26" s="8">
        <v>13.75</v>
      </c>
      <c r="C26" s="12">
        <v>1</v>
      </c>
      <c r="D26" s="12">
        <v>1</v>
      </c>
      <c r="F26" s="9">
        <f t="shared" si="0"/>
        <v>2</v>
      </c>
      <c r="G26" s="1" t="str">
        <f t="shared" si="1"/>
        <v/>
      </c>
      <c r="H26" s="8">
        <v>13.75</v>
      </c>
      <c r="I26" s="13">
        <v>1378828.5841588499</v>
      </c>
      <c r="J26" s="10"/>
      <c r="K26" s="8">
        <v>13.75</v>
      </c>
      <c r="L26" s="1">
        <f t="shared" si="2"/>
        <v>0</v>
      </c>
      <c r="M26" s="1">
        <f t="shared" si="3"/>
        <v>689.41429207942497</v>
      </c>
      <c r="N26" s="1">
        <f t="shared" si="4"/>
        <v>689.41429207942497</v>
      </c>
      <c r="O26" s="1">
        <f t="shared" si="5"/>
        <v>0</v>
      </c>
      <c r="P26" s="11">
        <f t="shared" si="6"/>
        <v>1378.8285841588499</v>
      </c>
      <c r="Q26" s="3"/>
      <c r="R26" s="3"/>
    </row>
    <row r="27" spans="1:18">
      <c r="A27" s="8">
        <v>14.25</v>
      </c>
      <c r="D27" s="12">
        <v>1</v>
      </c>
      <c r="F27" s="9">
        <f t="shared" si="0"/>
        <v>1</v>
      </c>
      <c r="G27" s="1" t="str">
        <f t="shared" si="1"/>
        <v/>
      </c>
      <c r="H27" s="8">
        <v>14.25</v>
      </c>
      <c r="I27" s="13">
        <v>824920.85154539999</v>
      </c>
      <c r="J27" s="10"/>
      <c r="K27" s="8">
        <v>14.25</v>
      </c>
      <c r="L27" s="1">
        <f t="shared" si="2"/>
        <v>0</v>
      </c>
      <c r="M27" s="1">
        <f t="shared" si="3"/>
        <v>0</v>
      </c>
      <c r="N27" s="1">
        <f t="shared" si="4"/>
        <v>824.92085154539996</v>
      </c>
      <c r="O27" s="1">
        <f t="shared" si="5"/>
        <v>0</v>
      </c>
      <c r="P27" s="11">
        <f t="shared" si="6"/>
        <v>824.92085154539996</v>
      </c>
      <c r="Q27" s="3"/>
      <c r="R27" s="3"/>
    </row>
    <row r="28" spans="1:18">
      <c r="A28" s="8">
        <v>14.75</v>
      </c>
      <c r="D28" s="12">
        <v>1</v>
      </c>
      <c r="F28" s="9">
        <f t="shared" si="0"/>
        <v>1</v>
      </c>
      <c r="G28" s="1" t="str">
        <f t="shared" si="1"/>
        <v/>
      </c>
      <c r="H28" s="8">
        <v>14.75</v>
      </c>
      <c r="I28">
        <v>613657.44902012905</v>
      </c>
      <c r="J28" s="10"/>
      <c r="K28" s="8">
        <v>14.75</v>
      </c>
      <c r="L28" s="1">
        <f t="shared" si="2"/>
        <v>0</v>
      </c>
      <c r="M28" s="1">
        <f t="shared" si="3"/>
        <v>0</v>
      </c>
      <c r="N28" s="1">
        <f t="shared" si="4"/>
        <v>613.65744902012898</v>
      </c>
      <c r="O28" s="1">
        <f t="shared" si="5"/>
        <v>0</v>
      </c>
      <c r="P28" s="11">
        <f t="shared" si="6"/>
        <v>613.65744902012898</v>
      </c>
      <c r="Q28" s="3"/>
      <c r="R28" s="3"/>
    </row>
    <row r="29" spans="1:18">
      <c r="A29" s="8">
        <v>15.25</v>
      </c>
      <c r="D29" s="12">
        <v>1</v>
      </c>
      <c r="F29" s="9">
        <f t="shared" si="0"/>
        <v>1</v>
      </c>
      <c r="G29" s="1" t="str">
        <f t="shared" si="1"/>
        <v/>
      </c>
      <c r="H29" s="8">
        <v>15.25</v>
      </c>
      <c r="I29">
        <v>300787.80808694201</v>
      </c>
      <c r="J29" s="10"/>
      <c r="K29" s="8">
        <v>15.25</v>
      </c>
      <c r="L29" s="1">
        <f t="shared" si="2"/>
        <v>0</v>
      </c>
      <c r="M29" s="1">
        <f t="shared" si="3"/>
        <v>0</v>
      </c>
      <c r="N29" s="1">
        <f t="shared" si="4"/>
        <v>300.78780808694199</v>
      </c>
      <c r="O29" s="1">
        <f t="shared" si="5"/>
        <v>0</v>
      </c>
      <c r="P29" s="11">
        <f t="shared" si="6"/>
        <v>300.78780808694199</v>
      </c>
      <c r="Q29" s="3"/>
      <c r="R29" s="3"/>
    </row>
    <row r="30" spans="1:18">
      <c r="A30" s="8">
        <v>15.75</v>
      </c>
      <c r="D30" s="12">
        <v>1</v>
      </c>
      <c r="F30" s="9">
        <f t="shared" si="0"/>
        <v>1</v>
      </c>
      <c r="G30" s="1" t="str">
        <f t="shared" si="1"/>
        <v/>
      </c>
      <c r="H30" s="8">
        <v>15.75</v>
      </c>
      <c r="I30">
        <v>314657.89555420598</v>
      </c>
      <c r="J30" s="10"/>
      <c r="K30" s="8">
        <v>15.75</v>
      </c>
      <c r="L30" s="1">
        <f t="shared" si="2"/>
        <v>0</v>
      </c>
      <c r="M30" s="1">
        <f t="shared" si="3"/>
        <v>0</v>
      </c>
      <c r="N30" s="1">
        <f t="shared" si="4"/>
        <v>314.65789555420599</v>
      </c>
      <c r="O30" s="1">
        <f t="shared" si="5"/>
        <v>0</v>
      </c>
      <c r="P30" s="11">
        <f t="shared" si="6"/>
        <v>314.65789555420599</v>
      </c>
      <c r="Q30" s="3"/>
      <c r="R30" s="3"/>
    </row>
    <row r="31" spans="1:18">
      <c r="A31" s="8">
        <v>16.25</v>
      </c>
      <c r="D31" s="12">
        <v>1</v>
      </c>
      <c r="F31" s="9">
        <f t="shared" si="0"/>
        <v>1</v>
      </c>
      <c r="G31" s="1" t="str">
        <f t="shared" si="1"/>
        <v/>
      </c>
      <c r="H31" s="8">
        <v>16.25</v>
      </c>
      <c r="I31">
        <v>86752.732316139707</v>
      </c>
      <c r="J31" s="10"/>
      <c r="K31" s="8">
        <v>16.25</v>
      </c>
      <c r="L31" s="1">
        <f t="shared" si="2"/>
        <v>0</v>
      </c>
      <c r="M31" s="1">
        <f t="shared" si="3"/>
        <v>0</v>
      </c>
      <c r="N31" s="1">
        <f t="shared" si="4"/>
        <v>86.752732316139699</v>
      </c>
      <c r="O31" s="1">
        <f t="shared" si="5"/>
        <v>0</v>
      </c>
      <c r="P31" s="11">
        <f t="shared" si="6"/>
        <v>86.752732316139699</v>
      </c>
      <c r="Q31" s="3"/>
      <c r="R31" s="3"/>
    </row>
    <row r="32" spans="1:18">
      <c r="A32" s="8">
        <v>16.75</v>
      </c>
      <c r="D32" s="12">
        <v>1</v>
      </c>
      <c r="F32" s="9">
        <f t="shared" si="0"/>
        <v>1</v>
      </c>
      <c r="G32" s="1" t="str">
        <f t="shared" si="1"/>
        <v/>
      </c>
      <c r="H32" s="8">
        <v>16.75</v>
      </c>
      <c r="I32">
        <v>77943.523266406002</v>
      </c>
      <c r="J32" s="14"/>
      <c r="K32" s="8">
        <v>16.75</v>
      </c>
      <c r="L32" s="1">
        <f t="shared" si="2"/>
        <v>0</v>
      </c>
      <c r="M32" s="1">
        <f t="shared" si="3"/>
        <v>0</v>
      </c>
      <c r="N32" s="1">
        <f t="shared" si="4"/>
        <v>77.943523266406004</v>
      </c>
      <c r="O32" s="1">
        <f t="shared" si="5"/>
        <v>0</v>
      </c>
      <c r="P32" s="11">
        <f t="shared" si="6"/>
        <v>77.943523266406004</v>
      </c>
      <c r="Q32" s="3"/>
      <c r="R32" s="3"/>
    </row>
    <row r="33" spans="1:18">
      <c r="A33" s="8">
        <v>17.25</v>
      </c>
      <c r="D33" s="12">
        <v>1</v>
      </c>
      <c r="F33" s="9">
        <f t="shared" si="0"/>
        <v>1</v>
      </c>
      <c r="G33" s="1" t="str">
        <f t="shared" si="1"/>
        <v/>
      </c>
      <c r="H33" s="8">
        <v>17.25</v>
      </c>
      <c r="I33">
        <v>38297.686143899999</v>
      </c>
      <c r="J33" s="14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38.297686143900002</v>
      </c>
      <c r="O33" s="1">
        <f t="shared" si="5"/>
        <v>0</v>
      </c>
      <c r="P33" s="11">
        <f t="shared" si="6"/>
        <v>38.297686143900002</v>
      </c>
      <c r="Q33" s="3"/>
      <c r="R33" s="3"/>
    </row>
    <row r="34" spans="1:18">
      <c r="A34" s="8">
        <v>17.75</v>
      </c>
      <c r="F34" s="9">
        <f t="shared" si="0"/>
        <v>0</v>
      </c>
      <c r="G34" s="1" t="str">
        <f t="shared" si="1"/>
        <v/>
      </c>
      <c r="H34" s="8">
        <v>17.75</v>
      </c>
      <c r="J34" s="14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F35" s="9">
        <f t="shared" si="0"/>
        <v>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F36" s="9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F37" s="9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SUM(I3:I39)</f>
        <v>28630214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5">
        <f>SUM(B6:B42)</f>
        <v>0</v>
      </c>
      <c r="C43" s="15">
        <f>SUM(C6:C42)</f>
        <v>102</v>
      </c>
      <c r="D43" s="15">
        <f>SUM(D6:D42)</f>
        <v>10</v>
      </c>
      <c r="E43" s="15">
        <f>SUM(E6:E42)</f>
        <v>0</v>
      </c>
      <c r="F43" s="15">
        <f>SUM(F6:F42)</f>
        <v>112</v>
      </c>
      <c r="G43" s="16"/>
      <c r="H43" s="6" t="s">
        <v>7</v>
      </c>
      <c r="I43" s="10">
        <f>SUM(I6:I39)</f>
        <v>28630213</v>
      </c>
      <c r="J43" s="1"/>
      <c r="K43" s="6" t="s">
        <v>7</v>
      </c>
      <c r="L43" s="15">
        <f>SUM(L6:L42)</f>
        <v>0</v>
      </c>
      <c r="M43" s="15">
        <f>SUM(M6:M42)</f>
        <v>24019.285734938199</v>
      </c>
      <c r="N43" s="15">
        <f>SUM(N6:N42)</f>
        <v>4610.9273606071501</v>
      </c>
      <c r="O43" s="15">
        <f>SUM(O6:O42)</f>
        <v>0</v>
      </c>
      <c r="P43" s="15">
        <f>SUM(P6:P42)</f>
        <v>28630.213095545299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8" t="s">
        <v>9</v>
      </c>
      <c r="C47" s="38"/>
      <c r="D47" s="38"/>
      <c r="E47" s="1"/>
      <c r="F47" s="1"/>
      <c r="G47" s="10"/>
      <c r="H47" s="1"/>
      <c r="I47" s="38" t="s">
        <v>10</v>
      </c>
      <c r="J47" s="38"/>
      <c r="K47" s="38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>
        <v>4.1685323925100002E-3</v>
      </c>
      <c r="J49" s="19" t="s">
        <v>12</v>
      </c>
      <c r="K49">
        <v>3.1846098643991301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0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0.28057490097222898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1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0.41798121681547801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1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9">
        <f t="shared" si="11"/>
        <v>0</v>
      </c>
      <c r="G54" s="1"/>
      <c r="H54" s="8">
        <f t="shared" si="12"/>
        <v>0.59564613077004602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1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9">
        <f t="shared" si="11"/>
        <v>0</v>
      </c>
      <c r="G55" s="1"/>
      <c r="H55" s="8">
        <f t="shared" si="12"/>
        <v>0.81923708234633597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1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1.0945330818607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1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37.993749999999999</v>
      </c>
      <c r="D57" s="1">
        <f t="shared" si="9"/>
        <v>0</v>
      </c>
      <c r="E57" s="1">
        <f t="shared" si="10"/>
        <v>0</v>
      </c>
      <c r="F57" s="9">
        <f t="shared" si="11"/>
        <v>37.993749999999999</v>
      </c>
      <c r="G57" s="1"/>
      <c r="H57" s="8">
        <f t="shared" si="12"/>
        <v>1.42741591538818</v>
      </c>
      <c r="I57" s="1">
        <f t="shared" si="13"/>
        <v>0</v>
      </c>
      <c r="J57" s="1">
        <f t="shared" si="14"/>
        <v>8.6772613496447502</v>
      </c>
      <c r="K57" s="1">
        <f t="shared" si="15"/>
        <v>0</v>
      </c>
      <c r="L57" s="1">
        <f t="shared" si="16"/>
        <v>0</v>
      </c>
      <c r="M57" s="21">
        <f t="shared" si="17"/>
        <v>8.6772613496447502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9">
        <f t="shared" si="11"/>
        <v>0</v>
      </c>
      <c r="G58" s="1"/>
      <c r="H58" s="8">
        <f t="shared" si="12"/>
        <v>1.8238627610771001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1">
        <f t="shared" si="17"/>
        <v>0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41.6875</v>
      </c>
      <c r="D59" s="1">
        <f t="shared" si="9"/>
        <v>0</v>
      </c>
      <c r="E59" s="1">
        <f t="shared" si="10"/>
        <v>0</v>
      </c>
      <c r="F59" s="9">
        <f t="shared" si="11"/>
        <v>41.6875</v>
      </c>
      <c r="G59" s="1"/>
      <c r="H59" s="8">
        <f t="shared" si="12"/>
        <v>2.2899398933611801</v>
      </c>
      <c r="I59" s="1">
        <f t="shared" si="13"/>
        <v>0</v>
      </c>
      <c r="J59" s="1">
        <f t="shared" si="14"/>
        <v>13.1671543868268</v>
      </c>
      <c r="K59" s="1">
        <f t="shared" si="15"/>
        <v>0</v>
      </c>
      <c r="L59" s="1">
        <f t="shared" si="16"/>
        <v>0</v>
      </c>
      <c r="M59" s="21">
        <f t="shared" si="17"/>
        <v>13.1671543868268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130.73474999999999</v>
      </c>
      <c r="D60" s="1">
        <f t="shared" si="9"/>
        <v>0</v>
      </c>
      <c r="E60" s="1">
        <f t="shared" si="10"/>
        <v>0</v>
      </c>
      <c r="F60" s="9">
        <f t="shared" si="11"/>
        <v>130.73474999999999</v>
      </c>
      <c r="G60" s="1"/>
      <c r="H60" s="8">
        <f t="shared" si="12"/>
        <v>2.8317972446917099</v>
      </c>
      <c r="I60" s="1">
        <f t="shared" si="13"/>
        <v>0</v>
      </c>
      <c r="J60" s="1">
        <f t="shared" si="14"/>
        <v>47.7695877207045</v>
      </c>
      <c r="K60" s="1">
        <f t="shared" si="15"/>
        <v>0</v>
      </c>
      <c r="L60" s="1">
        <f t="shared" si="16"/>
        <v>0</v>
      </c>
      <c r="M60" s="21">
        <f t="shared" si="17"/>
        <v>47.7695877207045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227.54379849698199</v>
      </c>
      <c r="D61" s="1">
        <f t="shared" si="9"/>
        <v>0</v>
      </c>
      <c r="E61" s="1">
        <f t="shared" si="10"/>
        <v>0</v>
      </c>
      <c r="F61" s="9">
        <f t="shared" si="11"/>
        <v>227.54379849698199</v>
      </c>
      <c r="G61" s="1"/>
      <c r="H61" s="8">
        <f t="shared" si="12"/>
        <v>3.4556636560068501</v>
      </c>
      <c r="I61" s="1">
        <f t="shared" si="13"/>
        <v>0</v>
      </c>
      <c r="J61" s="1">
        <f t="shared" si="14"/>
        <v>95.310889044335497</v>
      </c>
      <c r="K61" s="1">
        <f t="shared" si="15"/>
        <v>0</v>
      </c>
      <c r="L61" s="1">
        <f t="shared" si="16"/>
        <v>0</v>
      </c>
      <c r="M61" s="21">
        <f t="shared" si="17"/>
        <v>95.310889044335497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1690.50165875938</v>
      </c>
      <c r="D62" s="1">
        <f t="shared" si="9"/>
        <v>0</v>
      </c>
      <c r="E62" s="1">
        <f t="shared" si="10"/>
        <v>0</v>
      </c>
      <c r="F62" s="9">
        <f t="shared" si="11"/>
        <v>1690.50165875938</v>
      </c>
      <c r="G62" s="1"/>
      <c r="H62" s="8">
        <f t="shared" si="12"/>
        <v>4.1678426892969904</v>
      </c>
      <c r="I62" s="1">
        <f t="shared" si="13"/>
        <v>0</v>
      </c>
      <c r="J62" s="1">
        <f t="shared" si="14"/>
        <v>805.22799768053699</v>
      </c>
      <c r="K62" s="1">
        <f t="shared" si="15"/>
        <v>0</v>
      </c>
      <c r="L62" s="1">
        <f t="shared" si="16"/>
        <v>0</v>
      </c>
      <c r="M62" s="21">
        <f t="shared" si="17"/>
        <v>805.22799768053699</v>
      </c>
      <c r="N62" s="3"/>
      <c r="O62" s="3"/>
      <c r="P62" s="3"/>
    </row>
    <row r="63" spans="1:18">
      <c r="A63" s="8">
        <v>9.25</v>
      </c>
      <c r="B63" s="1">
        <f t="shared" si="7"/>
        <v>0</v>
      </c>
      <c r="C63" s="1">
        <f t="shared" si="8"/>
        <v>18274.5391222894</v>
      </c>
      <c r="D63" s="1">
        <f t="shared" si="9"/>
        <v>0</v>
      </c>
      <c r="E63" s="1">
        <f t="shared" si="10"/>
        <v>0</v>
      </c>
      <c r="F63" s="9">
        <f t="shared" si="11"/>
        <v>18274.5391222894</v>
      </c>
      <c r="G63" s="1"/>
      <c r="H63" s="8">
        <f t="shared" si="12"/>
        <v>4.9747089052864402</v>
      </c>
      <c r="I63" s="1">
        <f t="shared" si="13"/>
        <v>0</v>
      </c>
      <c r="J63" s="1">
        <f t="shared" si="14"/>
        <v>9828.1635147738798</v>
      </c>
      <c r="K63" s="1">
        <f t="shared" si="15"/>
        <v>0</v>
      </c>
      <c r="L63" s="1">
        <f t="shared" si="16"/>
        <v>0</v>
      </c>
      <c r="M63" s="21">
        <f t="shared" si="17"/>
        <v>9828.1635147738798</v>
      </c>
      <c r="N63" s="3"/>
      <c r="O63" s="3"/>
      <c r="P63" s="3"/>
    </row>
    <row r="64" spans="1:18">
      <c r="A64" s="8">
        <v>9.75</v>
      </c>
      <c r="B64" s="1">
        <f t="shared" si="7"/>
        <v>0</v>
      </c>
      <c r="C64" s="1">
        <f t="shared" si="8"/>
        <v>16930.843783556898</v>
      </c>
      <c r="D64" s="1">
        <f t="shared" si="9"/>
        <v>0</v>
      </c>
      <c r="E64" s="1">
        <f t="shared" si="10"/>
        <v>0</v>
      </c>
      <c r="F64" s="9">
        <f t="shared" si="11"/>
        <v>16930.843783556898</v>
      </c>
      <c r="G64" s="1"/>
      <c r="H64" s="8">
        <f t="shared" si="12"/>
        <v>5.8827045306426102</v>
      </c>
      <c r="I64" s="1">
        <f t="shared" si="13"/>
        <v>0</v>
      </c>
      <c r="J64" s="1">
        <f t="shared" si="14"/>
        <v>10215.2975828854</v>
      </c>
      <c r="K64" s="1">
        <f t="shared" si="15"/>
        <v>0</v>
      </c>
      <c r="L64" s="1">
        <f t="shared" si="16"/>
        <v>0</v>
      </c>
      <c r="M64" s="21">
        <f t="shared" si="17"/>
        <v>10215.2975828854</v>
      </c>
      <c r="N64" s="3"/>
      <c r="O64" s="3"/>
      <c r="P64" s="3"/>
    </row>
    <row r="65" spans="1:16">
      <c r="A65" s="8">
        <v>10.25</v>
      </c>
      <c r="B65" s="1">
        <f t="shared" si="7"/>
        <v>0</v>
      </c>
      <c r="C65" s="1">
        <f t="shared" si="8"/>
        <v>19520.019561730602</v>
      </c>
      <c r="D65" s="1">
        <f t="shared" si="9"/>
        <v>0</v>
      </c>
      <c r="E65" s="1">
        <f t="shared" si="10"/>
        <v>0</v>
      </c>
      <c r="F65" s="9">
        <f t="shared" si="11"/>
        <v>19520.019561730602</v>
      </c>
      <c r="G65" s="1"/>
      <c r="H65" s="8">
        <f t="shared" si="12"/>
        <v>6.8983364548794004</v>
      </c>
      <c r="I65" s="1">
        <f t="shared" si="13"/>
        <v>0</v>
      </c>
      <c r="J65" s="1">
        <f t="shared" si="14"/>
        <v>13137.137809038501</v>
      </c>
      <c r="K65" s="1">
        <f t="shared" si="15"/>
        <v>0</v>
      </c>
      <c r="L65" s="1">
        <f t="shared" si="16"/>
        <v>0</v>
      </c>
      <c r="M65" s="21">
        <f t="shared" si="17"/>
        <v>13137.137809038501</v>
      </c>
      <c r="N65" s="3"/>
      <c r="O65" s="3"/>
      <c r="P65" s="3"/>
    </row>
    <row r="66" spans="1:16">
      <c r="A66" s="8">
        <v>10.75</v>
      </c>
      <c r="B66" s="1">
        <f t="shared" si="7"/>
        <v>0</v>
      </c>
      <c r="C66" s="1">
        <f t="shared" si="8"/>
        <v>31048.047414689801</v>
      </c>
      <c r="D66" s="1">
        <f t="shared" si="9"/>
        <v>0</v>
      </c>
      <c r="E66" s="1">
        <f t="shared" si="10"/>
        <v>0</v>
      </c>
      <c r="F66" s="9">
        <f t="shared" si="11"/>
        <v>31048.047414689801</v>
      </c>
      <c r="G66" s="1"/>
      <c r="H66" s="8">
        <f t="shared" si="12"/>
        <v>8.0281735089431994</v>
      </c>
      <c r="I66" s="1">
        <f t="shared" si="13"/>
        <v>0</v>
      </c>
      <c r="J66" s="1">
        <f t="shared" si="14"/>
        <v>23186.894117118602</v>
      </c>
      <c r="K66" s="1">
        <f t="shared" si="15"/>
        <v>0</v>
      </c>
      <c r="L66" s="1">
        <f t="shared" si="16"/>
        <v>0</v>
      </c>
      <c r="M66" s="21">
        <f t="shared" si="17"/>
        <v>23186.894117118602</v>
      </c>
      <c r="N66" s="3"/>
      <c r="O66" s="3"/>
      <c r="P66" s="3"/>
    </row>
    <row r="67" spans="1:16">
      <c r="A67" s="8">
        <v>11.25</v>
      </c>
      <c r="B67" s="1">
        <f t="shared" si="7"/>
        <v>0</v>
      </c>
      <c r="C67" s="1">
        <f t="shared" si="8"/>
        <v>41105.395762230997</v>
      </c>
      <c r="D67" s="1">
        <f t="shared" si="9"/>
        <v>0</v>
      </c>
      <c r="E67" s="1">
        <f t="shared" si="10"/>
        <v>0</v>
      </c>
      <c r="F67" s="9">
        <f t="shared" si="11"/>
        <v>41105.395762230997</v>
      </c>
      <c r="G67" s="1"/>
      <c r="H67" s="8">
        <f t="shared" si="12"/>
        <v>9.2788439864866898</v>
      </c>
      <c r="I67" s="1">
        <f t="shared" si="13"/>
        <v>0</v>
      </c>
      <c r="J67" s="1">
        <f t="shared" si="14"/>
        <v>33903.160380491798</v>
      </c>
      <c r="K67" s="1">
        <f t="shared" si="15"/>
        <v>0</v>
      </c>
      <c r="L67" s="1">
        <f t="shared" si="16"/>
        <v>0</v>
      </c>
      <c r="M67" s="21">
        <f t="shared" si="17"/>
        <v>33903.160380491798</v>
      </c>
      <c r="N67" s="3"/>
      <c r="O67" s="3"/>
      <c r="P67" s="3"/>
    </row>
    <row r="68" spans="1:16">
      <c r="A68" s="8">
        <v>11.75</v>
      </c>
      <c r="B68" s="1">
        <f t="shared" si="7"/>
        <v>0</v>
      </c>
      <c r="C68" s="1">
        <f t="shared" si="8"/>
        <v>51003.6282434069</v>
      </c>
      <c r="D68" s="1">
        <f t="shared" si="9"/>
        <v>0</v>
      </c>
      <c r="E68" s="1">
        <f t="shared" si="10"/>
        <v>0</v>
      </c>
      <c r="F68" s="9">
        <f t="shared" si="11"/>
        <v>51003.6282434069</v>
      </c>
      <c r="G68" s="1"/>
      <c r="H68" s="8">
        <f t="shared" si="12"/>
        <v>10.6570333758138</v>
      </c>
      <c r="I68" s="1">
        <f t="shared" si="13"/>
        <v>0</v>
      </c>
      <c r="J68" s="1">
        <f t="shared" si="14"/>
        <v>46259.3505087308</v>
      </c>
      <c r="K68" s="1">
        <f t="shared" si="15"/>
        <v>0</v>
      </c>
      <c r="L68" s="1">
        <f t="shared" si="16"/>
        <v>0</v>
      </c>
      <c r="M68" s="21">
        <f t="shared" si="17"/>
        <v>46259.3505087308</v>
      </c>
      <c r="N68" s="3"/>
      <c r="O68" s="3"/>
      <c r="P68" s="3"/>
    </row>
    <row r="69" spans="1:16">
      <c r="A69" s="8">
        <v>12.25</v>
      </c>
      <c r="B69" s="1">
        <f t="shared" si="7"/>
        <v>0</v>
      </c>
      <c r="C69" s="1">
        <f t="shared" si="8"/>
        <v>34674.082390948097</v>
      </c>
      <c r="D69" s="1">
        <f t="shared" si="9"/>
        <v>11558.0274636494</v>
      </c>
      <c r="E69" s="1">
        <f t="shared" si="10"/>
        <v>0</v>
      </c>
      <c r="F69" s="9">
        <f t="shared" si="11"/>
        <v>46232.109854597496</v>
      </c>
      <c r="G69" s="1"/>
      <c r="H69" s="8">
        <f t="shared" si="12"/>
        <v>12.169482275950701</v>
      </c>
      <c r="I69" s="1">
        <f t="shared" si="13"/>
        <v>0</v>
      </c>
      <c r="J69" s="1">
        <f t="shared" si="14"/>
        <v>34446.173966652801</v>
      </c>
      <c r="K69" s="1">
        <f t="shared" si="15"/>
        <v>11482.0579888843</v>
      </c>
      <c r="L69" s="1">
        <f t="shared" si="16"/>
        <v>0</v>
      </c>
      <c r="M69" s="21">
        <f t="shared" si="17"/>
        <v>45928.2319555371</v>
      </c>
      <c r="N69" s="3"/>
      <c r="O69" s="3"/>
      <c r="P69" s="3"/>
    </row>
    <row r="70" spans="1:16">
      <c r="A70" s="8">
        <v>12.75</v>
      </c>
      <c r="B70" s="1">
        <f t="shared" si="7"/>
        <v>0</v>
      </c>
      <c r="C70" s="1">
        <f t="shared" si="8"/>
        <v>38627.650384958499</v>
      </c>
      <c r="D70" s="1">
        <f t="shared" si="9"/>
        <v>0</v>
      </c>
      <c r="E70" s="1">
        <f t="shared" si="10"/>
        <v>0</v>
      </c>
      <c r="F70" s="9">
        <f t="shared" si="11"/>
        <v>38627.650384958499</v>
      </c>
      <c r="G70" s="1"/>
      <c r="H70" s="8">
        <f t="shared" si="12"/>
        <v>13.8229844746397</v>
      </c>
      <c r="I70" s="1">
        <f t="shared" si="13"/>
        <v>0</v>
      </c>
      <c r="J70" s="1">
        <f t="shared" si="14"/>
        <v>41878.385220634598</v>
      </c>
      <c r="K70" s="1">
        <f t="shared" si="15"/>
        <v>0</v>
      </c>
      <c r="L70" s="1">
        <f t="shared" si="16"/>
        <v>0</v>
      </c>
      <c r="M70" s="21">
        <f t="shared" si="17"/>
        <v>41878.385220634598</v>
      </c>
      <c r="N70" s="3"/>
      <c r="O70" s="3"/>
      <c r="P70" s="3"/>
    </row>
    <row r="71" spans="1:16">
      <c r="A71" s="8">
        <v>13.25</v>
      </c>
      <c r="B71" s="1">
        <f t="shared" si="7"/>
        <v>0</v>
      </c>
      <c r="C71" s="1">
        <f t="shared" si="8"/>
        <v>9553.0204647168703</v>
      </c>
      <c r="D71" s="1">
        <f t="shared" si="9"/>
        <v>9553.0204647168703</v>
      </c>
      <c r="E71" s="1">
        <f t="shared" si="10"/>
        <v>0</v>
      </c>
      <c r="F71" s="9">
        <f t="shared" si="11"/>
        <v>19106.040929433701</v>
      </c>
      <c r="G71" s="1"/>
      <c r="H71" s="8">
        <f t="shared" si="12"/>
        <v>15.6243851695325</v>
      </c>
      <c r="I71" s="1">
        <f t="shared" si="13"/>
        <v>0</v>
      </c>
      <c r="J71" s="1">
        <f t="shared" si="14"/>
        <v>11264.911039484001</v>
      </c>
      <c r="K71" s="1">
        <f t="shared" si="15"/>
        <v>11264.911039484001</v>
      </c>
      <c r="L71" s="1">
        <f t="shared" si="16"/>
        <v>0</v>
      </c>
      <c r="M71" s="21">
        <f t="shared" si="17"/>
        <v>22529.822078968002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9479.44651609209</v>
      </c>
      <c r="D72" s="1">
        <f t="shared" si="9"/>
        <v>9479.44651609209</v>
      </c>
      <c r="E72" s="1">
        <f t="shared" si="10"/>
        <v>0</v>
      </c>
      <c r="F72" s="9">
        <f t="shared" si="11"/>
        <v>18958.893032184202</v>
      </c>
      <c r="G72" s="1"/>
      <c r="H72" s="8">
        <f t="shared" si="12"/>
        <v>17.580579316682702</v>
      </c>
      <c r="I72" s="1">
        <f t="shared" si="13"/>
        <v>0</v>
      </c>
      <c r="J72" s="1">
        <f t="shared" si="14"/>
        <v>12120.302643957</v>
      </c>
      <c r="K72" s="1">
        <f t="shared" si="15"/>
        <v>12120.302643957</v>
      </c>
      <c r="L72" s="1">
        <f t="shared" si="16"/>
        <v>0</v>
      </c>
      <c r="M72" s="21">
        <f t="shared" si="17"/>
        <v>24240.605287914001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0</v>
      </c>
      <c r="D73" s="1">
        <f t="shared" si="9"/>
        <v>11755.1221345219</v>
      </c>
      <c r="E73" s="1">
        <f t="shared" si="10"/>
        <v>0</v>
      </c>
      <c r="F73" s="9">
        <f t="shared" si="11"/>
        <v>11755.1221345219</v>
      </c>
      <c r="G73" s="1"/>
      <c r="H73" s="8">
        <f t="shared" si="12"/>
        <v>19.6985100927355</v>
      </c>
      <c r="I73" s="1">
        <f t="shared" si="13"/>
        <v>0</v>
      </c>
      <c r="J73" s="1">
        <f t="shared" si="14"/>
        <v>0</v>
      </c>
      <c r="K73" s="1">
        <f t="shared" si="15"/>
        <v>16249.711719875</v>
      </c>
      <c r="L73" s="1">
        <f t="shared" si="16"/>
        <v>0</v>
      </c>
      <c r="M73" s="21">
        <f t="shared" si="17"/>
        <v>16249.711719875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0</v>
      </c>
      <c r="D74" s="1">
        <f t="shared" si="9"/>
        <v>9051.4473730468999</v>
      </c>
      <c r="E74" s="1">
        <f t="shared" si="10"/>
        <v>0</v>
      </c>
      <c r="F74" s="9">
        <f t="shared" si="11"/>
        <v>9051.4473730468999</v>
      </c>
      <c r="G74" s="1"/>
      <c r="H74" s="8">
        <f t="shared" si="12"/>
        <v>21.985167459115502</v>
      </c>
      <c r="I74" s="1">
        <f t="shared" si="13"/>
        <v>0</v>
      </c>
      <c r="J74" s="1">
        <f t="shared" si="14"/>
        <v>0</v>
      </c>
      <c r="K74" s="1">
        <f t="shared" si="15"/>
        <v>13491.361779241201</v>
      </c>
      <c r="L74" s="1">
        <f t="shared" si="16"/>
        <v>0</v>
      </c>
      <c r="M74" s="21">
        <f t="shared" si="17"/>
        <v>13491.361779241201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0</v>
      </c>
      <c r="D75" s="1">
        <f t="shared" si="9"/>
        <v>4587.0140733258604</v>
      </c>
      <c r="E75" s="1">
        <f t="shared" si="10"/>
        <v>0</v>
      </c>
      <c r="F75" s="9">
        <f t="shared" si="11"/>
        <v>4587.0140733258604</v>
      </c>
      <c r="G75" s="1"/>
      <c r="H75" s="8">
        <f t="shared" si="12"/>
        <v>24.447586818085998</v>
      </c>
      <c r="I75" s="1">
        <f t="shared" si="13"/>
        <v>0</v>
      </c>
      <c r="J75" s="1">
        <f t="shared" si="14"/>
        <v>0</v>
      </c>
      <c r="K75" s="1">
        <f t="shared" si="15"/>
        <v>7353.5360520272998</v>
      </c>
      <c r="L75" s="1">
        <f t="shared" si="16"/>
        <v>0</v>
      </c>
      <c r="M75" s="21">
        <f t="shared" si="17"/>
        <v>7353.5360520272998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0</v>
      </c>
      <c r="D76" s="1">
        <f t="shared" si="9"/>
        <v>4955.8618549787398</v>
      </c>
      <c r="E76" s="1">
        <f t="shared" si="10"/>
        <v>0</v>
      </c>
      <c r="F76" s="9">
        <f t="shared" si="11"/>
        <v>4955.8618549787398</v>
      </c>
      <c r="G76" s="1"/>
      <c r="H76" s="8">
        <f t="shared" si="12"/>
        <v>27.092847751868501</v>
      </c>
      <c r="I76" s="1">
        <f t="shared" si="13"/>
        <v>0</v>
      </c>
      <c r="J76" s="1">
        <f t="shared" si="14"/>
        <v>0</v>
      </c>
      <c r="K76" s="1">
        <f t="shared" si="15"/>
        <v>8524.9784581734402</v>
      </c>
      <c r="L76" s="1">
        <f t="shared" si="16"/>
        <v>0</v>
      </c>
      <c r="M76" s="21">
        <f t="shared" si="17"/>
        <v>8524.9784581734402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0</v>
      </c>
      <c r="D77" s="1">
        <f t="shared" si="9"/>
        <v>1409.73190013727</v>
      </c>
      <c r="E77" s="1">
        <f t="shared" si="10"/>
        <v>0</v>
      </c>
      <c r="F77" s="9">
        <f t="shared" si="11"/>
        <v>1409.73190013727</v>
      </c>
      <c r="G77" s="1"/>
      <c r="H77" s="8">
        <f t="shared" si="12"/>
        <v>29.928072837122699</v>
      </c>
      <c r="I77" s="1">
        <f t="shared" si="13"/>
        <v>0</v>
      </c>
      <c r="J77" s="1">
        <f t="shared" si="14"/>
        <v>0</v>
      </c>
      <c r="K77" s="1">
        <f t="shared" si="15"/>
        <v>2596.3420915768402</v>
      </c>
      <c r="L77" s="1">
        <f t="shared" si="16"/>
        <v>0</v>
      </c>
      <c r="M77" s="21">
        <f t="shared" si="17"/>
        <v>2596.3420915768402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0</v>
      </c>
      <c r="D78" s="1">
        <f t="shared" si="9"/>
        <v>1305.5540147122999</v>
      </c>
      <c r="E78" s="1">
        <f t="shared" si="10"/>
        <v>0</v>
      </c>
      <c r="F78" s="9">
        <f t="shared" si="11"/>
        <v>1305.5540147122999</v>
      </c>
      <c r="G78" s="1"/>
      <c r="H78" s="8">
        <f t="shared" si="12"/>
        <v>32.9604265280202</v>
      </c>
      <c r="I78" s="1">
        <f t="shared" si="13"/>
        <v>0</v>
      </c>
      <c r="J78" s="1">
        <f t="shared" si="14"/>
        <v>0</v>
      </c>
      <c r="K78" s="1">
        <f t="shared" si="15"/>
        <v>2569.05177195741</v>
      </c>
      <c r="L78" s="1">
        <f t="shared" si="16"/>
        <v>0</v>
      </c>
      <c r="M78" s="21">
        <f t="shared" si="17"/>
        <v>2569.05177195741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660.63508598227497</v>
      </c>
      <c r="E79" s="1">
        <f t="shared" si="10"/>
        <v>0</v>
      </c>
      <c r="F79" s="9">
        <f t="shared" si="11"/>
        <v>660.63508598227497</v>
      </c>
      <c r="G79" s="1"/>
      <c r="H79" s="8">
        <f t="shared" si="12"/>
        <v>36.197114101945701</v>
      </c>
      <c r="I79" s="1">
        <f t="shared" si="13"/>
        <v>0</v>
      </c>
      <c r="J79" s="1">
        <f t="shared" si="14"/>
        <v>0</v>
      </c>
      <c r="K79" s="1">
        <f t="shared" si="15"/>
        <v>1386.2657151912499</v>
      </c>
      <c r="L79" s="1">
        <f t="shared" si="16"/>
        <v>0</v>
      </c>
      <c r="M79" s="21">
        <f t="shared" si="17"/>
        <v>1386.2657151912499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39.645380662542003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1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43.312510195399298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1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47.205824672200102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1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51.332683199567597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1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55.700481209250299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1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60.3166496866099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1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65.1886544346725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1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70.323995371265397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1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75.730205856985805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1">
        <f t="shared" si="17"/>
        <v>0</v>
      </c>
      <c r="N88" s="3"/>
      <c r="O88" s="3"/>
      <c r="P88" s="3"/>
    </row>
    <row r="89" spans="1:16">
      <c r="A89" s="6" t="s">
        <v>7</v>
      </c>
      <c r="B89" s="15">
        <f>SUM(B52:B88)</f>
        <v>0</v>
      </c>
      <c r="C89" s="15">
        <f t="shared" ref="C89:E89" si="18">SUM(C52:C88)</f>
        <v>272345.13510187698</v>
      </c>
      <c r="D89" s="15">
        <f t="shared" si="18"/>
        <v>64315.8608811636</v>
      </c>
      <c r="E89" s="15">
        <f t="shared" si="18"/>
        <v>0</v>
      </c>
      <c r="F89" s="15">
        <f>SUM(F52:F83)</f>
        <v>336660.99598304002</v>
      </c>
      <c r="G89" s="9"/>
      <c r="H89" s="6" t="s">
        <v>7</v>
      </c>
      <c r="I89" s="15">
        <f>SUM(I52:I88)</f>
        <v>0</v>
      </c>
      <c r="J89" s="15">
        <f>SUM(J52:J88)</f>
        <v>237209.92967394899</v>
      </c>
      <c r="K89" s="15">
        <f>SUM(K52:K88)</f>
        <v>87038.519260367699</v>
      </c>
      <c r="L89" s="15">
        <f>SUM(L52:L88)</f>
        <v>0</v>
      </c>
      <c r="M89" s="15">
        <f>SUM(M52:M88)</f>
        <v>324248.44893431698</v>
      </c>
      <c r="N89" s="3"/>
      <c r="O89" s="3"/>
      <c r="P89" s="3"/>
    </row>
    <row r="90" spans="1:16">
      <c r="A90" s="4" t="s">
        <v>13</v>
      </c>
      <c r="B90" s="22">
        <f>IF(L43&gt;0,B89/L43,0)</f>
        <v>0</v>
      </c>
      <c r="C90" s="22">
        <f>IF(M43&gt;0,C89/M43,0)</f>
        <v>11.338602575751301</v>
      </c>
      <c r="D90" s="22">
        <f>IF(N43&gt;0,D89/N43,0)</f>
        <v>13.9485738662113</v>
      </c>
      <c r="E90" s="22">
        <f>IF(O43&gt;0,E89/O43,0)</f>
        <v>0</v>
      </c>
      <c r="F90" s="22">
        <f>IF(P43&gt;0,F89/P43,0)</f>
        <v>11.7589413274546</v>
      </c>
      <c r="G90" s="9"/>
      <c r="H90" s="4" t="s">
        <v>13</v>
      </c>
      <c r="I90" s="22">
        <f>IF(L43&gt;0,I89/L43,0)</f>
        <v>0</v>
      </c>
      <c r="J90" s="22">
        <f>IF(M43&gt;0,J89/M43,0)</f>
        <v>9.8758111415822007</v>
      </c>
      <c r="K90" s="22">
        <f>IF(N43&gt;0,K89/N43,0)</f>
        <v>18.876575676287999</v>
      </c>
      <c r="L90" s="22">
        <f>IF(O43&gt;0,L89/O43,0)</f>
        <v>0</v>
      </c>
      <c r="M90" s="22">
        <f>IF(P43&gt;0,M89/P43,0)</f>
        <v>11.325394185933201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1" t="s">
        <v>14</v>
      </c>
      <c r="B95" s="41"/>
      <c r="C95" s="41"/>
      <c r="D95" s="41"/>
      <c r="E95" s="41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1"/>
      <c r="B96" s="41"/>
      <c r="C96" s="41"/>
      <c r="D96" s="41"/>
      <c r="E96" s="41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40" t="s">
        <v>16</v>
      </c>
      <c r="H99" s="40" t="s">
        <v>18</v>
      </c>
      <c r="I99" s="40" t="s">
        <v>17</v>
      </c>
      <c r="J99" s="1"/>
      <c r="K99" s="1"/>
      <c r="L99" s="1"/>
      <c r="M99" s="1"/>
      <c r="N99" s="3"/>
      <c r="O99" s="3"/>
      <c r="P99" s="3"/>
    </row>
    <row r="100" spans="1:18">
      <c r="A100" s="42"/>
      <c r="B100" s="42"/>
      <c r="C100" s="42"/>
      <c r="D100" s="42"/>
      <c r="E100" s="40"/>
      <c r="F100" s="1"/>
      <c r="G100" s="40"/>
      <c r="H100" s="40"/>
      <c r="I100" s="40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4">
        <v>0</v>
      </c>
      <c r="B102" s="25">
        <f>L$43</f>
        <v>0</v>
      </c>
      <c r="C102" s="25">
        <f>$B$90</f>
        <v>0</v>
      </c>
      <c r="D102" s="25">
        <f>$I$90</f>
        <v>0</v>
      </c>
      <c r="E102" s="25">
        <f t="shared" ref="E102:E105" si="19">B102*D102</f>
        <v>0</v>
      </c>
      <c r="F102" s="1"/>
      <c r="G102" s="1">
        <f t="shared" ref="G102:G105" si="20">B102</f>
        <v>0</v>
      </c>
      <c r="H102" s="1">
        <f t="shared" ref="H102:H105" si="21">D102/1000</f>
        <v>0</v>
      </c>
      <c r="I102" s="1">
        <f t="shared" ref="I102:I105" si="22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24">
        <v>1</v>
      </c>
      <c r="B103" s="25">
        <f>M$43</f>
        <v>24019.2857</v>
      </c>
      <c r="C103" s="25">
        <f>$C$90</f>
        <v>11.3386</v>
      </c>
      <c r="D103" s="25">
        <f>$J$90</f>
        <v>9.8757999999999999</v>
      </c>
      <c r="E103" s="25">
        <f t="shared" si="19"/>
        <v>237209.6617</v>
      </c>
      <c r="F103" s="1"/>
      <c r="G103" s="1">
        <f t="shared" si="20"/>
        <v>24019.2857</v>
      </c>
      <c r="H103" s="1">
        <f t="shared" si="21"/>
        <v>9.8758000000000006E-3</v>
      </c>
      <c r="I103" s="1">
        <f t="shared" si="22"/>
        <v>11.3386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4610.9273999999996</v>
      </c>
      <c r="C104" s="25">
        <f>$D$90</f>
        <v>13.948600000000001</v>
      </c>
      <c r="D104" s="25">
        <f>$K$90</f>
        <v>18.8766</v>
      </c>
      <c r="E104" s="25">
        <f t="shared" si="19"/>
        <v>87038.632199999993</v>
      </c>
      <c r="F104" s="1"/>
      <c r="G104" s="1">
        <f t="shared" si="20"/>
        <v>4610.9273999999996</v>
      </c>
      <c r="H104" s="1">
        <f t="shared" si="21"/>
        <v>1.88766E-2</v>
      </c>
      <c r="I104" s="1">
        <f t="shared" si="22"/>
        <v>13.948600000000001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5">
        <f>$E$90</f>
        <v>0</v>
      </c>
      <c r="D105" s="25">
        <f>$L$90</f>
        <v>0</v>
      </c>
      <c r="E105" s="25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28630.213100000001</v>
      </c>
      <c r="C106" s="25">
        <f>$F$90</f>
        <v>11.758900000000001</v>
      </c>
      <c r="D106" s="25">
        <f>$M$90</f>
        <v>11.3254</v>
      </c>
      <c r="E106" s="25">
        <f>SUM(E102:E105)</f>
        <v>324248.29389999999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6">
        <f>$I$2</f>
        <v>322281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7" t="s">
        <v>20</v>
      </c>
      <c r="B108" s="28">
        <f>IF(E106&gt;0,$I$2/E106,"")</f>
        <v>0.99392999999999998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75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37" t="s">
        <v>21</v>
      </c>
      <c r="B1" s="37"/>
      <c r="C1" s="37"/>
      <c r="D1" s="37"/>
      <c r="E1" s="37"/>
      <c r="F1" s="37"/>
      <c r="G1" s="1"/>
      <c r="H1" s="38" t="s">
        <v>1</v>
      </c>
      <c r="I1" s="3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29">
        <v>1620614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39" t="s">
        <v>4</v>
      </c>
      <c r="C4" s="39"/>
      <c r="D4" s="39"/>
      <c r="E4" s="39"/>
      <c r="F4" s="39"/>
      <c r="G4" s="1"/>
      <c r="H4" s="2" t="s">
        <v>3</v>
      </c>
      <c r="I4" s="1"/>
      <c r="J4" s="1"/>
      <c r="K4" s="2" t="s">
        <v>3</v>
      </c>
      <c r="L4" s="38" t="s">
        <v>5</v>
      </c>
      <c r="M4" s="38"/>
      <c r="N4" s="38"/>
      <c r="O4" s="38"/>
      <c r="P4" s="38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C8" s="12">
        <v>1</v>
      </c>
      <c r="F8" s="9">
        <f t="shared" si="0"/>
        <v>1</v>
      </c>
      <c r="G8" s="1" t="str">
        <f t="shared" si="1"/>
        <v/>
      </c>
      <c r="H8" s="8">
        <v>4.75</v>
      </c>
      <c r="I8" s="10">
        <v>5047</v>
      </c>
      <c r="J8" s="1"/>
      <c r="K8" s="8">
        <v>4.75</v>
      </c>
      <c r="L8" s="1">
        <f t="shared" si="2"/>
        <v>0</v>
      </c>
      <c r="M8" s="1">
        <f t="shared" si="3"/>
        <v>5.0469999999999997</v>
      </c>
      <c r="N8" s="1">
        <f t="shared" si="4"/>
        <v>0</v>
      </c>
      <c r="O8" s="1">
        <f t="shared" si="5"/>
        <v>0</v>
      </c>
      <c r="P8" s="11">
        <f t="shared" si="6"/>
        <v>5.0469999999999997</v>
      </c>
      <c r="Q8" s="3"/>
      <c r="R8" s="3"/>
    </row>
    <row r="9" spans="1:18">
      <c r="A9" s="8">
        <v>5.25</v>
      </c>
      <c r="C9" s="12">
        <v>1</v>
      </c>
      <c r="F9" s="9">
        <f t="shared" si="0"/>
        <v>1</v>
      </c>
      <c r="G9" s="1" t="str">
        <f t="shared" si="1"/>
        <v/>
      </c>
      <c r="H9" s="8">
        <v>5.25</v>
      </c>
      <c r="I9" s="10">
        <v>5047</v>
      </c>
      <c r="J9" s="1"/>
      <c r="K9" s="8">
        <v>5.25</v>
      </c>
      <c r="L9" s="1">
        <f t="shared" si="2"/>
        <v>0</v>
      </c>
      <c r="M9" s="1">
        <f t="shared" si="3"/>
        <v>5.0469999999999997</v>
      </c>
      <c r="N9" s="1">
        <f t="shared" si="4"/>
        <v>0</v>
      </c>
      <c r="O9" s="1">
        <f t="shared" si="5"/>
        <v>0</v>
      </c>
      <c r="P9" s="11">
        <f t="shared" si="6"/>
        <v>5.0469999999999997</v>
      </c>
      <c r="Q9" s="3"/>
      <c r="R9" s="3"/>
    </row>
    <row r="10" spans="1:18">
      <c r="A10" s="8">
        <v>5.75</v>
      </c>
      <c r="C10" s="12">
        <v>1</v>
      </c>
      <c r="F10" s="9">
        <f t="shared" si="0"/>
        <v>1</v>
      </c>
      <c r="G10" s="1" t="str">
        <f t="shared" si="1"/>
        <v/>
      </c>
      <c r="H10" s="8">
        <v>5.75</v>
      </c>
      <c r="I10">
        <v>0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C11" s="12">
        <v>1</v>
      </c>
      <c r="F11" s="9">
        <f t="shared" si="0"/>
        <v>1</v>
      </c>
      <c r="G11" s="1" t="str">
        <f t="shared" si="1"/>
        <v/>
      </c>
      <c r="H11" s="8">
        <v>6.25</v>
      </c>
      <c r="I11">
        <v>13850</v>
      </c>
      <c r="J11" s="1"/>
      <c r="K11" s="8">
        <v>6.25</v>
      </c>
      <c r="L11" s="1">
        <f t="shared" si="2"/>
        <v>0</v>
      </c>
      <c r="M11" s="1">
        <f t="shared" si="3"/>
        <v>13.85</v>
      </c>
      <c r="N11" s="1">
        <f t="shared" si="4"/>
        <v>0</v>
      </c>
      <c r="O11" s="1">
        <f t="shared" si="5"/>
        <v>0</v>
      </c>
      <c r="P11" s="11">
        <f t="shared" si="6"/>
        <v>13.85</v>
      </c>
      <c r="Q11" s="3"/>
      <c r="R11" s="3"/>
    </row>
    <row r="12" spans="1:18">
      <c r="A12" s="8">
        <v>6.75</v>
      </c>
      <c r="C12" s="12">
        <v>1</v>
      </c>
      <c r="F12" s="9">
        <f t="shared" si="0"/>
        <v>1</v>
      </c>
      <c r="G12" s="1" t="str">
        <f t="shared" si="1"/>
        <v/>
      </c>
      <c r="H12" s="8">
        <v>6.75</v>
      </c>
      <c r="I12">
        <v>35250</v>
      </c>
      <c r="J12" s="1"/>
      <c r="K12" s="8">
        <v>6.75</v>
      </c>
      <c r="L12" s="1">
        <f t="shared" si="2"/>
        <v>0</v>
      </c>
      <c r="M12" s="1">
        <f t="shared" si="3"/>
        <v>35.25</v>
      </c>
      <c r="N12" s="1">
        <f t="shared" si="4"/>
        <v>0</v>
      </c>
      <c r="O12" s="1">
        <f t="shared" si="5"/>
        <v>0</v>
      </c>
      <c r="P12" s="11">
        <f t="shared" si="6"/>
        <v>35.25</v>
      </c>
      <c r="Q12" s="3"/>
      <c r="R12" s="3"/>
    </row>
    <row r="13" spans="1:18">
      <c r="A13" s="8">
        <v>7.25</v>
      </c>
      <c r="C13" s="12">
        <v>1</v>
      </c>
      <c r="F13" s="9">
        <f t="shared" si="0"/>
        <v>1</v>
      </c>
      <c r="G13" s="1" t="str">
        <f t="shared" si="1"/>
        <v/>
      </c>
      <c r="H13" s="8">
        <v>7.25</v>
      </c>
      <c r="I13">
        <v>78464</v>
      </c>
      <c r="J13" s="1"/>
      <c r="K13" s="8">
        <v>7.25</v>
      </c>
      <c r="L13" s="1">
        <f t="shared" si="2"/>
        <v>0</v>
      </c>
      <c r="M13" s="1">
        <f t="shared" si="3"/>
        <v>78.463999999999999</v>
      </c>
      <c r="N13" s="1">
        <f t="shared" si="4"/>
        <v>0</v>
      </c>
      <c r="O13" s="1">
        <f t="shared" si="5"/>
        <v>0</v>
      </c>
      <c r="P13" s="11">
        <f t="shared" si="6"/>
        <v>78.463999999999999</v>
      </c>
      <c r="Q13" s="3"/>
      <c r="R13" s="3"/>
    </row>
    <row r="14" spans="1:18">
      <c r="A14" s="8">
        <v>7.75</v>
      </c>
      <c r="C14" s="12">
        <v>1</v>
      </c>
      <c r="F14" s="9">
        <f t="shared" si="0"/>
        <v>1</v>
      </c>
      <c r="G14" s="1" t="str">
        <f t="shared" si="1"/>
        <v/>
      </c>
      <c r="H14" s="8">
        <v>7.75</v>
      </c>
      <c r="I14">
        <v>158040</v>
      </c>
      <c r="J14" s="10"/>
      <c r="K14" s="8">
        <v>7.75</v>
      </c>
      <c r="L14" s="1">
        <f t="shared" si="2"/>
        <v>0</v>
      </c>
      <c r="M14" s="1">
        <f t="shared" si="3"/>
        <v>158.04</v>
      </c>
      <c r="N14" s="1">
        <f t="shared" si="4"/>
        <v>0</v>
      </c>
      <c r="O14" s="1">
        <f t="shared" si="5"/>
        <v>0</v>
      </c>
      <c r="P14" s="11">
        <f t="shared" si="6"/>
        <v>158.04</v>
      </c>
      <c r="Q14" s="3"/>
      <c r="R14" s="3"/>
    </row>
    <row r="15" spans="1:18">
      <c r="A15" s="8">
        <v>8.25</v>
      </c>
      <c r="C15" s="12">
        <v>1</v>
      </c>
      <c r="F15" s="9">
        <f t="shared" si="0"/>
        <v>1</v>
      </c>
      <c r="G15" s="1" t="str">
        <f t="shared" si="1"/>
        <v/>
      </c>
      <c r="H15" s="8">
        <v>8.25</v>
      </c>
      <c r="I15">
        <v>235035</v>
      </c>
      <c r="J15" s="10"/>
      <c r="K15" s="8">
        <v>8.25</v>
      </c>
      <c r="L15" s="1">
        <f t="shared" si="2"/>
        <v>0</v>
      </c>
      <c r="M15" s="1">
        <f t="shared" si="3"/>
        <v>235.035</v>
      </c>
      <c r="N15" s="1">
        <f t="shared" si="4"/>
        <v>0</v>
      </c>
      <c r="O15" s="1">
        <f t="shared" si="5"/>
        <v>0</v>
      </c>
      <c r="P15" s="11">
        <f t="shared" si="6"/>
        <v>235.035</v>
      </c>
      <c r="Q15" s="3"/>
      <c r="R15" s="3"/>
    </row>
    <row r="16" spans="1:18">
      <c r="A16" s="8">
        <v>8.75</v>
      </c>
      <c r="C16">
        <v>4</v>
      </c>
      <c r="D16">
        <v>0</v>
      </c>
      <c r="F16" s="9">
        <f t="shared" si="0"/>
        <v>4</v>
      </c>
      <c r="G16" s="1" t="str">
        <f t="shared" si="1"/>
        <v/>
      </c>
      <c r="H16" s="8">
        <v>8.75</v>
      </c>
      <c r="I16">
        <v>892036</v>
      </c>
      <c r="J16" s="10"/>
      <c r="K16" s="8">
        <v>8.75</v>
      </c>
      <c r="L16" s="1">
        <f t="shared" si="2"/>
        <v>0</v>
      </c>
      <c r="M16" s="1">
        <f t="shared" si="3"/>
        <v>892.03599999999994</v>
      </c>
      <c r="N16" s="1">
        <f t="shared" si="4"/>
        <v>0</v>
      </c>
      <c r="O16" s="1">
        <f t="shared" si="5"/>
        <v>0</v>
      </c>
      <c r="P16" s="11">
        <f t="shared" si="6"/>
        <v>892.03599999999994</v>
      </c>
      <c r="Q16" s="3"/>
      <c r="R16" s="3"/>
    </row>
    <row r="17" spans="1:18">
      <c r="A17" s="8">
        <v>9.25</v>
      </c>
      <c r="C17">
        <v>16</v>
      </c>
      <c r="D17">
        <v>0</v>
      </c>
      <c r="F17" s="9">
        <f t="shared" si="0"/>
        <v>16</v>
      </c>
      <c r="G17" s="1" t="str">
        <f t="shared" si="1"/>
        <v/>
      </c>
      <c r="H17" s="8">
        <v>9.25</v>
      </c>
      <c r="I17" s="13">
        <v>3045212</v>
      </c>
      <c r="J17" s="10"/>
      <c r="K17" s="8">
        <v>9.25</v>
      </c>
      <c r="L17" s="1">
        <f t="shared" si="2"/>
        <v>0</v>
      </c>
      <c r="M17" s="1">
        <f t="shared" si="3"/>
        <v>3045.212</v>
      </c>
      <c r="N17" s="1">
        <f t="shared" si="4"/>
        <v>0</v>
      </c>
      <c r="O17" s="1">
        <f t="shared" si="5"/>
        <v>0</v>
      </c>
      <c r="P17" s="11">
        <f t="shared" si="6"/>
        <v>3045.212</v>
      </c>
      <c r="Q17" s="3"/>
      <c r="R17" s="3"/>
    </row>
    <row r="18" spans="1:18">
      <c r="A18" s="8">
        <v>9.75</v>
      </c>
      <c r="C18">
        <v>31</v>
      </c>
      <c r="D18">
        <v>0</v>
      </c>
      <c r="F18" s="9">
        <f t="shared" si="0"/>
        <v>31</v>
      </c>
      <c r="G18" s="1" t="str">
        <f t="shared" si="1"/>
        <v/>
      </c>
      <c r="H18" s="8">
        <v>9.75</v>
      </c>
      <c r="I18" s="13">
        <v>4135340</v>
      </c>
      <c r="J18" s="10"/>
      <c r="K18" s="8">
        <v>9.75</v>
      </c>
      <c r="L18" s="1">
        <f t="shared" si="2"/>
        <v>0</v>
      </c>
      <c r="M18" s="1">
        <f t="shared" si="3"/>
        <v>4135.34</v>
      </c>
      <c r="N18" s="1">
        <f t="shared" si="4"/>
        <v>0</v>
      </c>
      <c r="O18" s="1">
        <f t="shared" si="5"/>
        <v>0</v>
      </c>
      <c r="P18" s="11">
        <f t="shared" si="6"/>
        <v>4135.34</v>
      </c>
      <c r="Q18" s="3"/>
      <c r="R18" s="3"/>
    </row>
    <row r="19" spans="1:18">
      <c r="A19" s="8">
        <v>10.25</v>
      </c>
      <c r="C19">
        <v>45</v>
      </c>
      <c r="D19">
        <v>0</v>
      </c>
      <c r="F19" s="9">
        <f t="shared" si="0"/>
        <v>45</v>
      </c>
      <c r="G19" s="1" t="str">
        <f t="shared" si="1"/>
        <v/>
      </c>
      <c r="H19" s="8">
        <v>10.25</v>
      </c>
      <c r="I19" s="13">
        <v>6832664</v>
      </c>
      <c r="J19" s="10"/>
      <c r="K19" s="8">
        <v>10.25</v>
      </c>
      <c r="L19" s="1">
        <f t="shared" si="2"/>
        <v>0</v>
      </c>
      <c r="M19" s="1">
        <f t="shared" si="3"/>
        <v>6832.6639999999998</v>
      </c>
      <c r="N19" s="1">
        <f t="shared" si="4"/>
        <v>0</v>
      </c>
      <c r="O19" s="1">
        <f t="shared" si="5"/>
        <v>0</v>
      </c>
      <c r="P19" s="11">
        <f t="shared" si="6"/>
        <v>6832.6639999999998</v>
      </c>
      <c r="Q19" s="3"/>
      <c r="R19" s="3"/>
    </row>
    <row r="20" spans="1:18">
      <c r="A20" s="8">
        <v>10.75</v>
      </c>
      <c r="C20">
        <v>75</v>
      </c>
      <c r="D20">
        <v>0</v>
      </c>
      <c r="F20" s="9">
        <f t="shared" si="0"/>
        <v>75</v>
      </c>
      <c r="G20" s="1" t="str">
        <f t="shared" si="1"/>
        <v/>
      </c>
      <c r="H20" s="8">
        <v>10.75</v>
      </c>
      <c r="I20" s="13">
        <v>13202119</v>
      </c>
      <c r="J20" s="10"/>
      <c r="K20" s="8">
        <v>10.75</v>
      </c>
      <c r="L20" s="1">
        <f t="shared" si="2"/>
        <v>0</v>
      </c>
      <c r="M20" s="1">
        <f t="shared" si="3"/>
        <v>13202.119000000001</v>
      </c>
      <c r="N20" s="1">
        <f t="shared" si="4"/>
        <v>0</v>
      </c>
      <c r="O20" s="1">
        <f t="shared" si="5"/>
        <v>0</v>
      </c>
      <c r="P20" s="11">
        <f t="shared" si="6"/>
        <v>13202.119000000001</v>
      </c>
      <c r="Q20" s="3"/>
      <c r="R20" s="3"/>
    </row>
    <row r="21" spans="1:18">
      <c r="A21" s="8">
        <v>11.25</v>
      </c>
      <c r="C21">
        <v>85</v>
      </c>
      <c r="D21">
        <v>0</v>
      </c>
      <c r="F21" s="9">
        <f t="shared" si="0"/>
        <v>85</v>
      </c>
      <c r="G21" s="1" t="str">
        <f t="shared" si="1"/>
        <v/>
      </c>
      <c r="H21" s="8">
        <v>11.25</v>
      </c>
      <c r="I21" s="13">
        <v>21747455</v>
      </c>
      <c r="J21" s="10"/>
      <c r="K21" s="8">
        <v>11.25</v>
      </c>
      <c r="L21" s="1">
        <f t="shared" si="2"/>
        <v>0</v>
      </c>
      <c r="M21" s="1">
        <f t="shared" si="3"/>
        <v>21747.455000000002</v>
      </c>
      <c r="N21" s="1">
        <f t="shared" si="4"/>
        <v>0</v>
      </c>
      <c r="O21" s="1">
        <f t="shared" si="5"/>
        <v>0</v>
      </c>
      <c r="P21" s="11">
        <f t="shared" si="6"/>
        <v>21747.455000000002</v>
      </c>
      <c r="Q21" s="3"/>
      <c r="R21" s="3"/>
    </row>
    <row r="22" spans="1:18">
      <c r="A22" s="8">
        <v>11.75</v>
      </c>
      <c r="C22">
        <v>93</v>
      </c>
      <c r="D22">
        <v>0</v>
      </c>
      <c r="F22" s="9">
        <f t="shared" si="0"/>
        <v>93</v>
      </c>
      <c r="G22" s="1" t="str">
        <f t="shared" si="1"/>
        <v/>
      </c>
      <c r="H22" s="8">
        <v>11.75</v>
      </c>
      <c r="I22" s="13">
        <v>25898174</v>
      </c>
      <c r="J22" s="10"/>
      <c r="K22" s="8">
        <v>11.75</v>
      </c>
      <c r="L22" s="1">
        <f t="shared" si="2"/>
        <v>0</v>
      </c>
      <c r="M22" s="1">
        <f t="shared" si="3"/>
        <v>25898.173999999999</v>
      </c>
      <c r="N22" s="1">
        <f t="shared" si="4"/>
        <v>0</v>
      </c>
      <c r="O22" s="1">
        <f t="shared" si="5"/>
        <v>0</v>
      </c>
      <c r="P22" s="11">
        <f t="shared" si="6"/>
        <v>25898.173999999999</v>
      </c>
      <c r="Q22" s="3"/>
      <c r="R22" s="3"/>
    </row>
    <row r="23" spans="1:18">
      <c r="A23" s="8">
        <v>12.25</v>
      </c>
      <c r="C23">
        <v>55</v>
      </c>
      <c r="D23">
        <v>1</v>
      </c>
      <c r="F23" s="9">
        <f t="shared" si="0"/>
        <v>56</v>
      </c>
      <c r="G23" s="1" t="str">
        <f t="shared" si="1"/>
        <v/>
      </c>
      <c r="H23" s="8">
        <v>12.25</v>
      </c>
      <c r="I23" s="13">
        <v>21421605</v>
      </c>
      <c r="J23" s="10"/>
      <c r="K23" s="8">
        <v>12.25</v>
      </c>
      <c r="L23" s="1">
        <f t="shared" si="2"/>
        <v>0</v>
      </c>
      <c r="M23" s="1">
        <f t="shared" si="3"/>
        <v>21039.076339285701</v>
      </c>
      <c r="N23" s="1">
        <f t="shared" si="4"/>
        <v>382.52866071428599</v>
      </c>
      <c r="O23" s="1">
        <f t="shared" si="5"/>
        <v>0</v>
      </c>
      <c r="P23" s="11">
        <f t="shared" si="6"/>
        <v>21421.605</v>
      </c>
      <c r="Q23" s="3"/>
      <c r="R23" s="3"/>
    </row>
    <row r="24" spans="1:18">
      <c r="A24" s="8">
        <v>12.75</v>
      </c>
      <c r="C24">
        <v>17</v>
      </c>
      <c r="D24">
        <v>0</v>
      </c>
      <c r="F24" s="9">
        <f t="shared" si="0"/>
        <v>17</v>
      </c>
      <c r="G24" s="1" t="str">
        <f t="shared" si="1"/>
        <v/>
      </c>
      <c r="H24" s="8">
        <v>12.75</v>
      </c>
      <c r="I24" s="13">
        <v>16872271</v>
      </c>
      <c r="J24" s="10"/>
      <c r="K24" s="8">
        <v>12.75</v>
      </c>
      <c r="L24" s="1">
        <f t="shared" si="2"/>
        <v>0</v>
      </c>
      <c r="M24" s="1">
        <f t="shared" si="3"/>
        <v>16872.271000000001</v>
      </c>
      <c r="N24" s="1">
        <f t="shared" si="4"/>
        <v>0</v>
      </c>
      <c r="O24" s="1">
        <f t="shared" si="5"/>
        <v>0</v>
      </c>
      <c r="P24" s="11">
        <f t="shared" si="6"/>
        <v>16872.271000000001</v>
      </c>
      <c r="Q24" s="3"/>
      <c r="R24" s="3"/>
    </row>
    <row r="25" spans="1:18">
      <c r="A25" s="8">
        <v>13.25</v>
      </c>
      <c r="C25">
        <v>5</v>
      </c>
      <c r="D25">
        <v>0</v>
      </c>
      <c r="F25" s="9">
        <f t="shared" si="0"/>
        <v>5</v>
      </c>
      <c r="G25" s="1" t="str">
        <f t="shared" si="1"/>
        <v/>
      </c>
      <c r="H25" s="8">
        <v>13.25</v>
      </c>
      <c r="I25" s="13">
        <v>8268619</v>
      </c>
      <c r="J25" s="10"/>
      <c r="K25" s="8">
        <v>13.25</v>
      </c>
      <c r="L25" s="1">
        <f t="shared" si="2"/>
        <v>0</v>
      </c>
      <c r="M25" s="1">
        <f t="shared" si="3"/>
        <v>8268.6190000000006</v>
      </c>
      <c r="N25" s="1">
        <f t="shared" si="4"/>
        <v>0</v>
      </c>
      <c r="O25" s="1">
        <f t="shared" si="5"/>
        <v>0</v>
      </c>
      <c r="P25" s="11">
        <f t="shared" si="6"/>
        <v>8268.6190000000006</v>
      </c>
      <c r="Q25" s="3"/>
      <c r="R25" s="3"/>
    </row>
    <row r="26" spans="1:18">
      <c r="A26" s="8">
        <v>13.75</v>
      </c>
      <c r="C26">
        <v>4</v>
      </c>
      <c r="D26">
        <v>1</v>
      </c>
      <c r="F26" s="9">
        <f t="shared" si="0"/>
        <v>5</v>
      </c>
      <c r="G26" s="1" t="str">
        <f t="shared" si="1"/>
        <v/>
      </c>
      <c r="H26" s="8">
        <v>13.75</v>
      </c>
      <c r="I26" s="13">
        <v>7191817</v>
      </c>
      <c r="J26" s="10"/>
      <c r="K26" s="8">
        <v>13.75</v>
      </c>
      <c r="L26" s="1">
        <f t="shared" si="2"/>
        <v>0</v>
      </c>
      <c r="M26" s="1">
        <f t="shared" si="3"/>
        <v>5753.4535999999998</v>
      </c>
      <c r="N26" s="1">
        <f t="shared" si="4"/>
        <v>1438.3634</v>
      </c>
      <c r="O26" s="1">
        <f t="shared" si="5"/>
        <v>0</v>
      </c>
      <c r="P26" s="11">
        <f t="shared" si="6"/>
        <v>7191.817</v>
      </c>
      <c r="Q26" s="3"/>
      <c r="R26" s="3"/>
    </row>
    <row r="27" spans="1:18">
      <c r="A27" s="8">
        <v>14.25</v>
      </c>
      <c r="C27">
        <v>1</v>
      </c>
      <c r="D27">
        <v>1</v>
      </c>
      <c r="F27" s="9">
        <f t="shared" si="0"/>
        <v>2</v>
      </c>
      <c r="G27" s="1" t="str">
        <f t="shared" si="1"/>
        <v/>
      </c>
      <c r="H27" s="8">
        <v>14.25</v>
      </c>
      <c r="I27" s="13">
        <v>3866625</v>
      </c>
      <c r="J27" s="10"/>
      <c r="K27" s="8">
        <v>14.25</v>
      </c>
      <c r="L27" s="1">
        <f t="shared" si="2"/>
        <v>0</v>
      </c>
      <c r="M27" s="1">
        <f t="shared" si="3"/>
        <v>1933.3125</v>
      </c>
      <c r="N27" s="1">
        <f t="shared" si="4"/>
        <v>1933.3125</v>
      </c>
      <c r="O27" s="1">
        <f t="shared" si="5"/>
        <v>0</v>
      </c>
      <c r="P27" s="11">
        <f t="shared" si="6"/>
        <v>3866.625</v>
      </c>
      <c r="Q27" s="3"/>
      <c r="R27" s="3"/>
    </row>
    <row r="28" spans="1:18">
      <c r="A28" s="8">
        <v>14.75</v>
      </c>
      <c r="C28">
        <v>2</v>
      </c>
      <c r="D28">
        <v>1</v>
      </c>
      <c r="F28" s="9">
        <f t="shared" si="0"/>
        <v>3</v>
      </c>
      <c r="G28" s="1" t="str">
        <f t="shared" si="1"/>
        <v/>
      </c>
      <c r="H28" s="8">
        <v>14.75</v>
      </c>
      <c r="I28" s="13">
        <v>2101903</v>
      </c>
      <c r="J28" s="10"/>
      <c r="K28" s="8">
        <v>14.75</v>
      </c>
      <c r="L28" s="1">
        <f t="shared" si="2"/>
        <v>0</v>
      </c>
      <c r="M28" s="1">
        <f t="shared" si="3"/>
        <v>1401.26866666667</v>
      </c>
      <c r="N28" s="1">
        <f t="shared" si="4"/>
        <v>700.63433333333296</v>
      </c>
      <c r="O28" s="1">
        <f t="shared" si="5"/>
        <v>0</v>
      </c>
      <c r="P28" s="11">
        <f t="shared" si="6"/>
        <v>2101.9029999999998</v>
      </c>
      <c r="Q28" s="3"/>
      <c r="R28" s="3"/>
    </row>
    <row r="29" spans="1:18">
      <c r="A29" s="8">
        <v>15.25</v>
      </c>
      <c r="D29" s="12">
        <v>1</v>
      </c>
      <c r="F29" s="9">
        <f t="shared" si="0"/>
        <v>1</v>
      </c>
      <c r="G29" s="1" t="str">
        <f t="shared" si="1"/>
        <v/>
      </c>
      <c r="H29" s="8">
        <v>15.25</v>
      </c>
      <c r="I29" s="13">
        <v>897409</v>
      </c>
      <c r="J29" s="10"/>
      <c r="K29" s="8">
        <v>15.25</v>
      </c>
      <c r="L29" s="1">
        <f t="shared" si="2"/>
        <v>0</v>
      </c>
      <c r="M29" s="1">
        <f t="shared" si="3"/>
        <v>0</v>
      </c>
      <c r="N29" s="1">
        <f t="shared" si="4"/>
        <v>897.40899999999999</v>
      </c>
      <c r="O29" s="1">
        <f t="shared" si="5"/>
        <v>0</v>
      </c>
      <c r="P29" s="11">
        <f t="shared" si="6"/>
        <v>897.40899999999999</v>
      </c>
      <c r="Q29" s="3"/>
      <c r="R29" s="3"/>
    </row>
    <row r="30" spans="1:18">
      <c r="A30" s="8">
        <v>15.75</v>
      </c>
      <c r="D30" s="12">
        <v>1</v>
      </c>
      <c r="F30" s="9">
        <f t="shared" si="0"/>
        <v>1</v>
      </c>
      <c r="G30" s="1" t="str">
        <f t="shared" si="1"/>
        <v/>
      </c>
      <c r="H30" s="8">
        <v>15.75</v>
      </c>
      <c r="I30">
        <v>1014653</v>
      </c>
      <c r="J30" s="10"/>
      <c r="K30" s="8">
        <v>15.75</v>
      </c>
      <c r="L30" s="1">
        <f t="shared" si="2"/>
        <v>0</v>
      </c>
      <c r="M30" s="1">
        <f t="shared" si="3"/>
        <v>0</v>
      </c>
      <c r="N30" s="1">
        <f t="shared" si="4"/>
        <v>1014.653</v>
      </c>
      <c r="O30" s="1">
        <f t="shared" si="5"/>
        <v>0</v>
      </c>
      <c r="P30" s="11">
        <f t="shared" si="6"/>
        <v>1014.653</v>
      </c>
      <c r="Q30" s="3"/>
      <c r="R30" s="3"/>
    </row>
    <row r="31" spans="1:18">
      <c r="A31" s="8">
        <v>16.25</v>
      </c>
      <c r="D31" s="30">
        <v>1</v>
      </c>
      <c r="F31" s="9">
        <f t="shared" si="0"/>
        <v>1</v>
      </c>
      <c r="G31" s="1" t="str">
        <f t="shared" si="1"/>
        <v/>
      </c>
      <c r="H31" s="8">
        <v>16.25</v>
      </c>
      <c r="I31" s="13">
        <v>356254</v>
      </c>
      <c r="J31" s="10"/>
      <c r="K31" s="8">
        <v>16.25</v>
      </c>
      <c r="L31" s="1">
        <f t="shared" si="2"/>
        <v>0</v>
      </c>
      <c r="M31" s="1">
        <f t="shared" si="3"/>
        <v>0</v>
      </c>
      <c r="N31" s="1">
        <f t="shared" si="4"/>
        <v>356.25400000000002</v>
      </c>
      <c r="O31" s="1">
        <f t="shared" si="5"/>
        <v>0</v>
      </c>
      <c r="P31" s="11">
        <f t="shared" si="6"/>
        <v>356.25400000000002</v>
      </c>
      <c r="Q31" s="3"/>
      <c r="R31" s="3"/>
    </row>
    <row r="32" spans="1:18">
      <c r="A32" s="8">
        <v>16.75</v>
      </c>
      <c r="D32" s="12">
        <v>1</v>
      </c>
      <c r="F32" s="9">
        <f t="shared" si="0"/>
        <v>1</v>
      </c>
      <c r="G32" s="1" t="str">
        <f t="shared" si="1"/>
        <v/>
      </c>
      <c r="H32" s="8">
        <v>16.75</v>
      </c>
      <c r="I32">
        <v>507327</v>
      </c>
      <c r="J32" s="14"/>
      <c r="K32" s="8">
        <v>16.75</v>
      </c>
      <c r="L32" s="1">
        <f t="shared" si="2"/>
        <v>0</v>
      </c>
      <c r="M32" s="1">
        <f t="shared" si="3"/>
        <v>0</v>
      </c>
      <c r="N32" s="1">
        <f t="shared" si="4"/>
        <v>507.327</v>
      </c>
      <c r="O32" s="1">
        <f t="shared" si="5"/>
        <v>0</v>
      </c>
      <c r="P32" s="11">
        <f t="shared" si="6"/>
        <v>507.327</v>
      </c>
      <c r="Q32" s="3"/>
      <c r="R32" s="3"/>
    </row>
    <row r="33" spans="1:18">
      <c r="A33" s="8">
        <v>17.25</v>
      </c>
      <c r="D33" s="12">
        <v>1</v>
      </c>
      <c r="F33" s="9">
        <f t="shared" si="0"/>
        <v>1</v>
      </c>
      <c r="G33" s="1" t="str">
        <f t="shared" si="1"/>
        <v/>
      </c>
      <c r="H33" s="8">
        <v>17.25</v>
      </c>
      <c r="I33">
        <v>253663</v>
      </c>
      <c r="J33" s="14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253.66300000000001</v>
      </c>
      <c r="O33" s="1">
        <f t="shared" si="5"/>
        <v>0</v>
      </c>
      <c r="P33" s="11">
        <f t="shared" si="6"/>
        <v>253.66300000000001</v>
      </c>
      <c r="Q33" s="3"/>
      <c r="R33" s="3"/>
    </row>
    <row r="34" spans="1:18">
      <c r="A34" s="8">
        <v>17.75</v>
      </c>
      <c r="F34" s="9">
        <f t="shared" si="0"/>
        <v>0</v>
      </c>
      <c r="G34" s="1" t="str">
        <f t="shared" si="1"/>
        <v/>
      </c>
      <c r="H34" s="8">
        <v>17.75</v>
      </c>
      <c r="J34" s="14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F35" s="9">
        <f t="shared" si="0"/>
        <v>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F36" s="9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F37" s="9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SUM(I3:I36)</f>
        <v>139035879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5">
        <f>SUM(B6:B42)</f>
        <v>0</v>
      </c>
      <c r="C43" s="15">
        <f>SUM(C6:C42)</f>
        <v>441</v>
      </c>
      <c r="D43" s="15">
        <f>SUM(D6:D42)</f>
        <v>9</v>
      </c>
      <c r="E43" s="15">
        <f>SUM(E6:E42)</f>
        <v>0</v>
      </c>
      <c r="F43" s="15">
        <f>SUM(F6:F42)</f>
        <v>450</v>
      </c>
      <c r="G43" s="16"/>
      <c r="H43" s="6" t="s">
        <v>7</v>
      </c>
      <c r="I43" s="10">
        <f>SUM(I6:I39)</f>
        <v>139035879</v>
      </c>
      <c r="J43" s="1"/>
      <c r="K43" s="6" t="s">
        <v>7</v>
      </c>
      <c r="L43" s="15">
        <f>SUM(L6:L42)</f>
        <v>0</v>
      </c>
      <c r="M43" s="15">
        <f>SUM(M6:M42)</f>
        <v>131551.734105952</v>
      </c>
      <c r="N43" s="15">
        <f>SUM(N6:N42)</f>
        <v>7484.1448940476203</v>
      </c>
      <c r="O43" s="15">
        <f>SUM(O6:O42)</f>
        <v>0</v>
      </c>
      <c r="P43" s="15">
        <f>SUM(P6:P42)</f>
        <v>139035.87899999999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8" t="s">
        <v>9</v>
      </c>
      <c r="C47" s="38"/>
      <c r="D47" s="38"/>
      <c r="E47" s="1"/>
      <c r="F47" s="1"/>
      <c r="G47" s="10"/>
      <c r="H47" s="1"/>
      <c r="I47" s="38" t="s">
        <v>10</v>
      </c>
      <c r="J47" s="38"/>
      <c r="K47" s="38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>
        <v>5.01613863111E-3</v>
      </c>
      <c r="J49" s="19" t="s">
        <v>12</v>
      </c>
      <c r="K49">
        <v>3.1078239082719001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0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0.305040587378133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1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0.45008202738552899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1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23.97325</v>
      </c>
      <c r="D54" s="1">
        <f t="shared" si="9"/>
        <v>0</v>
      </c>
      <c r="E54" s="1">
        <f t="shared" si="10"/>
        <v>0</v>
      </c>
      <c r="F54" s="9">
        <f t="shared" si="11"/>
        <v>23.97325</v>
      </c>
      <c r="G54" s="1"/>
      <c r="H54" s="8">
        <f t="shared" si="12"/>
        <v>0.63593702251861906</v>
      </c>
      <c r="I54" s="1">
        <f t="shared" si="13"/>
        <v>0</v>
      </c>
      <c r="J54" s="1">
        <f t="shared" si="14"/>
        <v>3.2095741526514701</v>
      </c>
      <c r="K54" s="1">
        <f t="shared" si="15"/>
        <v>0</v>
      </c>
      <c r="L54" s="1">
        <f t="shared" si="16"/>
        <v>0</v>
      </c>
      <c r="M54" s="21">
        <f t="shared" si="17"/>
        <v>3.2095741526514701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26.496749999999999</v>
      </c>
      <c r="D55" s="1">
        <f t="shared" si="9"/>
        <v>0</v>
      </c>
      <c r="E55" s="1">
        <f t="shared" si="10"/>
        <v>0</v>
      </c>
      <c r="F55" s="9">
        <f t="shared" si="11"/>
        <v>26.496749999999999</v>
      </c>
      <c r="G55" s="1"/>
      <c r="H55" s="8">
        <f t="shared" si="12"/>
        <v>0.86795624340503497</v>
      </c>
      <c r="I55" s="1">
        <f t="shared" si="13"/>
        <v>0</v>
      </c>
      <c r="J55" s="1">
        <f t="shared" si="14"/>
        <v>4.3805751604652103</v>
      </c>
      <c r="K55" s="1">
        <f t="shared" si="15"/>
        <v>0</v>
      </c>
      <c r="L55" s="1">
        <f t="shared" si="16"/>
        <v>0</v>
      </c>
      <c r="M55" s="21">
        <f t="shared" si="17"/>
        <v>4.3805751604652103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1.1515516466137401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1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86.5625</v>
      </c>
      <c r="D57" s="1">
        <f t="shared" si="9"/>
        <v>0</v>
      </c>
      <c r="E57" s="1">
        <f t="shared" si="10"/>
        <v>0</v>
      </c>
      <c r="F57" s="9">
        <f t="shared" si="11"/>
        <v>86.5625</v>
      </c>
      <c r="G57" s="1"/>
      <c r="H57" s="8">
        <f t="shared" si="12"/>
        <v>1.4921912073646899</v>
      </c>
      <c r="I57" s="1">
        <f t="shared" si="13"/>
        <v>0</v>
      </c>
      <c r="J57" s="1">
        <f t="shared" si="14"/>
        <v>20.666848222001001</v>
      </c>
      <c r="K57" s="1">
        <f t="shared" si="15"/>
        <v>0</v>
      </c>
      <c r="L57" s="1">
        <f t="shared" si="16"/>
        <v>0</v>
      </c>
      <c r="M57" s="21">
        <f t="shared" si="17"/>
        <v>20.666848222001001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237.9375</v>
      </c>
      <c r="D58" s="1">
        <f t="shared" si="9"/>
        <v>0</v>
      </c>
      <c r="E58" s="1">
        <f t="shared" si="10"/>
        <v>0</v>
      </c>
      <c r="F58" s="9">
        <f t="shared" si="11"/>
        <v>237.9375</v>
      </c>
      <c r="G58" s="1"/>
      <c r="H58" s="8">
        <f t="shared" si="12"/>
        <v>1.89539453032887</v>
      </c>
      <c r="I58" s="1">
        <f t="shared" si="13"/>
        <v>0</v>
      </c>
      <c r="J58" s="1">
        <f t="shared" si="14"/>
        <v>66.812657194092694</v>
      </c>
      <c r="K58" s="1">
        <f t="shared" si="15"/>
        <v>0</v>
      </c>
      <c r="L58" s="1">
        <f t="shared" si="16"/>
        <v>0</v>
      </c>
      <c r="M58" s="21">
        <f t="shared" si="17"/>
        <v>66.812657194092694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568.86400000000003</v>
      </c>
      <c r="D59" s="1">
        <f t="shared" si="9"/>
        <v>0</v>
      </c>
      <c r="E59" s="1">
        <f t="shared" si="10"/>
        <v>0</v>
      </c>
      <c r="F59" s="9">
        <f t="shared" si="11"/>
        <v>568.86400000000003</v>
      </c>
      <c r="G59" s="1"/>
      <c r="H59" s="8">
        <f t="shared" si="12"/>
        <v>2.3667291324244002</v>
      </c>
      <c r="I59" s="1">
        <f t="shared" si="13"/>
        <v>0</v>
      </c>
      <c r="J59" s="1">
        <f t="shared" si="14"/>
        <v>185.70303464654799</v>
      </c>
      <c r="K59" s="1">
        <f t="shared" si="15"/>
        <v>0</v>
      </c>
      <c r="L59" s="1">
        <f t="shared" si="16"/>
        <v>0</v>
      </c>
      <c r="M59" s="21">
        <f t="shared" si="17"/>
        <v>185.70303464654799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1224.81</v>
      </c>
      <c r="D60" s="1">
        <f t="shared" si="9"/>
        <v>0</v>
      </c>
      <c r="E60" s="1">
        <f t="shared" si="10"/>
        <v>0</v>
      </c>
      <c r="F60" s="9">
        <f t="shared" si="11"/>
        <v>1224.81</v>
      </c>
      <c r="G60" s="1"/>
      <c r="H60" s="8">
        <f t="shared" si="12"/>
        <v>2.9118072518422302</v>
      </c>
      <c r="I60" s="1">
        <f t="shared" si="13"/>
        <v>0</v>
      </c>
      <c r="J60" s="1">
        <f t="shared" si="14"/>
        <v>460.182018081146</v>
      </c>
      <c r="K60" s="1">
        <f t="shared" si="15"/>
        <v>0</v>
      </c>
      <c r="L60" s="1">
        <f t="shared" si="16"/>
        <v>0</v>
      </c>
      <c r="M60" s="21">
        <f t="shared" si="17"/>
        <v>460.182018081146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1939.0387499999999</v>
      </c>
      <c r="D61" s="1">
        <f t="shared" si="9"/>
        <v>0</v>
      </c>
      <c r="E61" s="1">
        <f t="shared" si="10"/>
        <v>0</v>
      </c>
      <c r="F61" s="9">
        <f t="shared" si="11"/>
        <v>1939.0387499999999</v>
      </c>
      <c r="G61" s="1"/>
      <c r="H61" s="8">
        <f t="shared" si="12"/>
        <v>3.5362830771838101</v>
      </c>
      <c r="I61" s="1">
        <f t="shared" si="13"/>
        <v>0</v>
      </c>
      <c r="J61" s="1">
        <f t="shared" si="14"/>
        <v>831.150293045897</v>
      </c>
      <c r="K61" s="1">
        <f t="shared" si="15"/>
        <v>0</v>
      </c>
      <c r="L61" s="1">
        <f t="shared" si="16"/>
        <v>0</v>
      </c>
      <c r="M61" s="21">
        <f t="shared" si="17"/>
        <v>831.150293045897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7805.3149999999996</v>
      </c>
      <c r="D62" s="1">
        <f t="shared" si="9"/>
        <v>0</v>
      </c>
      <c r="E62" s="1">
        <f t="shared" si="10"/>
        <v>0</v>
      </c>
      <c r="F62" s="9">
        <f t="shared" si="11"/>
        <v>7805.3149999999996</v>
      </c>
      <c r="G62" s="1"/>
      <c r="H62" s="8">
        <f t="shared" si="12"/>
        <v>4.2458503175539297</v>
      </c>
      <c r="I62" s="1">
        <f t="shared" si="13"/>
        <v>0</v>
      </c>
      <c r="J62" s="1">
        <f t="shared" si="14"/>
        <v>3787.4513338695401</v>
      </c>
      <c r="K62" s="1">
        <f t="shared" si="15"/>
        <v>0</v>
      </c>
      <c r="L62" s="1">
        <f t="shared" si="16"/>
        <v>0</v>
      </c>
      <c r="M62" s="21">
        <f t="shared" si="17"/>
        <v>3787.4513338695401</v>
      </c>
      <c r="N62" s="3"/>
      <c r="O62" s="3"/>
      <c r="P62" s="3"/>
    </row>
    <row r="63" spans="1:18">
      <c r="A63" s="8">
        <v>9.25</v>
      </c>
      <c r="B63" s="1">
        <f t="shared" si="7"/>
        <v>0</v>
      </c>
      <c r="C63" s="1">
        <f t="shared" si="8"/>
        <v>28168.210999999999</v>
      </c>
      <c r="D63" s="1">
        <f t="shared" si="9"/>
        <v>0</v>
      </c>
      <c r="E63" s="1">
        <f t="shared" si="10"/>
        <v>0</v>
      </c>
      <c r="F63" s="9">
        <f t="shared" si="11"/>
        <v>28168.210999999999</v>
      </c>
      <c r="G63" s="1"/>
      <c r="H63" s="8">
        <f t="shared" si="12"/>
        <v>5.0462400533198002</v>
      </c>
      <c r="I63" s="1">
        <f t="shared" si="13"/>
        <v>0</v>
      </c>
      <c r="J63" s="1">
        <f t="shared" si="14"/>
        <v>15366.8707652501</v>
      </c>
      <c r="K63" s="1">
        <f t="shared" si="15"/>
        <v>0</v>
      </c>
      <c r="L63" s="1">
        <f t="shared" si="16"/>
        <v>0</v>
      </c>
      <c r="M63" s="21">
        <f t="shared" si="17"/>
        <v>15366.8707652501</v>
      </c>
      <c r="N63" s="3"/>
      <c r="O63" s="3"/>
      <c r="P63" s="3"/>
    </row>
    <row r="64" spans="1:18">
      <c r="A64" s="8">
        <v>9.75</v>
      </c>
      <c r="B64" s="1">
        <f t="shared" si="7"/>
        <v>0</v>
      </c>
      <c r="C64" s="1">
        <f t="shared" si="8"/>
        <v>40319.565000000002</v>
      </c>
      <c r="D64" s="1">
        <f t="shared" si="9"/>
        <v>0</v>
      </c>
      <c r="E64" s="1">
        <f t="shared" si="10"/>
        <v>0</v>
      </c>
      <c r="F64" s="9">
        <f t="shared" si="11"/>
        <v>40319.565000000002</v>
      </c>
      <c r="G64" s="1"/>
      <c r="H64" s="8">
        <f t="shared" si="12"/>
        <v>5.9432188207830103</v>
      </c>
      <c r="I64" s="1">
        <f t="shared" si="13"/>
        <v>0</v>
      </c>
      <c r="J64" s="1">
        <f t="shared" si="14"/>
        <v>24577.230518336801</v>
      </c>
      <c r="K64" s="1">
        <f t="shared" si="15"/>
        <v>0</v>
      </c>
      <c r="L64" s="1">
        <f t="shared" si="16"/>
        <v>0</v>
      </c>
      <c r="M64" s="21">
        <f t="shared" si="17"/>
        <v>24577.230518336801</v>
      </c>
      <c r="N64" s="3"/>
      <c r="O64" s="3"/>
      <c r="P64" s="3"/>
    </row>
    <row r="65" spans="1:16">
      <c r="A65" s="8">
        <v>10.25</v>
      </c>
      <c r="B65" s="1">
        <f t="shared" si="7"/>
        <v>0</v>
      </c>
      <c r="C65" s="1">
        <f t="shared" si="8"/>
        <v>70034.805999999997</v>
      </c>
      <c r="D65" s="1">
        <f t="shared" si="9"/>
        <v>0</v>
      </c>
      <c r="E65" s="1">
        <f t="shared" si="10"/>
        <v>0</v>
      </c>
      <c r="F65" s="9">
        <f t="shared" si="11"/>
        <v>70034.805999999997</v>
      </c>
      <c r="G65" s="1"/>
      <c r="H65" s="8">
        <f t="shared" si="12"/>
        <v>6.9425868939309403</v>
      </c>
      <c r="I65" s="1">
        <f t="shared" si="13"/>
        <v>0</v>
      </c>
      <c r="J65" s="1">
        <f t="shared" si="14"/>
        <v>47436.363537033802</v>
      </c>
      <c r="K65" s="1">
        <f t="shared" si="15"/>
        <v>0</v>
      </c>
      <c r="L65" s="1">
        <f t="shared" si="16"/>
        <v>0</v>
      </c>
      <c r="M65" s="21">
        <f t="shared" si="17"/>
        <v>47436.363537033802</v>
      </c>
      <c r="N65" s="3"/>
      <c r="O65" s="3"/>
      <c r="P65" s="3"/>
    </row>
    <row r="66" spans="1:16">
      <c r="A66" s="8">
        <v>10.75</v>
      </c>
      <c r="B66" s="1">
        <f t="shared" si="7"/>
        <v>0</v>
      </c>
      <c r="C66" s="1">
        <f t="shared" si="8"/>
        <v>141922.77924999999</v>
      </c>
      <c r="D66" s="1">
        <f t="shared" si="9"/>
        <v>0</v>
      </c>
      <c r="E66" s="1">
        <f t="shared" si="10"/>
        <v>0</v>
      </c>
      <c r="F66" s="9">
        <f t="shared" si="11"/>
        <v>141922.77924999999</v>
      </c>
      <c r="G66" s="1"/>
      <c r="H66" s="8">
        <f t="shared" si="12"/>
        <v>8.0501767338438697</v>
      </c>
      <c r="I66" s="1">
        <f t="shared" si="13"/>
        <v>0</v>
      </c>
      <c r="J66" s="1">
        <f t="shared" si="14"/>
        <v>106279.39121123801</v>
      </c>
      <c r="K66" s="1">
        <f t="shared" si="15"/>
        <v>0</v>
      </c>
      <c r="L66" s="1">
        <f t="shared" si="16"/>
        <v>0</v>
      </c>
      <c r="M66" s="21">
        <f t="shared" si="17"/>
        <v>106279.39121123801</v>
      </c>
      <c r="N66" s="3"/>
      <c r="O66" s="3"/>
      <c r="P66" s="3"/>
    </row>
    <row r="67" spans="1:16">
      <c r="A67" s="8">
        <v>11.25</v>
      </c>
      <c r="B67" s="1">
        <f t="shared" si="7"/>
        <v>0</v>
      </c>
      <c r="C67" s="1">
        <f t="shared" si="8"/>
        <v>244658.86874999999</v>
      </c>
      <c r="D67" s="1">
        <f t="shared" si="9"/>
        <v>0</v>
      </c>
      <c r="E67" s="1">
        <f t="shared" si="10"/>
        <v>0</v>
      </c>
      <c r="F67" s="9">
        <f t="shared" si="11"/>
        <v>244658.86874999999</v>
      </c>
      <c r="G67" s="1"/>
      <c r="H67" s="8">
        <f t="shared" si="12"/>
        <v>9.2718515819597496</v>
      </c>
      <c r="I67" s="1">
        <f t="shared" si="13"/>
        <v>0</v>
      </c>
      <c r="J67" s="1">
        <f t="shared" si="14"/>
        <v>201639.17504534801</v>
      </c>
      <c r="K67" s="1">
        <f t="shared" si="15"/>
        <v>0</v>
      </c>
      <c r="L67" s="1">
        <f t="shared" si="16"/>
        <v>0</v>
      </c>
      <c r="M67" s="21">
        <f t="shared" si="17"/>
        <v>201639.17504534801</v>
      </c>
      <c r="N67" s="3"/>
      <c r="O67" s="3"/>
      <c r="P67" s="3"/>
    </row>
    <row r="68" spans="1:16">
      <c r="A68" s="8">
        <v>11.75</v>
      </c>
      <c r="B68" s="1">
        <f t="shared" si="7"/>
        <v>0</v>
      </c>
      <c r="C68" s="1">
        <f t="shared" si="8"/>
        <v>304303.54450000002</v>
      </c>
      <c r="D68" s="1">
        <f t="shared" si="9"/>
        <v>0</v>
      </c>
      <c r="E68" s="1">
        <f t="shared" si="10"/>
        <v>0</v>
      </c>
      <c r="F68" s="9">
        <f t="shared" si="11"/>
        <v>304303.54450000002</v>
      </c>
      <c r="G68" s="1"/>
      <c r="H68" s="8">
        <f t="shared" si="12"/>
        <v>10.6135041777358</v>
      </c>
      <c r="I68" s="1">
        <f t="shared" si="13"/>
        <v>0</v>
      </c>
      <c r="J68" s="1">
        <f t="shared" si="14"/>
        <v>274870.377944729</v>
      </c>
      <c r="K68" s="1">
        <f t="shared" si="15"/>
        <v>0</v>
      </c>
      <c r="L68" s="1">
        <f t="shared" si="16"/>
        <v>0</v>
      </c>
      <c r="M68" s="21">
        <f t="shared" si="17"/>
        <v>274870.377944729</v>
      </c>
      <c r="N68" s="3"/>
      <c r="O68" s="3"/>
      <c r="P68" s="3"/>
    </row>
    <row r="69" spans="1:16">
      <c r="A69" s="8">
        <v>12.25</v>
      </c>
      <c r="B69" s="1">
        <f t="shared" si="7"/>
        <v>0</v>
      </c>
      <c r="C69" s="1">
        <f t="shared" si="8"/>
        <v>257728.68515624999</v>
      </c>
      <c r="D69" s="1">
        <f t="shared" si="9"/>
        <v>4685.9760937499996</v>
      </c>
      <c r="E69" s="1">
        <f t="shared" si="10"/>
        <v>0</v>
      </c>
      <c r="F69" s="9">
        <f t="shared" si="11"/>
        <v>262414.66125</v>
      </c>
      <c r="G69" s="1"/>
      <c r="H69" s="8">
        <f t="shared" si="12"/>
        <v>12.0810555846325</v>
      </c>
      <c r="I69" s="1">
        <f t="shared" si="13"/>
        <v>0</v>
      </c>
      <c r="J69" s="1">
        <f t="shared" si="14"/>
        <v>254174.250704237</v>
      </c>
      <c r="K69" s="1">
        <f t="shared" si="15"/>
        <v>4621.3500128043197</v>
      </c>
      <c r="L69" s="1">
        <f t="shared" si="16"/>
        <v>0</v>
      </c>
      <c r="M69" s="21">
        <f t="shared" si="17"/>
        <v>258795.600717041</v>
      </c>
      <c r="N69" s="3"/>
      <c r="O69" s="3"/>
      <c r="P69" s="3"/>
    </row>
    <row r="70" spans="1:16">
      <c r="A70" s="8">
        <v>12.75</v>
      </c>
      <c r="B70" s="1">
        <f t="shared" si="7"/>
        <v>0</v>
      </c>
      <c r="C70" s="1">
        <f t="shared" si="8"/>
        <v>215121.45525</v>
      </c>
      <c r="D70" s="1">
        <f t="shared" si="9"/>
        <v>0</v>
      </c>
      <c r="E70" s="1">
        <f t="shared" si="10"/>
        <v>0</v>
      </c>
      <c r="F70" s="9">
        <f t="shared" si="11"/>
        <v>215121.45525</v>
      </c>
      <c r="G70" s="1"/>
      <c r="H70" s="8">
        <f t="shared" si="12"/>
        <v>13.680454111023399</v>
      </c>
      <c r="I70" s="1">
        <f t="shared" si="13"/>
        <v>0</v>
      </c>
      <c r="J70" s="1">
        <f t="shared" si="14"/>
        <v>230820.32916425099</v>
      </c>
      <c r="K70" s="1">
        <f t="shared" si="15"/>
        <v>0</v>
      </c>
      <c r="L70" s="1">
        <f t="shared" si="16"/>
        <v>0</v>
      </c>
      <c r="M70" s="21">
        <f t="shared" si="17"/>
        <v>230820.32916425099</v>
      </c>
      <c r="N70" s="3"/>
      <c r="O70" s="3"/>
      <c r="P70" s="3"/>
    </row>
    <row r="71" spans="1:16">
      <c r="A71" s="8">
        <v>13.25</v>
      </c>
      <c r="B71" s="1">
        <f t="shared" si="7"/>
        <v>0</v>
      </c>
      <c r="C71" s="1">
        <f t="shared" si="8"/>
        <v>109559.20174999999</v>
      </c>
      <c r="D71" s="1">
        <f t="shared" si="9"/>
        <v>0</v>
      </c>
      <c r="E71" s="1">
        <f t="shared" si="10"/>
        <v>0</v>
      </c>
      <c r="F71" s="9">
        <f t="shared" si="11"/>
        <v>109559.20174999999</v>
      </c>
      <c r="G71" s="1"/>
      <c r="H71" s="8">
        <f t="shared" si="12"/>
        <v>15.4176743147728</v>
      </c>
      <c r="I71" s="1">
        <f t="shared" si="13"/>
        <v>0</v>
      </c>
      <c r="J71" s="1">
        <f t="shared" si="14"/>
        <v>127482.874774942</v>
      </c>
      <c r="K71" s="1">
        <f t="shared" si="15"/>
        <v>0</v>
      </c>
      <c r="L71" s="1">
        <f t="shared" si="16"/>
        <v>0</v>
      </c>
      <c r="M71" s="21">
        <f t="shared" si="17"/>
        <v>127482.874774942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79109.986999999994</v>
      </c>
      <c r="D72" s="1">
        <f t="shared" si="9"/>
        <v>19777.496749999998</v>
      </c>
      <c r="E72" s="1">
        <f t="shared" si="10"/>
        <v>0</v>
      </c>
      <c r="F72" s="9">
        <f t="shared" si="11"/>
        <v>98887.483749999999</v>
      </c>
      <c r="G72" s="1"/>
      <c r="H72" s="8">
        <f t="shared" si="12"/>
        <v>17.2987160819522</v>
      </c>
      <c r="I72" s="1">
        <f t="shared" si="13"/>
        <v>0</v>
      </c>
      <c r="J72" s="1">
        <f t="shared" si="14"/>
        <v>99527.360317085797</v>
      </c>
      <c r="K72" s="1">
        <f t="shared" si="15"/>
        <v>24881.840079271398</v>
      </c>
      <c r="L72" s="1">
        <f t="shared" si="16"/>
        <v>0</v>
      </c>
      <c r="M72" s="21">
        <f t="shared" si="17"/>
        <v>124409.200396357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27549.703125</v>
      </c>
      <c r="D73" s="1">
        <f t="shared" si="9"/>
        <v>27549.703125</v>
      </c>
      <c r="E73" s="1">
        <f t="shared" si="10"/>
        <v>0</v>
      </c>
      <c r="F73" s="9">
        <f t="shared" si="11"/>
        <v>55099.40625</v>
      </c>
      <c r="G73" s="1"/>
      <c r="H73" s="8">
        <f t="shared" si="12"/>
        <v>19.3296037715692</v>
      </c>
      <c r="I73" s="1">
        <f t="shared" si="13"/>
        <v>0</v>
      </c>
      <c r="J73" s="1">
        <f t="shared" si="14"/>
        <v>37370.164591621899</v>
      </c>
      <c r="K73" s="1">
        <f t="shared" si="15"/>
        <v>37370.164591621899</v>
      </c>
      <c r="L73" s="1">
        <f t="shared" si="16"/>
        <v>0</v>
      </c>
      <c r="M73" s="21">
        <f t="shared" si="17"/>
        <v>74740.329183243797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20668.7128333334</v>
      </c>
      <c r="D74" s="1">
        <f t="shared" si="9"/>
        <v>10334.3564166667</v>
      </c>
      <c r="E74" s="1">
        <f t="shared" si="10"/>
        <v>0</v>
      </c>
      <c r="F74" s="9">
        <f t="shared" si="11"/>
        <v>31003.069250000099</v>
      </c>
      <c r="G74" s="1"/>
      <c r="H74" s="8">
        <f t="shared" si="12"/>
        <v>21.5163854193414</v>
      </c>
      <c r="I74" s="1">
        <f t="shared" si="13"/>
        <v>0</v>
      </c>
      <c r="J74" s="1">
        <f t="shared" si="14"/>
        <v>30150.236708046701</v>
      </c>
      <c r="K74" s="1">
        <f t="shared" si="15"/>
        <v>15075.1183540233</v>
      </c>
      <c r="L74" s="1">
        <f t="shared" si="16"/>
        <v>0</v>
      </c>
      <c r="M74" s="21">
        <f t="shared" si="17"/>
        <v>45225.355062069997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0</v>
      </c>
      <c r="D75" s="1">
        <f t="shared" si="9"/>
        <v>13685.48725</v>
      </c>
      <c r="E75" s="1">
        <f t="shared" si="10"/>
        <v>0</v>
      </c>
      <c r="F75" s="9">
        <f t="shared" si="11"/>
        <v>13685.48725</v>
      </c>
      <c r="G75" s="1"/>
      <c r="H75" s="8">
        <f t="shared" si="12"/>
        <v>23.865131994501201</v>
      </c>
      <c r="I75" s="1">
        <f t="shared" si="13"/>
        <v>0</v>
      </c>
      <c r="J75" s="1">
        <f t="shared" si="14"/>
        <v>0</v>
      </c>
      <c r="K75" s="1">
        <f t="shared" si="15"/>
        <v>21416.7842380533</v>
      </c>
      <c r="L75" s="1">
        <f t="shared" si="16"/>
        <v>0</v>
      </c>
      <c r="M75" s="21">
        <f t="shared" si="17"/>
        <v>21416.7842380533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0</v>
      </c>
      <c r="D76" s="1">
        <f t="shared" si="9"/>
        <v>15980.784750000001</v>
      </c>
      <c r="E76" s="1">
        <f t="shared" si="10"/>
        <v>0</v>
      </c>
      <c r="F76" s="9">
        <f t="shared" si="11"/>
        <v>15980.784750000001</v>
      </c>
      <c r="G76" s="1"/>
      <c r="H76" s="8">
        <f t="shared" si="12"/>
        <v>26.381936704412801</v>
      </c>
      <c r="I76" s="1">
        <f t="shared" si="13"/>
        <v>0</v>
      </c>
      <c r="J76" s="1">
        <f t="shared" si="14"/>
        <v>0</v>
      </c>
      <c r="K76" s="1">
        <f t="shared" si="15"/>
        <v>26768.511222942601</v>
      </c>
      <c r="L76" s="1">
        <f t="shared" si="16"/>
        <v>0</v>
      </c>
      <c r="M76" s="21">
        <f t="shared" si="17"/>
        <v>26768.511222942601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0</v>
      </c>
      <c r="D77" s="1">
        <f t="shared" si="9"/>
        <v>5789.1274999999996</v>
      </c>
      <c r="E77" s="1">
        <f t="shared" si="10"/>
        <v>0</v>
      </c>
      <c r="F77" s="9">
        <f t="shared" si="11"/>
        <v>5789.1274999999996</v>
      </c>
      <c r="G77" s="1"/>
      <c r="H77" s="8">
        <f t="shared" si="12"/>
        <v>29.072914342455402</v>
      </c>
      <c r="I77" s="1">
        <f t="shared" si="13"/>
        <v>0</v>
      </c>
      <c r="J77" s="1">
        <f t="shared" si="14"/>
        <v>0</v>
      </c>
      <c r="K77" s="1">
        <f t="shared" si="15"/>
        <v>10357.342026157099</v>
      </c>
      <c r="L77" s="1">
        <f t="shared" si="16"/>
        <v>0</v>
      </c>
      <c r="M77" s="21">
        <f t="shared" si="17"/>
        <v>10357.342026157099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0</v>
      </c>
      <c r="D78" s="1">
        <f t="shared" si="9"/>
        <v>8497.7272499999999</v>
      </c>
      <c r="E78" s="1">
        <f t="shared" si="10"/>
        <v>0</v>
      </c>
      <c r="F78" s="9">
        <f t="shared" si="11"/>
        <v>8497.7272499999999</v>
      </c>
      <c r="G78" s="1"/>
      <c r="H78" s="8">
        <f t="shared" si="12"/>
        <v>31.9442006751854</v>
      </c>
      <c r="I78" s="1">
        <f t="shared" si="13"/>
        <v>0</v>
      </c>
      <c r="J78" s="1">
        <f t="shared" si="14"/>
        <v>0</v>
      </c>
      <c r="K78" s="1">
        <f t="shared" si="15"/>
        <v>16206.1554959398</v>
      </c>
      <c r="L78" s="1">
        <f t="shared" si="16"/>
        <v>0</v>
      </c>
      <c r="M78" s="21">
        <f t="shared" si="17"/>
        <v>16206.1554959398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4375.6867499999998</v>
      </c>
      <c r="E79" s="1">
        <f t="shared" si="10"/>
        <v>0</v>
      </c>
      <c r="F79" s="9">
        <f t="shared" si="11"/>
        <v>4375.6867499999998</v>
      </c>
      <c r="G79" s="1"/>
      <c r="H79" s="8">
        <f t="shared" si="12"/>
        <v>35.001951865272702</v>
      </c>
      <c r="I79" s="1">
        <f t="shared" si="13"/>
        <v>0</v>
      </c>
      <c r="J79" s="1">
        <f t="shared" si="14"/>
        <v>0</v>
      </c>
      <c r="K79" s="1">
        <f t="shared" si="15"/>
        <v>8878.7001160006694</v>
      </c>
      <c r="L79" s="1">
        <f t="shared" si="16"/>
        <v>0</v>
      </c>
      <c r="M79" s="21">
        <f t="shared" si="17"/>
        <v>8878.7001160006694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38.252343927113401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1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41.701572212372803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1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45.355850923012497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1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49.221412649619801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1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53.304507933082199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1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57.611404847849997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1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62.148388605201099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1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66.921761175079098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1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71.937840925205606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1">
        <f t="shared" si="17"/>
        <v>0</v>
      </c>
      <c r="N88" s="3"/>
      <c r="O88" s="3"/>
      <c r="P88" s="3"/>
    </row>
    <row r="89" spans="1:16">
      <c r="A89" s="6" t="s">
        <v>7</v>
      </c>
      <c r="B89" s="15">
        <f>SUM(B52:B88)</f>
        <v>0</v>
      </c>
      <c r="C89" s="15">
        <f t="shared" ref="C89:E89" si="18">SUM(C52:C88)</f>
        <v>1551058.51736458</v>
      </c>
      <c r="D89" s="15">
        <f t="shared" si="18"/>
        <v>110676.345885417</v>
      </c>
      <c r="E89" s="15">
        <f t="shared" si="18"/>
        <v>0</v>
      </c>
      <c r="F89" s="15">
        <f>SUM(F52:F83)</f>
        <v>1661734.8632499999</v>
      </c>
      <c r="G89" s="9"/>
      <c r="H89" s="6" t="s">
        <v>7</v>
      </c>
      <c r="I89" s="15">
        <f>SUM(I52:I88)</f>
        <v>0</v>
      </c>
      <c r="J89" s="15">
        <f>SUM(J52:J88)</f>
        <v>1455054.18161649</v>
      </c>
      <c r="K89" s="15">
        <f>SUM(K52:K88)</f>
        <v>165575.96613681401</v>
      </c>
      <c r="L89" s="15">
        <f>SUM(L52:L88)</f>
        <v>0</v>
      </c>
      <c r="M89" s="15">
        <f>SUM(M52:M88)</f>
        <v>1620630.1477533099</v>
      </c>
      <c r="N89" s="3"/>
      <c r="O89" s="3"/>
      <c r="P89" s="3"/>
    </row>
    <row r="90" spans="1:16">
      <c r="A90" s="4" t="s">
        <v>13</v>
      </c>
      <c r="B90" s="22">
        <f>IF(L43&gt;0,B89/L43,0)</f>
        <v>0</v>
      </c>
      <c r="C90" s="22">
        <f>IF(M43&gt;0,C89/M43,0)</f>
        <v>11.790483249087</v>
      </c>
      <c r="D90" s="22">
        <f>IF(N43&gt;0,D89/N43,0)</f>
        <v>14.788108388099401</v>
      </c>
      <c r="E90" s="22">
        <f>IF(O43&gt;0,E89/O43,0)</f>
        <v>0</v>
      </c>
      <c r="F90" s="22">
        <f>IF(P43&gt;0,F89/P43,0)</f>
        <v>11.9518420367594</v>
      </c>
      <c r="G90" s="9"/>
      <c r="H90" s="4" t="s">
        <v>13</v>
      </c>
      <c r="I90" s="22">
        <f>IF(L43&gt;0,I89/L43,0)</f>
        <v>0</v>
      </c>
      <c r="J90" s="22">
        <f>IF(M43&gt;0,J89/M43,0)</f>
        <v>11.0606993629182</v>
      </c>
      <c r="K90" s="22">
        <f>IF(N43&gt;0,K89/N43,0)</f>
        <v>22.123565013887099</v>
      </c>
      <c r="L90" s="22">
        <f>IF(O43&gt;0,L89/O43,0)</f>
        <v>0</v>
      </c>
      <c r="M90" s="22">
        <f>IF(P43&gt;0,M89/P43,0)</f>
        <v>11.656200970638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1" t="s">
        <v>14</v>
      </c>
      <c r="B95" s="41"/>
      <c r="C95" s="41"/>
      <c r="D95" s="41"/>
      <c r="E95" s="41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1"/>
      <c r="B96" s="41"/>
      <c r="C96" s="41"/>
      <c r="D96" s="41"/>
      <c r="E96" s="41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40" t="s">
        <v>16</v>
      </c>
      <c r="H99" s="40" t="s">
        <v>18</v>
      </c>
      <c r="I99" s="40" t="s">
        <v>17</v>
      </c>
      <c r="J99" s="1"/>
      <c r="K99" s="1"/>
      <c r="L99" s="1"/>
      <c r="M99" s="1"/>
      <c r="N99" s="3"/>
      <c r="O99" s="3"/>
      <c r="P99" s="3"/>
    </row>
    <row r="100" spans="1:18">
      <c r="A100" s="42"/>
      <c r="B100" s="42"/>
      <c r="C100" s="42"/>
      <c r="D100" s="42"/>
      <c r="E100" s="40"/>
      <c r="F100" s="1"/>
      <c r="G100" s="40"/>
      <c r="H100" s="40"/>
      <c r="I100" s="40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4">
        <v>0</v>
      </c>
      <c r="B102" s="25">
        <f>L$43</f>
        <v>0</v>
      </c>
      <c r="C102" s="25">
        <f>$B$90</f>
        <v>0</v>
      </c>
      <c r="D102" s="25">
        <f>$I$90</f>
        <v>0</v>
      </c>
      <c r="E102" s="25">
        <f t="shared" ref="E102:E105" si="19">B102*D102</f>
        <v>0</v>
      </c>
      <c r="F102" s="1"/>
      <c r="G102" s="1">
        <f t="shared" ref="G102:G105" si="20">B102</f>
        <v>0</v>
      </c>
      <c r="H102" s="1">
        <f t="shared" ref="H102:H105" si="21">D102/1000</f>
        <v>0</v>
      </c>
      <c r="I102" s="1">
        <f t="shared" ref="I102:I105" si="22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24">
        <v>1</v>
      </c>
      <c r="B103" s="25">
        <f>M$43</f>
        <v>131551.7341</v>
      </c>
      <c r="C103" s="25">
        <f>$C$90</f>
        <v>11.7905</v>
      </c>
      <c r="D103" s="25">
        <f>$J$90</f>
        <v>11.060700000000001</v>
      </c>
      <c r="E103" s="25">
        <f t="shared" si="19"/>
        <v>1455054.2653999999</v>
      </c>
      <c r="F103" s="1"/>
      <c r="G103" s="1">
        <f t="shared" si="20"/>
        <v>131551.7341</v>
      </c>
      <c r="H103" s="1">
        <f t="shared" si="21"/>
        <v>1.10607E-2</v>
      </c>
      <c r="I103" s="1">
        <f t="shared" si="22"/>
        <v>11.7905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7484.1449000000002</v>
      </c>
      <c r="C104" s="25">
        <f>$D$90</f>
        <v>14.7881</v>
      </c>
      <c r="D104" s="25">
        <f>$K$90</f>
        <v>22.1236</v>
      </c>
      <c r="E104" s="25">
        <f t="shared" si="19"/>
        <v>165576.22810000001</v>
      </c>
      <c r="F104" s="1"/>
      <c r="G104" s="1">
        <f t="shared" si="20"/>
        <v>7484.1449000000002</v>
      </c>
      <c r="H104" s="1">
        <f t="shared" si="21"/>
        <v>2.21236E-2</v>
      </c>
      <c r="I104" s="1">
        <f t="shared" si="22"/>
        <v>14.7881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5">
        <f>$E$90</f>
        <v>0</v>
      </c>
      <c r="D105" s="25">
        <f>$L$90</f>
        <v>0</v>
      </c>
      <c r="E105" s="25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139035.87899999999</v>
      </c>
      <c r="C106" s="25">
        <f>$F$90</f>
        <v>11.9518</v>
      </c>
      <c r="D106" s="25">
        <f>$M$90</f>
        <v>11.6562</v>
      </c>
      <c r="E106" s="25">
        <f>SUM(E102:E105)</f>
        <v>1620630.4935000001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6">
        <f>$I$2</f>
        <v>1620614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7" t="s">
        <v>20</v>
      </c>
      <c r="B108" s="28">
        <f>IF(E106&gt;0,$I$2/E106,"")</f>
        <v>0.99999000000000005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76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37" t="s">
        <v>22</v>
      </c>
      <c r="B1" s="37"/>
      <c r="C1" s="37"/>
      <c r="D1" s="37"/>
      <c r="E1" s="37"/>
      <c r="F1" s="37"/>
      <c r="G1" s="1"/>
      <c r="H1" s="38" t="s">
        <v>1</v>
      </c>
      <c r="I1" s="3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1885173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39" t="s">
        <v>4</v>
      </c>
      <c r="C4" s="39"/>
      <c r="D4" s="39"/>
      <c r="E4" s="39"/>
      <c r="F4" s="39"/>
      <c r="G4" s="1"/>
      <c r="H4" s="2" t="s">
        <v>3</v>
      </c>
      <c r="I4" s="1"/>
      <c r="J4" s="1"/>
      <c r="K4" s="2" t="s">
        <v>3</v>
      </c>
      <c r="L4" s="38" t="s">
        <v>5</v>
      </c>
      <c r="M4" s="38"/>
      <c r="N4" s="38"/>
      <c r="O4" s="38"/>
      <c r="P4" s="38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1">
        <f t="shared" si="6"/>
        <v>0</v>
      </c>
      <c r="Q8" s="3"/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1">
        <f t="shared" si="6"/>
        <v>0</v>
      </c>
      <c r="Q9" s="3"/>
      <c r="R9" s="3"/>
    </row>
    <row r="10" spans="1:18">
      <c r="A10" s="8">
        <v>5.75</v>
      </c>
      <c r="F10" s="9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F11" s="9">
        <f t="shared" si="0"/>
        <v>0</v>
      </c>
      <c r="G11" s="1" t="str">
        <f t="shared" si="1"/>
        <v/>
      </c>
      <c r="H11" s="8">
        <v>6.25</v>
      </c>
      <c r="J11" s="1"/>
      <c r="K11" s="8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1">
        <f t="shared" si="6"/>
        <v>0</v>
      </c>
      <c r="Q11" s="3"/>
      <c r="R11" s="3"/>
    </row>
    <row r="12" spans="1:18">
      <c r="A12" s="8">
        <v>6.75</v>
      </c>
      <c r="F12" s="9">
        <f t="shared" si="0"/>
        <v>0</v>
      </c>
      <c r="G12" s="1" t="str">
        <f t="shared" si="1"/>
        <v/>
      </c>
      <c r="H12" s="8">
        <v>6.75</v>
      </c>
      <c r="J12" s="1"/>
      <c r="K12" s="8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1">
        <f t="shared" si="6"/>
        <v>0</v>
      </c>
      <c r="Q12" s="3"/>
      <c r="R12" s="3"/>
    </row>
    <row r="13" spans="1:18">
      <c r="A13" s="8">
        <v>7.25</v>
      </c>
      <c r="F13" s="9">
        <f t="shared" si="0"/>
        <v>0</v>
      </c>
      <c r="G13" s="1" t="str">
        <f t="shared" si="1"/>
        <v/>
      </c>
      <c r="H13" s="8">
        <v>7.25</v>
      </c>
      <c r="J13" s="1"/>
      <c r="K13" s="8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1">
        <f t="shared" si="6"/>
        <v>0</v>
      </c>
      <c r="Q13" s="3"/>
      <c r="R13" s="3"/>
    </row>
    <row r="14" spans="1:18">
      <c r="A14" s="8">
        <v>7.75</v>
      </c>
      <c r="F14" s="9">
        <f t="shared" si="0"/>
        <v>0</v>
      </c>
      <c r="G14" s="1" t="str">
        <f t="shared" si="1"/>
        <v/>
      </c>
      <c r="H14" s="8">
        <v>7.75</v>
      </c>
      <c r="J14" s="10"/>
      <c r="K14" s="8">
        <v>7.75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1">
        <f t="shared" si="6"/>
        <v>0</v>
      </c>
      <c r="Q14" s="3"/>
      <c r="R14" s="3"/>
    </row>
    <row r="15" spans="1:18">
      <c r="A15" s="8">
        <v>8.25</v>
      </c>
      <c r="B15">
        <v>1</v>
      </c>
      <c r="C15">
        <v>0</v>
      </c>
      <c r="D15">
        <v>0</v>
      </c>
      <c r="F15" s="9">
        <f t="shared" si="0"/>
        <v>1</v>
      </c>
      <c r="G15" s="1" t="str">
        <f t="shared" si="1"/>
        <v/>
      </c>
      <c r="H15" s="8">
        <v>8.25</v>
      </c>
      <c r="J15" s="10"/>
      <c r="K15" s="8">
        <v>8.25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1">
        <f t="shared" si="6"/>
        <v>0</v>
      </c>
      <c r="Q15" s="3"/>
      <c r="R15" s="3"/>
    </row>
    <row r="16" spans="1:18">
      <c r="A16" s="8">
        <v>8.75</v>
      </c>
      <c r="B16">
        <v>13</v>
      </c>
      <c r="C16">
        <v>0</v>
      </c>
      <c r="D16">
        <v>0</v>
      </c>
      <c r="F16" s="9">
        <f t="shared" si="0"/>
        <v>13</v>
      </c>
      <c r="G16" s="1" t="str">
        <f t="shared" si="1"/>
        <v/>
      </c>
      <c r="H16" s="8">
        <v>8.75</v>
      </c>
      <c r="J16" s="10"/>
      <c r="K16" s="8">
        <v>8.75</v>
      </c>
      <c r="L16" s="1">
        <f t="shared" si="2"/>
        <v>0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1">
        <f t="shared" si="6"/>
        <v>0</v>
      </c>
      <c r="Q16" s="3"/>
      <c r="R16" s="3"/>
    </row>
    <row r="17" spans="1:18">
      <c r="A17" s="8">
        <v>9.25</v>
      </c>
      <c r="B17">
        <v>43</v>
      </c>
      <c r="C17">
        <v>0</v>
      </c>
      <c r="D17">
        <v>0</v>
      </c>
      <c r="F17" s="9">
        <f t="shared" si="0"/>
        <v>43</v>
      </c>
      <c r="G17" s="1" t="str">
        <f t="shared" si="1"/>
        <v/>
      </c>
      <c r="H17" s="8">
        <v>9.25</v>
      </c>
      <c r="I17">
        <v>92935</v>
      </c>
      <c r="J17" s="10"/>
      <c r="K17" s="8">
        <v>9.25</v>
      </c>
      <c r="L17" s="1">
        <f t="shared" si="2"/>
        <v>92.935000000000002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1">
        <f t="shared" si="6"/>
        <v>92.935000000000002</v>
      </c>
      <c r="Q17" s="3"/>
      <c r="R17" s="3"/>
    </row>
    <row r="18" spans="1:18">
      <c r="A18" s="8">
        <v>9.75</v>
      </c>
      <c r="B18">
        <v>68</v>
      </c>
      <c r="C18">
        <v>4</v>
      </c>
      <c r="D18">
        <v>0</v>
      </c>
      <c r="F18" s="9">
        <f t="shared" si="0"/>
        <v>72</v>
      </c>
      <c r="G18" s="1" t="str">
        <f t="shared" si="1"/>
        <v/>
      </c>
      <c r="H18" s="8">
        <v>9.75</v>
      </c>
      <c r="I18">
        <v>363843</v>
      </c>
      <c r="J18" s="10"/>
      <c r="K18" s="8">
        <v>9.75</v>
      </c>
      <c r="L18" s="1">
        <f t="shared" si="2"/>
        <v>343.62950000000001</v>
      </c>
      <c r="M18" s="1">
        <f t="shared" si="3"/>
        <v>20.2135</v>
      </c>
      <c r="N18" s="1">
        <f t="shared" si="4"/>
        <v>0</v>
      </c>
      <c r="O18" s="1">
        <f t="shared" si="5"/>
        <v>0</v>
      </c>
      <c r="P18" s="11">
        <f t="shared" si="6"/>
        <v>363.84300000000002</v>
      </c>
      <c r="Q18" s="3"/>
      <c r="R18" s="3"/>
    </row>
    <row r="19" spans="1:18">
      <c r="A19" s="8">
        <v>10.25</v>
      </c>
      <c r="B19">
        <v>90</v>
      </c>
      <c r="C19">
        <v>14</v>
      </c>
      <c r="D19">
        <v>0</v>
      </c>
      <c r="F19" s="9">
        <f t="shared" si="0"/>
        <v>104</v>
      </c>
      <c r="G19" s="1" t="str">
        <f t="shared" si="1"/>
        <v/>
      </c>
      <c r="H19" s="8">
        <v>10.25</v>
      </c>
      <c r="I19">
        <v>1082080</v>
      </c>
      <c r="J19" s="10"/>
      <c r="K19" s="8">
        <v>10.25</v>
      </c>
      <c r="L19" s="1">
        <f t="shared" si="2"/>
        <v>936.41538461538505</v>
      </c>
      <c r="M19" s="1">
        <f t="shared" si="3"/>
        <v>145.66461538461499</v>
      </c>
      <c r="N19" s="1">
        <f t="shared" si="4"/>
        <v>0</v>
      </c>
      <c r="O19" s="1">
        <f t="shared" si="5"/>
        <v>0</v>
      </c>
      <c r="P19" s="11">
        <f t="shared" si="6"/>
        <v>1082.08</v>
      </c>
      <c r="Q19" s="3"/>
      <c r="R19" s="3"/>
    </row>
    <row r="20" spans="1:18">
      <c r="A20" s="8">
        <v>10.75</v>
      </c>
      <c r="B20">
        <v>81</v>
      </c>
      <c r="C20">
        <v>26</v>
      </c>
      <c r="D20">
        <v>0</v>
      </c>
      <c r="F20" s="9">
        <f t="shared" si="0"/>
        <v>107</v>
      </c>
      <c r="G20" s="1" t="str">
        <f t="shared" si="1"/>
        <v/>
      </c>
      <c r="H20" s="8">
        <v>10.75</v>
      </c>
      <c r="I20" s="13">
        <v>3030218</v>
      </c>
      <c r="J20" s="10"/>
      <c r="K20" s="8">
        <v>10.75</v>
      </c>
      <c r="L20" s="1">
        <f t="shared" si="2"/>
        <v>2293.9033457943901</v>
      </c>
      <c r="M20" s="1">
        <f t="shared" si="3"/>
        <v>736.31465420560698</v>
      </c>
      <c r="N20" s="1">
        <f t="shared" si="4"/>
        <v>0</v>
      </c>
      <c r="O20" s="1">
        <f t="shared" si="5"/>
        <v>0</v>
      </c>
      <c r="P20" s="11">
        <f t="shared" si="6"/>
        <v>3030.2179999999998</v>
      </c>
      <c r="Q20" s="3"/>
      <c r="R20" s="3"/>
    </row>
    <row r="21" spans="1:18">
      <c r="A21" s="8">
        <v>11.25</v>
      </c>
      <c r="B21">
        <v>60</v>
      </c>
      <c r="C21">
        <v>31</v>
      </c>
      <c r="D21">
        <v>1</v>
      </c>
      <c r="F21" s="9">
        <f t="shared" si="0"/>
        <v>92</v>
      </c>
      <c r="G21" s="1" t="str">
        <f t="shared" si="1"/>
        <v/>
      </c>
      <c r="H21" s="8">
        <v>11.25</v>
      </c>
      <c r="I21" s="13">
        <v>20280847</v>
      </c>
      <c r="J21" s="10"/>
      <c r="K21" s="8">
        <v>11.25</v>
      </c>
      <c r="L21" s="1">
        <f t="shared" si="2"/>
        <v>13226.6393478261</v>
      </c>
      <c r="M21" s="1">
        <f t="shared" si="3"/>
        <v>6833.7636630434799</v>
      </c>
      <c r="N21" s="1">
        <f t="shared" si="4"/>
        <v>220.443989130435</v>
      </c>
      <c r="O21" s="1">
        <f t="shared" si="5"/>
        <v>0</v>
      </c>
      <c r="P21" s="11">
        <f t="shared" si="6"/>
        <v>20280.847000000002</v>
      </c>
      <c r="Q21" s="3"/>
      <c r="R21" s="3"/>
    </row>
    <row r="22" spans="1:18">
      <c r="A22" s="8">
        <v>11.75</v>
      </c>
      <c r="B22">
        <v>45</v>
      </c>
      <c r="C22">
        <v>58</v>
      </c>
      <c r="D22">
        <v>4</v>
      </c>
      <c r="F22" s="9">
        <f t="shared" si="0"/>
        <v>107</v>
      </c>
      <c r="G22" s="1" t="str">
        <f t="shared" si="1"/>
        <v/>
      </c>
      <c r="H22" s="8">
        <v>11.75</v>
      </c>
      <c r="I22" s="13">
        <v>27745537</v>
      </c>
      <c r="J22" s="10"/>
      <c r="K22" s="8">
        <v>11.75</v>
      </c>
      <c r="L22" s="1">
        <f t="shared" si="2"/>
        <v>11668.6837850467</v>
      </c>
      <c r="M22" s="1">
        <f t="shared" si="3"/>
        <v>15039.6368785047</v>
      </c>
      <c r="N22" s="1">
        <f t="shared" si="4"/>
        <v>1037.2163364486</v>
      </c>
      <c r="O22" s="1">
        <f t="shared" si="5"/>
        <v>0</v>
      </c>
      <c r="P22" s="11">
        <f t="shared" si="6"/>
        <v>27745.537</v>
      </c>
      <c r="Q22" s="3"/>
      <c r="R22" s="3"/>
    </row>
    <row r="23" spans="1:18">
      <c r="A23" s="8">
        <v>12.25</v>
      </c>
      <c r="B23">
        <v>29</v>
      </c>
      <c r="C23">
        <v>123</v>
      </c>
      <c r="D23">
        <v>1</v>
      </c>
      <c r="F23" s="9">
        <f t="shared" si="0"/>
        <v>153</v>
      </c>
      <c r="G23" s="1" t="str">
        <f t="shared" si="1"/>
        <v/>
      </c>
      <c r="H23" s="8">
        <v>12.25</v>
      </c>
      <c r="I23" s="13">
        <v>37774962</v>
      </c>
      <c r="J23" s="10"/>
      <c r="K23" s="8">
        <v>12.25</v>
      </c>
      <c r="L23" s="1">
        <f t="shared" si="2"/>
        <v>7159.9601176470596</v>
      </c>
      <c r="M23" s="1">
        <f t="shared" si="3"/>
        <v>30368.106705882401</v>
      </c>
      <c r="N23" s="1">
        <f t="shared" si="4"/>
        <v>246.89517647058801</v>
      </c>
      <c r="O23" s="1">
        <f t="shared" si="5"/>
        <v>0</v>
      </c>
      <c r="P23" s="11">
        <f t="shared" si="6"/>
        <v>37774.962</v>
      </c>
      <c r="Q23" s="3"/>
      <c r="R23" s="3"/>
    </row>
    <row r="24" spans="1:18">
      <c r="A24" s="8">
        <v>12.75</v>
      </c>
      <c r="B24">
        <v>8</v>
      </c>
      <c r="C24">
        <v>126</v>
      </c>
      <c r="D24">
        <v>1</v>
      </c>
      <c r="F24" s="9">
        <f t="shared" si="0"/>
        <v>135</v>
      </c>
      <c r="G24" s="1" t="str">
        <f t="shared" si="1"/>
        <v/>
      </c>
      <c r="H24" s="8">
        <v>12.75</v>
      </c>
      <c r="I24" s="13">
        <v>25481913</v>
      </c>
      <c r="J24" s="10"/>
      <c r="K24" s="8">
        <v>12.75</v>
      </c>
      <c r="L24" s="1">
        <f t="shared" si="2"/>
        <v>1510.03928888889</v>
      </c>
      <c r="M24" s="1">
        <f t="shared" si="3"/>
        <v>23783.1188</v>
      </c>
      <c r="N24" s="1">
        <f t="shared" si="4"/>
        <v>188.754911111111</v>
      </c>
      <c r="O24" s="1">
        <f t="shared" si="5"/>
        <v>0</v>
      </c>
      <c r="P24" s="11">
        <f t="shared" si="6"/>
        <v>25481.913</v>
      </c>
      <c r="Q24" s="3"/>
      <c r="R24" s="3"/>
    </row>
    <row r="25" spans="1:18">
      <c r="A25" s="8">
        <v>13.25</v>
      </c>
      <c r="B25">
        <v>8</v>
      </c>
      <c r="C25">
        <v>89</v>
      </c>
      <c r="D25">
        <v>7</v>
      </c>
      <c r="F25" s="9">
        <f t="shared" si="0"/>
        <v>104</v>
      </c>
      <c r="G25" s="1" t="str">
        <f t="shared" si="1"/>
        <v/>
      </c>
      <c r="H25" s="8">
        <v>13.25</v>
      </c>
      <c r="I25" s="13">
        <v>13433352</v>
      </c>
      <c r="J25" s="10"/>
      <c r="K25" s="8">
        <v>13.25</v>
      </c>
      <c r="L25" s="1">
        <f t="shared" si="2"/>
        <v>1033.33476923077</v>
      </c>
      <c r="M25" s="1">
        <f t="shared" si="3"/>
        <v>11495.8493076923</v>
      </c>
      <c r="N25" s="1">
        <f t="shared" si="4"/>
        <v>904.16792307692299</v>
      </c>
      <c r="O25" s="1">
        <f t="shared" si="5"/>
        <v>0</v>
      </c>
      <c r="P25" s="11">
        <f t="shared" si="6"/>
        <v>13433.352000000001</v>
      </c>
      <c r="Q25" s="3"/>
      <c r="R25" s="3"/>
    </row>
    <row r="26" spans="1:18">
      <c r="A26" s="8">
        <v>13.75</v>
      </c>
      <c r="B26">
        <v>0</v>
      </c>
      <c r="C26">
        <v>66</v>
      </c>
      <c r="D26">
        <v>4</v>
      </c>
      <c r="F26" s="9">
        <f t="shared" si="0"/>
        <v>70</v>
      </c>
      <c r="G26" s="1" t="str">
        <f t="shared" si="1"/>
        <v/>
      </c>
      <c r="H26" s="8">
        <v>13.75</v>
      </c>
      <c r="I26" s="13">
        <v>10230294</v>
      </c>
      <c r="J26" s="10"/>
      <c r="K26" s="8">
        <v>13.75</v>
      </c>
      <c r="L26" s="1">
        <f t="shared" si="2"/>
        <v>0</v>
      </c>
      <c r="M26" s="1">
        <f t="shared" si="3"/>
        <v>9645.7057714285693</v>
      </c>
      <c r="N26" s="1">
        <f t="shared" si="4"/>
        <v>584.588228571429</v>
      </c>
      <c r="O26" s="1">
        <f t="shared" si="5"/>
        <v>0</v>
      </c>
      <c r="P26" s="11">
        <f t="shared" si="6"/>
        <v>10230.294</v>
      </c>
      <c r="Q26" s="3"/>
      <c r="R26" s="3"/>
    </row>
    <row r="27" spans="1:18">
      <c r="A27" s="8">
        <v>14.25</v>
      </c>
      <c r="B27">
        <v>2</v>
      </c>
      <c r="C27">
        <v>35</v>
      </c>
      <c r="D27">
        <v>6</v>
      </c>
      <c r="F27" s="9">
        <f t="shared" si="0"/>
        <v>43</v>
      </c>
      <c r="G27" s="1" t="str">
        <f t="shared" si="1"/>
        <v/>
      </c>
      <c r="H27" s="8">
        <v>14.25</v>
      </c>
      <c r="I27" s="13">
        <v>4472080</v>
      </c>
      <c r="J27" s="10"/>
      <c r="K27" s="8">
        <v>14.25</v>
      </c>
      <c r="L27" s="1">
        <f t="shared" si="2"/>
        <v>208.00372093023299</v>
      </c>
      <c r="M27" s="1">
        <f t="shared" si="3"/>
        <v>3640.06511627907</v>
      </c>
      <c r="N27" s="1">
        <f t="shared" si="4"/>
        <v>624.01116279069799</v>
      </c>
      <c r="O27" s="1">
        <f t="shared" si="5"/>
        <v>0</v>
      </c>
      <c r="P27" s="11">
        <f t="shared" si="6"/>
        <v>4472.08</v>
      </c>
      <c r="Q27" s="3"/>
      <c r="R27" s="3"/>
    </row>
    <row r="28" spans="1:18">
      <c r="A28" s="8">
        <v>14.75</v>
      </c>
      <c r="B28">
        <v>0</v>
      </c>
      <c r="C28">
        <v>20</v>
      </c>
      <c r="D28">
        <v>10</v>
      </c>
      <c r="F28" s="9">
        <f t="shared" si="0"/>
        <v>30</v>
      </c>
      <c r="G28" s="1" t="str">
        <f t="shared" si="1"/>
        <v/>
      </c>
      <c r="H28" s="8">
        <v>14.75</v>
      </c>
      <c r="I28" s="13">
        <v>2550082</v>
      </c>
      <c r="J28" s="10"/>
      <c r="K28" s="8">
        <v>14.75</v>
      </c>
      <c r="L28" s="1">
        <f t="shared" si="2"/>
        <v>0</v>
      </c>
      <c r="M28" s="1">
        <f t="shared" si="3"/>
        <v>1700.0546666666701</v>
      </c>
      <c r="N28" s="1">
        <f t="shared" si="4"/>
        <v>850.02733333333299</v>
      </c>
      <c r="O28" s="1">
        <f t="shared" si="5"/>
        <v>0</v>
      </c>
      <c r="P28" s="11">
        <f t="shared" si="6"/>
        <v>2550.0819999999999</v>
      </c>
      <c r="Q28" s="3"/>
      <c r="R28" s="3"/>
    </row>
    <row r="29" spans="1:18">
      <c r="A29" s="8">
        <v>15.25</v>
      </c>
      <c r="B29">
        <v>0</v>
      </c>
      <c r="C29">
        <v>5</v>
      </c>
      <c r="D29">
        <v>5</v>
      </c>
      <c r="F29" s="9">
        <f t="shared" si="0"/>
        <v>10</v>
      </c>
      <c r="G29" s="1" t="str">
        <f t="shared" si="1"/>
        <v/>
      </c>
      <c r="H29" s="8">
        <v>15.25</v>
      </c>
      <c r="I29">
        <v>511200</v>
      </c>
      <c r="J29" s="10"/>
      <c r="K29" s="8">
        <v>15.25</v>
      </c>
      <c r="L29" s="1">
        <f t="shared" si="2"/>
        <v>0</v>
      </c>
      <c r="M29" s="1">
        <f t="shared" si="3"/>
        <v>255.6</v>
      </c>
      <c r="N29" s="1">
        <f t="shared" si="4"/>
        <v>255.6</v>
      </c>
      <c r="O29" s="1">
        <f t="shared" si="5"/>
        <v>0</v>
      </c>
      <c r="P29" s="11">
        <f t="shared" si="6"/>
        <v>511.2</v>
      </c>
      <c r="Q29" s="3"/>
      <c r="R29" s="3"/>
    </row>
    <row r="30" spans="1:18">
      <c r="A30" s="8">
        <v>15.75</v>
      </c>
      <c r="B30">
        <v>0</v>
      </c>
      <c r="C30">
        <v>4</v>
      </c>
      <c r="D30">
        <v>0</v>
      </c>
      <c r="F30" s="9">
        <f t="shared" si="0"/>
        <v>4</v>
      </c>
      <c r="G30" s="1" t="str">
        <f t="shared" si="1"/>
        <v/>
      </c>
      <c r="H30" s="8">
        <v>15.75</v>
      </c>
      <c r="I30">
        <v>584781</v>
      </c>
      <c r="J30" s="10"/>
      <c r="K30" s="8">
        <v>15.75</v>
      </c>
      <c r="L30" s="1">
        <f t="shared" si="2"/>
        <v>0</v>
      </c>
      <c r="M30" s="1">
        <f t="shared" si="3"/>
        <v>584.78099999999995</v>
      </c>
      <c r="N30" s="1">
        <f t="shared" si="4"/>
        <v>0</v>
      </c>
      <c r="O30" s="1">
        <f t="shared" si="5"/>
        <v>0</v>
      </c>
      <c r="P30" s="11">
        <f t="shared" si="6"/>
        <v>584.78099999999995</v>
      </c>
      <c r="Q30" s="3"/>
      <c r="R30" s="3"/>
    </row>
    <row r="31" spans="1:18">
      <c r="A31" s="8">
        <v>16.25</v>
      </c>
      <c r="B31">
        <v>0</v>
      </c>
      <c r="C31">
        <v>2</v>
      </c>
      <c r="D31">
        <v>12</v>
      </c>
      <c r="F31" s="9">
        <f t="shared" si="0"/>
        <v>14</v>
      </c>
      <c r="G31" s="1" t="str">
        <f t="shared" si="1"/>
        <v/>
      </c>
      <c r="H31" s="8">
        <v>16.25</v>
      </c>
      <c r="I31">
        <v>304389</v>
      </c>
      <c r="J31" s="10"/>
      <c r="K31" s="8">
        <v>16.25</v>
      </c>
      <c r="L31" s="1">
        <f t="shared" si="2"/>
        <v>0</v>
      </c>
      <c r="M31" s="1">
        <f t="shared" si="3"/>
        <v>43.484142857142899</v>
      </c>
      <c r="N31" s="1">
        <f t="shared" si="4"/>
        <v>260.904857142857</v>
      </c>
      <c r="O31" s="1">
        <f t="shared" si="5"/>
        <v>0</v>
      </c>
      <c r="P31" s="11">
        <f t="shared" si="6"/>
        <v>304.38900000000001</v>
      </c>
      <c r="Q31" s="3"/>
      <c r="R31" s="3"/>
    </row>
    <row r="32" spans="1:18">
      <c r="A32" s="8">
        <v>16.75</v>
      </c>
      <c r="B32">
        <v>0</v>
      </c>
      <c r="C32">
        <v>2</v>
      </c>
      <c r="D32">
        <v>13</v>
      </c>
      <c r="F32" s="9">
        <f t="shared" si="0"/>
        <v>15</v>
      </c>
      <c r="G32" s="1" t="str">
        <f t="shared" si="1"/>
        <v/>
      </c>
      <c r="H32" s="8">
        <v>16.75</v>
      </c>
      <c r="I32">
        <v>23516</v>
      </c>
      <c r="J32" s="14"/>
      <c r="K32" s="8">
        <v>16.75</v>
      </c>
      <c r="L32" s="1">
        <f t="shared" si="2"/>
        <v>0</v>
      </c>
      <c r="M32" s="1">
        <f t="shared" si="3"/>
        <v>3.13546666666667</v>
      </c>
      <c r="N32" s="1">
        <f t="shared" si="4"/>
        <v>20.3805333333333</v>
      </c>
      <c r="O32" s="1">
        <f t="shared" si="5"/>
        <v>0</v>
      </c>
      <c r="P32" s="11">
        <f t="shared" si="6"/>
        <v>23.515999999999998</v>
      </c>
      <c r="Q32" s="3"/>
      <c r="R32" s="3"/>
    </row>
    <row r="33" spans="1:18">
      <c r="A33" s="8">
        <v>17.25</v>
      </c>
      <c r="B33">
        <v>0</v>
      </c>
      <c r="C33">
        <v>2</v>
      </c>
      <c r="D33">
        <v>8</v>
      </c>
      <c r="F33" s="9">
        <f t="shared" si="0"/>
        <v>10</v>
      </c>
      <c r="G33" s="1" t="str">
        <f t="shared" si="1"/>
        <v/>
      </c>
      <c r="H33" s="8">
        <v>17.25</v>
      </c>
      <c r="J33" s="14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1">
        <f t="shared" si="6"/>
        <v>0</v>
      </c>
      <c r="Q33" s="3"/>
      <c r="R33" s="3"/>
    </row>
    <row r="34" spans="1:18">
      <c r="A34" s="8">
        <v>17.75</v>
      </c>
      <c r="B34">
        <v>0</v>
      </c>
      <c r="C34">
        <v>0</v>
      </c>
      <c r="D34">
        <v>1</v>
      </c>
      <c r="F34" s="9">
        <f t="shared" si="0"/>
        <v>1</v>
      </c>
      <c r="G34" s="1" t="str">
        <f t="shared" si="1"/>
        <v/>
      </c>
      <c r="H34" s="8">
        <v>17.75</v>
      </c>
      <c r="J34" s="14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F35" s="9">
        <f t="shared" si="0"/>
        <v>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F36" s="9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F37" s="9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SUM(I3:I39)</f>
        <v>147962029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5">
        <f>SUM(B6:B42)</f>
        <v>448</v>
      </c>
      <c r="C43" s="15">
        <f>SUM(C6:C42)</f>
        <v>607</v>
      </c>
      <c r="D43" s="15">
        <f>SUM(D6:D42)</f>
        <v>73</v>
      </c>
      <c r="E43" s="15">
        <f>SUM(E6:E42)</f>
        <v>0</v>
      </c>
      <c r="F43" s="15">
        <f>SUM(F6:F42)</f>
        <v>1128</v>
      </c>
      <c r="G43" s="16"/>
      <c r="H43" s="6" t="s">
        <v>7</v>
      </c>
      <c r="I43" s="10">
        <f>SUM(I6:I39)</f>
        <v>147962029</v>
      </c>
      <c r="J43" s="1"/>
      <c r="K43" s="6" t="s">
        <v>7</v>
      </c>
      <c r="L43" s="15">
        <f>SUM(L6:L42)</f>
        <v>38473.544259979499</v>
      </c>
      <c r="M43" s="15">
        <f>SUM(M6:M42)</f>
        <v>104295.49428861099</v>
      </c>
      <c r="N43" s="15">
        <f>SUM(N6:N42)</f>
        <v>5192.9904514093096</v>
      </c>
      <c r="O43" s="15">
        <f>SUM(O6:O42)</f>
        <v>0</v>
      </c>
      <c r="P43" s="15">
        <f>SUM(P6:P42)</f>
        <v>147962.02900000001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8" t="s">
        <v>9</v>
      </c>
      <c r="C47" s="38"/>
      <c r="D47" s="38"/>
      <c r="E47" s="1"/>
      <c r="F47" s="1"/>
      <c r="G47" s="10"/>
      <c r="H47" s="1"/>
      <c r="I47" s="38" t="s">
        <v>10</v>
      </c>
      <c r="J47" s="38"/>
      <c r="K47" s="38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>
        <v>4.3197832209399996E-3</v>
      </c>
      <c r="J49" s="19" t="s">
        <v>12</v>
      </c>
      <c r="K49">
        <v>3.1669669521377899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0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0.28405341023244801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1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0.42222984494784999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1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9">
        <f t="shared" si="11"/>
        <v>0</v>
      </c>
      <c r="G54" s="1"/>
      <c r="H54" s="8">
        <f t="shared" si="12"/>
        <v>0.60052107260153598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1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9">
        <f t="shared" si="11"/>
        <v>0</v>
      </c>
      <c r="G55" s="1"/>
      <c r="H55" s="8">
        <f t="shared" si="12"/>
        <v>0.82448482634646403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1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1.0997777066755099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1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9">
        <f t="shared" si="11"/>
        <v>0</v>
      </c>
      <c r="G57" s="1"/>
      <c r="H57" s="8">
        <f t="shared" si="12"/>
        <v>1.4321472256588701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1">
        <f t="shared" si="17"/>
        <v>0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9">
        <f t="shared" si="11"/>
        <v>0</v>
      </c>
      <c r="G58" s="1"/>
      <c r="H58" s="8">
        <f t="shared" si="12"/>
        <v>1.8274251392869101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1">
        <f t="shared" si="17"/>
        <v>0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9">
        <f t="shared" si="11"/>
        <v>0</v>
      </c>
      <c r="G59" s="1"/>
      <c r="H59" s="8">
        <f t="shared" si="12"/>
        <v>2.2915217710644602</v>
      </c>
      <c r="I59" s="1">
        <f t="shared" si="13"/>
        <v>0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1">
        <f t="shared" si="17"/>
        <v>0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9">
        <f t="shared" si="11"/>
        <v>0</v>
      </c>
      <c r="G60" s="1"/>
      <c r="H60" s="8">
        <f t="shared" si="12"/>
        <v>2.83042111576931</v>
      </c>
      <c r="I60" s="1">
        <f t="shared" si="13"/>
        <v>0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1">
        <f t="shared" si="17"/>
        <v>0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9">
        <f t="shared" si="11"/>
        <v>0</v>
      </c>
      <c r="G61" s="1"/>
      <c r="H61" s="8">
        <f t="shared" si="12"/>
        <v>3.4501765689498902</v>
      </c>
      <c r="I61" s="1">
        <f t="shared" si="13"/>
        <v>0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1">
        <f t="shared" si="17"/>
        <v>0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9">
        <f t="shared" si="11"/>
        <v>0</v>
      </c>
      <c r="G62" s="1"/>
      <c r="H62" s="8">
        <f t="shared" si="12"/>
        <v>4.1569071664503596</v>
      </c>
      <c r="I62" s="1">
        <f t="shared" si="13"/>
        <v>0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1">
        <f t="shared" si="17"/>
        <v>0</v>
      </c>
      <c r="N62" s="3"/>
      <c r="O62" s="3"/>
      <c r="P62" s="3"/>
    </row>
    <row r="63" spans="1:18">
      <c r="A63" s="8">
        <v>9.25</v>
      </c>
      <c r="B63" s="1">
        <f t="shared" si="7"/>
        <v>859.64874999999995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9">
        <f t="shared" si="11"/>
        <v>859.64874999999995</v>
      </c>
      <c r="G63" s="1"/>
      <c r="H63" s="8">
        <f t="shared" si="12"/>
        <v>4.95679424546287</v>
      </c>
      <c r="I63" s="1">
        <f t="shared" si="13"/>
        <v>460.65967320209199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1">
        <f t="shared" si="17"/>
        <v>460.65967320209199</v>
      </c>
      <c r="N63" s="3"/>
      <c r="O63" s="3"/>
      <c r="P63" s="3"/>
    </row>
    <row r="64" spans="1:18">
      <c r="A64" s="8">
        <v>9.75</v>
      </c>
      <c r="B64" s="1">
        <f t="shared" si="7"/>
        <v>3350.3876249999998</v>
      </c>
      <c r="C64" s="1">
        <f t="shared" si="8"/>
        <v>197.081625</v>
      </c>
      <c r="D64" s="1">
        <f t="shared" si="9"/>
        <v>0</v>
      </c>
      <c r="E64" s="1">
        <f t="shared" si="10"/>
        <v>0</v>
      </c>
      <c r="F64" s="9">
        <f t="shared" si="11"/>
        <v>3547.4692500000001</v>
      </c>
      <c r="G64" s="1"/>
      <c r="H64" s="8">
        <f t="shared" si="12"/>
        <v>5.8560784582079899</v>
      </c>
      <c r="I64" s="1">
        <f t="shared" si="13"/>
        <v>2012.32131255478</v>
      </c>
      <c r="J64" s="1">
        <f t="shared" si="14"/>
        <v>118.371841914987</v>
      </c>
      <c r="K64" s="1">
        <f t="shared" si="15"/>
        <v>0</v>
      </c>
      <c r="L64" s="1">
        <f t="shared" si="16"/>
        <v>0</v>
      </c>
      <c r="M64" s="21">
        <f t="shared" si="17"/>
        <v>2130.69315446977</v>
      </c>
      <c r="N64" s="3"/>
      <c r="O64" s="3"/>
      <c r="P64" s="3"/>
    </row>
    <row r="65" spans="1:16">
      <c r="A65" s="8">
        <v>10.25</v>
      </c>
      <c r="B65" s="1">
        <f t="shared" si="7"/>
        <v>9598.2576923076995</v>
      </c>
      <c r="C65" s="1">
        <f t="shared" si="8"/>
        <v>1493.0623076923</v>
      </c>
      <c r="D65" s="1">
        <f t="shared" si="9"/>
        <v>0</v>
      </c>
      <c r="E65" s="1">
        <f t="shared" si="10"/>
        <v>0</v>
      </c>
      <c r="F65" s="9">
        <f t="shared" si="11"/>
        <v>11091.32</v>
      </c>
      <c r="G65" s="1"/>
      <c r="H65" s="8">
        <f t="shared" si="12"/>
        <v>6.8610570837643303</v>
      </c>
      <c r="I65" s="1">
        <f t="shared" si="13"/>
        <v>6424.7994079612899</v>
      </c>
      <c r="J65" s="1">
        <f t="shared" si="14"/>
        <v>999.413241238419</v>
      </c>
      <c r="K65" s="1">
        <f t="shared" si="15"/>
        <v>0</v>
      </c>
      <c r="L65" s="1">
        <f t="shared" si="16"/>
        <v>0</v>
      </c>
      <c r="M65" s="21">
        <f t="shared" si="17"/>
        <v>7424.2126491997096</v>
      </c>
      <c r="N65" s="3"/>
      <c r="O65" s="3"/>
      <c r="P65" s="3"/>
    </row>
    <row r="66" spans="1:16">
      <c r="A66" s="8">
        <v>10.75</v>
      </c>
      <c r="B66" s="1">
        <f t="shared" si="7"/>
        <v>24659.460967289699</v>
      </c>
      <c r="C66" s="1">
        <f t="shared" si="8"/>
        <v>7915.3825327102704</v>
      </c>
      <c r="D66" s="1">
        <f t="shared" si="9"/>
        <v>0</v>
      </c>
      <c r="E66" s="1">
        <f t="shared" si="10"/>
        <v>0</v>
      </c>
      <c r="F66" s="9">
        <f t="shared" si="11"/>
        <v>32574.843499999999</v>
      </c>
      <c r="G66" s="1"/>
      <c r="H66" s="8">
        <f t="shared" si="12"/>
        <v>7.97808159437756</v>
      </c>
      <c r="I66" s="1">
        <f t="shared" si="13"/>
        <v>18300.948062363299</v>
      </c>
      <c r="J66" s="1">
        <f t="shared" si="14"/>
        <v>5874.3783903882304</v>
      </c>
      <c r="K66" s="1">
        <f t="shared" si="15"/>
        <v>0</v>
      </c>
      <c r="L66" s="1">
        <f t="shared" si="16"/>
        <v>0</v>
      </c>
      <c r="M66" s="21">
        <f t="shared" si="17"/>
        <v>24175.326452751498</v>
      </c>
      <c r="N66" s="3"/>
      <c r="O66" s="3"/>
      <c r="P66" s="3"/>
    </row>
    <row r="67" spans="1:16">
      <c r="A67" s="8">
        <v>11.25</v>
      </c>
      <c r="B67" s="1">
        <f t="shared" si="7"/>
        <v>148799.692663044</v>
      </c>
      <c r="C67" s="1">
        <f t="shared" si="8"/>
        <v>76879.841209239195</v>
      </c>
      <c r="D67" s="1">
        <f t="shared" si="9"/>
        <v>2479.99487771739</v>
      </c>
      <c r="E67" s="1">
        <f t="shared" si="10"/>
        <v>0</v>
      </c>
      <c r="F67" s="9">
        <f t="shared" si="11"/>
        <v>228159.52875000099</v>
      </c>
      <c r="G67" s="1"/>
      <c r="H67" s="8">
        <f t="shared" si="12"/>
        <v>9.2135554408142895</v>
      </c>
      <c r="I67" s="1">
        <f t="shared" si="13"/>
        <v>121864.374926852</v>
      </c>
      <c r="J67" s="1">
        <f t="shared" si="14"/>
        <v>62963.260378873201</v>
      </c>
      <c r="K67" s="1">
        <f t="shared" si="15"/>
        <v>2031.07291544753</v>
      </c>
      <c r="L67" s="1">
        <f t="shared" si="16"/>
        <v>0</v>
      </c>
      <c r="M67" s="21">
        <f t="shared" si="17"/>
        <v>186858.708221173</v>
      </c>
      <c r="N67" s="3"/>
      <c r="O67" s="3"/>
      <c r="P67" s="3"/>
    </row>
    <row r="68" spans="1:16">
      <c r="A68" s="8">
        <v>11.75</v>
      </c>
      <c r="B68" s="1">
        <f t="shared" si="7"/>
        <v>137107.034474299</v>
      </c>
      <c r="C68" s="1">
        <f t="shared" si="8"/>
        <v>176715.73332242999</v>
      </c>
      <c r="D68" s="1">
        <f t="shared" si="9"/>
        <v>12187.2919532711</v>
      </c>
      <c r="E68" s="1">
        <f t="shared" si="10"/>
        <v>0</v>
      </c>
      <c r="F68" s="9">
        <f t="shared" si="11"/>
        <v>326010.05975000001</v>
      </c>
      <c r="G68" s="1"/>
      <c r="H68" s="8">
        <f t="shared" si="12"/>
        <v>10.5739320276941</v>
      </c>
      <c r="I68" s="1">
        <f t="shared" si="13"/>
        <v>123383.86919574</v>
      </c>
      <c r="J68" s="1">
        <f t="shared" si="14"/>
        <v>159028.09807451</v>
      </c>
      <c r="K68" s="1">
        <f t="shared" si="15"/>
        <v>10967.4550396214</v>
      </c>
      <c r="L68" s="1">
        <f t="shared" si="16"/>
        <v>0</v>
      </c>
      <c r="M68" s="21">
        <f t="shared" si="17"/>
        <v>293379.42230987101</v>
      </c>
      <c r="N68" s="3"/>
      <c r="O68" s="3"/>
      <c r="P68" s="3"/>
    </row>
    <row r="69" spans="1:16">
      <c r="A69" s="8">
        <v>12.25</v>
      </c>
      <c r="B69" s="1">
        <f t="shared" si="7"/>
        <v>87709.511441176495</v>
      </c>
      <c r="C69" s="1">
        <f t="shared" si="8"/>
        <v>372009.30714705901</v>
      </c>
      <c r="D69" s="1">
        <f t="shared" si="9"/>
        <v>3024.4659117647002</v>
      </c>
      <c r="E69" s="1">
        <f t="shared" si="10"/>
        <v>0</v>
      </c>
      <c r="F69" s="9">
        <f t="shared" si="11"/>
        <v>462743.28450000001</v>
      </c>
      <c r="G69" s="1"/>
      <c r="H69" s="8">
        <f t="shared" si="12"/>
        <v>12.0657128547218</v>
      </c>
      <c r="I69" s="1">
        <f t="shared" si="13"/>
        <v>86390.022830789501</v>
      </c>
      <c r="J69" s="1">
        <f t="shared" si="14"/>
        <v>366412.855454729</v>
      </c>
      <c r="K69" s="1">
        <f t="shared" si="15"/>
        <v>2978.9663045099801</v>
      </c>
      <c r="L69" s="1">
        <f t="shared" si="16"/>
        <v>0</v>
      </c>
      <c r="M69" s="21">
        <f t="shared" si="17"/>
        <v>455781.84459002799</v>
      </c>
      <c r="N69" s="3"/>
      <c r="O69" s="3"/>
      <c r="P69" s="3"/>
    </row>
    <row r="70" spans="1:16">
      <c r="A70" s="8">
        <v>12.75</v>
      </c>
      <c r="B70" s="1">
        <f t="shared" si="7"/>
        <v>19253.0009333333</v>
      </c>
      <c r="C70" s="1">
        <f t="shared" si="8"/>
        <v>303234.7647</v>
      </c>
      <c r="D70" s="1">
        <f t="shared" si="9"/>
        <v>2406.6251166666698</v>
      </c>
      <c r="E70" s="1">
        <f t="shared" si="10"/>
        <v>0</v>
      </c>
      <c r="F70" s="9">
        <f t="shared" si="11"/>
        <v>324894.39075000002</v>
      </c>
      <c r="G70" s="1"/>
      <c r="H70" s="8">
        <f t="shared" si="12"/>
        <v>13.6954458036957</v>
      </c>
      <c r="I70" s="1">
        <f t="shared" si="13"/>
        <v>20680.661242429</v>
      </c>
      <c r="J70" s="1">
        <f t="shared" si="14"/>
        <v>325720.414568256</v>
      </c>
      <c r="K70" s="1">
        <f t="shared" si="15"/>
        <v>2585.08265530362</v>
      </c>
      <c r="L70" s="1">
        <f t="shared" si="16"/>
        <v>0</v>
      </c>
      <c r="M70" s="21">
        <f t="shared" si="17"/>
        <v>348986.15846598899</v>
      </c>
      <c r="N70" s="3"/>
      <c r="O70" s="3"/>
      <c r="P70" s="3"/>
    </row>
    <row r="71" spans="1:16">
      <c r="A71" s="8">
        <v>13.25</v>
      </c>
      <c r="B71" s="1">
        <f t="shared" si="7"/>
        <v>13691.685692307699</v>
      </c>
      <c r="C71" s="1">
        <f t="shared" si="8"/>
        <v>152320.003326923</v>
      </c>
      <c r="D71" s="1">
        <f t="shared" si="9"/>
        <v>11980.224980769201</v>
      </c>
      <c r="E71" s="1">
        <f t="shared" si="10"/>
        <v>0</v>
      </c>
      <c r="F71" s="9">
        <f t="shared" si="11"/>
        <v>177991.91399999999</v>
      </c>
      <c r="G71" s="1"/>
      <c r="H71" s="8">
        <f t="shared" si="12"/>
        <v>15.4697235543386</v>
      </c>
      <c r="I71" s="1">
        <f t="shared" si="13"/>
        <v>15985.4032190863</v>
      </c>
      <c r="J71" s="1">
        <f t="shared" si="14"/>
        <v>177837.61081233501</v>
      </c>
      <c r="K71" s="1">
        <f t="shared" si="15"/>
        <v>13987.227816700501</v>
      </c>
      <c r="L71" s="1">
        <f t="shared" si="16"/>
        <v>0</v>
      </c>
      <c r="M71" s="21">
        <f t="shared" si="17"/>
        <v>207810.24184812201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132628.454357143</v>
      </c>
      <c r="D72" s="1">
        <f t="shared" si="9"/>
        <v>8038.0881428571502</v>
      </c>
      <c r="E72" s="1">
        <f t="shared" si="10"/>
        <v>0</v>
      </c>
      <c r="F72" s="9">
        <f t="shared" si="11"/>
        <v>140666.54250000001</v>
      </c>
      <c r="G72" s="1"/>
      <c r="H72" s="8">
        <f t="shared" si="12"/>
        <v>17.395182114558501</v>
      </c>
      <c r="I72" s="1">
        <f t="shared" si="13"/>
        <v>0</v>
      </c>
      <c r="J72" s="1">
        <f t="shared" si="14"/>
        <v>167788.80851744799</v>
      </c>
      <c r="K72" s="1">
        <f t="shared" si="15"/>
        <v>10169.018698027199</v>
      </c>
      <c r="L72" s="1">
        <f t="shared" si="16"/>
        <v>0</v>
      </c>
      <c r="M72" s="21">
        <f t="shared" si="17"/>
        <v>177957.827215475</v>
      </c>
      <c r="N72" s="3"/>
      <c r="O72" s="3"/>
      <c r="P72" s="3"/>
    </row>
    <row r="73" spans="1:16">
      <c r="A73" s="8">
        <v>14.25</v>
      </c>
      <c r="B73" s="1">
        <f t="shared" si="7"/>
        <v>2964.0530232558199</v>
      </c>
      <c r="C73" s="1">
        <f t="shared" si="8"/>
        <v>51870.927906976802</v>
      </c>
      <c r="D73" s="1">
        <f t="shared" si="9"/>
        <v>8892.1590697674492</v>
      </c>
      <c r="E73" s="1">
        <f t="shared" si="10"/>
        <v>0</v>
      </c>
      <c r="F73" s="9">
        <f t="shared" si="11"/>
        <v>63727.140000000101</v>
      </c>
      <c r="G73" s="1"/>
      <c r="H73" s="8">
        <f t="shared" si="12"/>
        <v>19.478499452845</v>
      </c>
      <c r="I73" s="1">
        <f t="shared" si="13"/>
        <v>4051.6003643292702</v>
      </c>
      <c r="J73" s="1">
        <f t="shared" si="14"/>
        <v>70903.006375761994</v>
      </c>
      <c r="K73" s="1">
        <f t="shared" si="15"/>
        <v>12154.8010929878</v>
      </c>
      <c r="L73" s="1">
        <f t="shared" si="16"/>
        <v>0</v>
      </c>
      <c r="M73" s="21">
        <f t="shared" si="17"/>
        <v>87109.407833079094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25075.806333333399</v>
      </c>
      <c r="D74" s="1">
        <f t="shared" si="9"/>
        <v>12537.9031666667</v>
      </c>
      <c r="E74" s="1">
        <f t="shared" si="10"/>
        <v>0</v>
      </c>
      <c r="F74" s="9">
        <f t="shared" si="11"/>
        <v>37613.709500000099</v>
      </c>
      <c r="G74" s="1"/>
      <c r="H74" s="8">
        <f t="shared" si="12"/>
        <v>21.726394222225299</v>
      </c>
      <c r="I74" s="1">
        <f t="shared" si="13"/>
        <v>0</v>
      </c>
      <c r="J74" s="1">
        <f t="shared" si="14"/>
        <v>36936.057887333904</v>
      </c>
      <c r="K74" s="1">
        <f t="shared" si="15"/>
        <v>18468.028943666901</v>
      </c>
      <c r="L74" s="1">
        <f t="shared" si="16"/>
        <v>0</v>
      </c>
      <c r="M74" s="21">
        <f t="shared" si="17"/>
        <v>55404.086831000801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3897.9</v>
      </c>
      <c r="D75" s="1">
        <f t="shared" si="9"/>
        <v>3897.9</v>
      </c>
      <c r="E75" s="1">
        <f t="shared" si="10"/>
        <v>0</v>
      </c>
      <c r="F75" s="9">
        <f t="shared" si="11"/>
        <v>7795.8</v>
      </c>
      <c r="G75" s="1"/>
      <c r="H75" s="8">
        <f t="shared" si="12"/>
        <v>24.1456245666364</v>
      </c>
      <c r="I75" s="1">
        <f t="shared" si="13"/>
        <v>0</v>
      </c>
      <c r="J75" s="1">
        <f t="shared" si="14"/>
        <v>6171.6216392322603</v>
      </c>
      <c r="K75" s="1">
        <f t="shared" si="15"/>
        <v>6171.6216392322603</v>
      </c>
      <c r="L75" s="1">
        <f t="shared" si="16"/>
        <v>0</v>
      </c>
      <c r="M75" s="21">
        <f t="shared" si="17"/>
        <v>12343.243278464501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9210.3007500000003</v>
      </c>
      <c r="D76" s="1">
        <f t="shared" si="9"/>
        <v>0</v>
      </c>
      <c r="E76" s="1">
        <f t="shared" si="10"/>
        <v>0</v>
      </c>
      <c r="F76" s="9">
        <f t="shared" si="11"/>
        <v>9210.3007500000003</v>
      </c>
      <c r="G76" s="1"/>
      <c r="H76" s="8">
        <f t="shared" si="12"/>
        <v>26.7429870017647</v>
      </c>
      <c r="I76" s="1">
        <f t="shared" si="13"/>
        <v>0</v>
      </c>
      <c r="J76" s="1">
        <f t="shared" si="14"/>
        <v>15638.790681879</v>
      </c>
      <c r="K76" s="1">
        <f t="shared" si="15"/>
        <v>0</v>
      </c>
      <c r="L76" s="1">
        <f t="shared" si="16"/>
        <v>0</v>
      </c>
      <c r="M76" s="21">
        <f t="shared" si="17"/>
        <v>15638.790681879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706.61732142857204</v>
      </c>
      <c r="D77" s="1">
        <f t="shared" si="9"/>
        <v>4239.70392857143</v>
      </c>
      <c r="E77" s="1">
        <f t="shared" si="10"/>
        <v>0</v>
      </c>
      <c r="F77" s="9">
        <f t="shared" si="11"/>
        <v>4946.32125</v>
      </c>
      <c r="G77" s="1"/>
      <c r="H77" s="8">
        <f t="shared" si="12"/>
        <v>29.5253153634035</v>
      </c>
      <c r="I77" s="1">
        <f t="shared" si="13"/>
        <v>0</v>
      </c>
      <c r="J77" s="1">
        <f t="shared" si="14"/>
        <v>1283.8830311644299</v>
      </c>
      <c r="K77" s="1">
        <f t="shared" si="15"/>
        <v>7703.2981869865898</v>
      </c>
      <c r="L77" s="1">
        <f t="shared" si="16"/>
        <v>0</v>
      </c>
      <c r="M77" s="21">
        <f t="shared" si="17"/>
        <v>8987.1812181510195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52.519066666666703</v>
      </c>
      <c r="D78" s="1">
        <f t="shared" si="9"/>
        <v>341.37393333333301</v>
      </c>
      <c r="E78" s="1">
        <f t="shared" si="10"/>
        <v>0</v>
      </c>
      <c r="F78" s="9">
        <f t="shared" si="11"/>
        <v>393.89299999999997</v>
      </c>
      <c r="G78" s="1"/>
      <c r="H78" s="8">
        <f t="shared" si="12"/>
        <v>32.499479817234501</v>
      </c>
      <c r="I78" s="1">
        <f t="shared" si="13"/>
        <v>0</v>
      </c>
      <c r="J78" s="1">
        <f t="shared" si="14"/>
        <v>101.901035650945</v>
      </c>
      <c r="K78" s="1">
        <f t="shared" si="15"/>
        <v>662.35673173114105</v>
      </c>
      <c r="L78" s="1">
        <f t="shared" si="16"/>
        <v>0</v>
      </c>
      <c r="M78" s="21">
        <f t="shared" si="17"/>
        <v>764.25776738208594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9">
        <f t="shared" si="11"/>
        <v>0</v>
      </c>
      <c r="G79" s="1"/>
      <c r="H79" s="8">
        <f t="shared" si="12"/>
        <v>35.6723859246557</v>
      </c>
      <c r="I79" s="1">
        <f t="shared" si="13"/>
        <v>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21">
        <f t="shared" si="17"/>
        <v>0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39.050973759899001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1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42.642217074211601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1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46.453122503329404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1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50.490728814874899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1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54.762106192649902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1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59.274355555103199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1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64.0346079055101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1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69.050023711645494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1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74.327792312924501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1">
        <f t="shared" si="17"/>
        <v>0</v>
      </c>
      <c r="N88" s="3"/>
      <c r="O88" s="3"/>
      <c r="P88" s="3"/>
    </row>
    <row r="89" spans="1:16">
      <c r="A89" s="6" t="s">
        <v>7</v>
      </c>
      <c r="B89" s="15">
        <f>SUM(B52:B88)</f>
        <v>447992.73326201399</v>
      </c>
      <c r="C89" s="15">
        <f t="shared" ref="C89:E89" si="18">SUM(C52:C88)</f>
        <v>1314207.7019066</v>
      </c>
      <c r="D89" s="15">
        <f t="shared" si="18"/>
        <v>70025.731081385107</v>
      </c>
      <c r="E89" s="15">
        <f t="shared" si="18"/>
        <v>0</v>
      </c>
      <c r="F89" s="15">
        <f>SUM(F52:F83)</f>
        <v>1832226.16625</v>
      </c>
      <c r="G89" s="9"/>
      <c r="H89" s="6" t="s">
        <v>7</v>
      </c>
      <c r="I89" s="15">
        <f>SUM(I52:I88)</f>
        <v>399554.66023530799</v>
      </c>
      <c r="J89" s="15">
        <f>SUM(J52:J88)</f>
        <v>1397778.4719307199</v>
      </c>
      <c r="K89" s="15">
        <f>SUM(K52:K88)</f>
        <v>87878.930024214904</v>
      </c>
      <c r="L89" s="15">
        <f>SUM(L52:L88)</f>
        <v>0</v>
      </c>
      <c r="M89" s="15">
        <f>SUM(M52:M88)</f>
        <v>1885212.06219024</v>
      </c>
      <c r="N89" s="3"/>
      <c r="O89" s="3"/>
      <c r="P89" s="3"/>
    </row>
    <row r="90" spans="1:16">
      <c r="A90" s="4" t="s">
        <v>13</v>
      </c>
      <c r="B90" s="22">
        <f>IF(L43&gt;0,B89/L43,0)</f>
        <v>11.644176326328701</v>
      </c>
      <c r="C90" s="22">
        <f>IF(M43&gt;0,C89/M43,0)</f>
        <v>12.600809947454399</v>
      </c>
      <c r="D90" s="22">
        <f>IF(N43&gt;0,D89/N43,0)</f>
        <v>13.484663940096601</v>
      </c>
      <c r="E90" s="22">
        <f>IF(O43&gt;0,E89/O43,0)</f>
        <v>0</v>
      </c>
      <c r="F90" s="22">
        <f>IF(P43&gt;0,F89/P43,0)</f>
        <v>12.383083542670301</v>
      </c>
      <c r="G90" s="9"/>
      <c r="H90" s="4" t="s">
        <v>13</v>
      </c>
      <c r="I90" s="22">
        <f>IF(L43&gt;0,I89/L43,0)</f>
        <v>10.385179424473501</v>
      </c>
      <c r="J90" s="22">
        <f>IF(M43&gt;0,J89/M43,0)</f>
        <v>13.4020983501236</v>
      </c>
      <c r="K90" s="22">
        <f>IF(N43&gt;0,K89/N43,0)</f>
        <v>16.9226057406606</v>
      </c>
      <c r="L90" s="22">
        <f>IF(O43&gt;0,L89/O43,0)</f>
        <v>0</v>
      </c>
      <c r="M90" s="22">
        <f>IF(P43&gt;0,M89/P43,0)</f>
        <v>12.7411882287059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1" t="s">
        <v>14</v>
      </c>
      <c r="B95" s="41"/>
      <c r="C95" s="41"/>
      <c r="D95" s="41"/>
      <c r="E95" s="41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1"/>
      <c r="B96" s="41"/>
      <c r="C96" s="41"/>
      <c r="D96" s="41"/>
      <c r="E96" s="41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40" t="s">
        <v>16</v>
      </c>
      <c r="H99" s="40" t="s">
        <v>18</v>
      </c>
      <c r="I99" s="40" t="s">
        <v>17</v>
      </c>
      <c r="J99" s="1"/>
      <c r="K99" s="1"/>
      <c r="L99" s="1"/>
      <c r="M99" s="1"/>
      <c r="N99" s="3"/>
      <c r="O99" s="3"/>
      <c r="P99" s="3"/>
    </row>
    <row r="100" spans="1:18">
      <c r="A100" s="42"/>
      <c r="B100" s="42"/>
      <c r="C100" s="42"/>
      <c r="D100" s="42"/>
      <c r="E100" s="40"/>
      <c r="F100" s="1"/>
      <c r="G100" s="40"/>
      <c r="H100" s="40"/>
      <c r="I100" s="40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4">
        <v>0</v>
      </c>
      <c r="B102" s="25">
        <f>L$43</f>
        <v>38473.544300000001</v>
      </c>
      <c r="C102" s="25">
        <f>$B$90</f>
        <v>11.6442</v>
      </c>
      <c r="D102" s="25">
        <f>$I$90</f>
        <v>10.385199999999999</v>
      </c>
      <c r="E102" s="25">
        <f t="shared" ref="E102:E105" si="19">B102*D102</f>
        <v>399555.4523</v>
      </c>
      <c r="F102" s="1"/>
      <c r="G102" s="1">
        <f t="shared" ref="G102:G105" si="20">B102</f>
        <v>38473.544300000001</v>
      </c>
      <c r="H102" s="1">
        <f t="shared" ref="H102:H105" si="21">D102/1000</f>
        <v>1.0385200000000001E-2</v>
      </c>
      <c r="I102" s="1">
        <f t="shared" ref="I102:I105" si="22">C102</f>
        <v>11.6442</v>
      </c>
      <c r="J102" s="1"/>
      <c r="K102" s="1"/>
      <c r="L102" s="1"/>
      <c r="M102" s="1"/>
      <c r="N102" s="3"/>
      <c r="O102" s="3"/>
      <c r="P102" s="3"/>
    </row>
    <row r="103" spans="1:18">
      <c r="A103" s="24">
        <v>1</v>
      </c>
      <c r="B103" s="25">
        <f>M$43</f>
        <v>104295.49430000001</v>
      </c>
      <c r="C103" s="25">
        <f>$C$90</f>
        <v>12.6008</v>
      </c>
      <c r="D103" s="25">
        <f>$J$90</f>
        <v>13.402100000000001</v>
      </c>
      <c r="E103" s="25">
        <f t="shared" si="19"/>
        <v>1397778.6442</v>
      </c>
      <c r="F103" s="1"/>
      <c r="G103" s="1">
        <f t="shared" si="20"/>
        <v>104295.49430000001</v>
      </c>
      <c r="H103" s="1">
        <f t="shared" si="21"/>
        <v>1.34021E-2</v>
      </c>
      <c r="I103" s="1">
        <f t="shared" si="22"/>
        <v>12.6008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5192.9904999999999</v>
      </c>
      <c r="C104" s="25">
        <f>$D$90</f>
        <v>13.4847</v>
      </c>
      <c r="D104" s="25">
        <f>$K$90</f>
        <v>16.922599999999999</v>
      </c>
      <c r="E104" s="25">
        <f t="shared" si="19"/>
        <v>87878.900999999998</v>
      </c>
      <c r="F104" s="1"/>
      <c r="G104" s="1">
        <f t="shared" si="20"/>
        <v>5192.9904999999999</v>
      </c>
      <c r="H104" s="1">
        <f t="shared" si="21"/>
        <v>1.6922599999999999E-2</v>
      </c>
      <c r="I104" s="1">
        <f t="shared" si="22"/>
        <v>13.4847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5">
        <f>$E$90</f>
        <v>0</v>
      </c>
      <c r="D105" s="25">
        <f>$L$90</f>
        <v>0</v>
      </c>
      <c r="E105" s="25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147962.02910000001</v>
      </c>
      <c r="C106" s="25">
        <f>$F$90</f>
        <v>12.383100000000001</v>
      </c>
      <c r="D106" s="25">
        <f>$M$90</f>
        <v>12.741199999999999</v>
      </c>
      <c r="E106" s="25">
        <f>SUM(E102:E105)</f>
        <v>1885212.9975000001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6">
        <f>$I$2</f>
        <v>1885173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7" t="s">
        <v>20</v>
      </c>
      <c r="B108" s="28">
        <f>IF(E106&gt;0,$I$2/E106,"")</f>
        <v>0.99997999999999998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abSelected="1" topLeftCell="A68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37" t="s">
        <v>23</v>
      </c>
      <c r="B1" s="37"/>
      <c r="C1" s="37"/>
      <c r="D1" s="37"/>
      <c r="E1" s="37"/>
      <c r="F1" s="37"/>
      <c r="G1" s="1"/>
      <c r="H1" s="38" t="s">
        <v>1</v>
      </c>
      <c r="I1" s="38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872520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39" t="s">
        <v>4</v>
      </c>
      <c r="C4" s="39"/>
      <c r="D4" s="39"/>
      <c r="E4" s="39"/>
      <c r="F4" s="39"/>
      <c r="G4" s="1"/>
      <c r="H4" s="2" t="s">
        <v>3</v>
      </c>
      <c r="I4" s="1"/>
      <c r="J4" s="1"/>
      <c r="K4" s="2" t="s">
        <v>3</v>
      </c>
      <c r="L4" s="38" t="s">
        <v>5</v>
      </c>
      <c r="M4" s="38"/>
      <c r="N4" s="38"/>
      <c r="O4" s="38"/>
      <c r="P4" s="38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1">
        <f t="shared" si="6"/>
        <v>0</v>
      </c>
      <c r="Q8" s="3"/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1">
        <f t="shared" si="6"/>
        <v>0</v>
      </c>
      <c r="Q9" s="3"/>
      <c r="R9" s="3"/>
    </row>
    <row r="10" spans="1:18">
      <c r="A10" s="8">
        <v>5.75</v>
      </c>
      <c r="F10" s="9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F11" s="9">
        <f t="shared" si="0"/>
        <v>0</v>
      </c>
      <c r="G11" s="1" t="str">
        <f t="shared" si="1"/>
        <v/>
      </c>
      <c r="H11" s="8">
        <v>6.25</v>
      </c>
      <c r="J11" s="1"/>
      <c r="K11" s="8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1">
        <f t="shared" si="6"/>
        <v>0</v>
      </c>
      <c r="Q11" s="3"/>
      <c r="R11" s="3"/>
    </row>
    <row r="12" spans="1:18">
      <c r="A12" s="8">
        <v>6.75</v>
      </c>
      <c r="F12" s="9">
        <f t="shared" si="0"/>
        <v>0</v>
      </c>
      <c r="G12" s="1" t="str">
        <f t="shared" si="1"/>
        <v/>
      </c>
      <c r="H12" s="8">
        <v>6.75</v>
      </c>
      <c r="J12" s="1"/>
      <c r="K12" s="8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1">
        <f t="shared" si="6"/>
        <v>0</v>
      </c>
      <c r="Q12" s="3"/>
      <c r="R12" s="3"/>
    </row>
    <row r="13" spans="1:18">
      <c r="A13" s="8">
        <v>7.25</v>
      </c>
      <c r="F13" s="9">
        <f t="shared" si="0"/>
        <v>0</v>
      </c>
      <c r="G13" s="1" t="str">
        <f t="shared" si="1"/>
        <v/>
      </c>
      <c r="H13" s="8">
        <v>7.25</v>
      </c>
      <c r="J13" s="1"/>
      <c r="K13" s="8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1">
        <f t="shared" si="6"/>
        <v>0</v>
      </c>
      <c r="Q13" s="3"/>
      <c r="R13" s="3"/>
    </row>
    <row r="14" spans="1:18">
      <c r="A14" s="8">
        <v>7.75</v>
      </c>
      <c r="F14" s="9">
        <f t="shared" si="0"/>
        <v>0</v>
      </c>
      <c r="G14" s="1" t="str">
        <f t="shared" si="1"/>
        <v/>
      </c>
      <c r="H14" s="8">
        <v>7.75</v>
      </c>
      <c r="J14" s="10"/>
      <c r="K14" s="8">
        <v>7.75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1">
        <f t="shared" si="6"/>
        <v>0</v>
      </c>
      <c r="Q14" s="3"/>
      <c r="R14" s="3"/>
    </row>
    <row r="15" spans="1:18">
      <c r="A15" s="8">
        <v>8.25</v>
      </c>
      <c r="F15" s="9">
        <f t="shared" si="0"/>
        <v>0</v>
      </c>
      <c r="G15" s="1" t="str">
        <f t="shared" si="1"/>
        <v/>
      </c>
      <c r="H15" s="8">
        <v>8.25</v>
      </c>
      <c r="J15" s="10"/>
      <c r="K15" s="8">
        <v>8.25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1">
        <f t="shared" si="6"/>
        <v>0</v>
      </c>
      <c r="Q15" s="3"/>
      <c r="R15" s="3"/>
    </row>
    <row r="16" spans="1:18">
      <c r="A16" s="8">
        <v>8.75</v>
      </c>
      <c r="B16">
        <v>11</v>
      </c>
      <c r="C16">
        <v>0</v>
      </c>
      <c r="D16">
        <v>0</v>
      </c>
      <c r="F16" s="9">
        <f t="shared" si="0"/>
        <v>11</v>
      </c>
      <c r="G16" s="1" t="str">
        <f t="shared" si="1"/>
        <v/>
      </c>
      <c r="H16" s="8">
        <v>8.75</v>
      </c>
      <c r="I16">
        <v>2736549</v>
      </c>
      <c r="J16" s="10"/>
      <c r="K16" s="8">
        <v>8.75</v>
      </c>
      <c r="L16" s="1">
        <f t="shared" si="2"/>
        <v>2736.549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1">
        <f t="shared" si="6"/>
        <v>2736.549</v>
      </c>
      <c r="Q16" s="3"/>
      <c r="R16" s="3"/>
    </row>
    <row r="17" spans="1:18">
      <c r="A17" s="8">
        <v>9.25</v>
      </c>
      <c r="B17">
        <v>33</v>
      </c>
      <c r="C17">
        <v>0</v>
      </c>
      <c r="D17">
        <v>0</v>
      </c>
      <c r="F17" s="9">
        <f t="shared" si="0"/>
        <v>33</v>
      </c>
      <c r="G17" s="1" t="str">
        <f t="shared" si="1"/>
        <v/>
      </c>
      <c r="H17" s="8">
        <v>9.25</v>
      </c>
      <c r="I17" s="13">
        <v>23944769</v>
      </c>
      <c r="J17" s="10"/>
      <c r="K17" s="8">
        <v>9.25</v>
      </c>
      <c r="L17" s="1">
        <f t="shared" si="2"/>
        <v>23944.769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1">
        <f t="shared" si="6"/>
        <v>23944.769</v>
      </c>
      <c r="Q17" s="3"/>
      <c r="R17" s="3"/>
    </row>
    <row r="18" spans="1:18">
      <c r="A18" s="8">
        <v>9.75</v>
      </c>
      <c r="B18">
        <v>66</v>
      </c>
      <c r="C18">
        <v>0</v>
      </c>
      <c r="D18">
        <v>0</v>
      </c>
      <c r="F18" s="9">
        <f t="shared" si="0"/>
        <v>66</v>
      </c>
      <c r="G18" s="1" t="str">
        <f t="shared" si="1"/>
        <v/>
      </c>
      <c r="H18" s="8">
        <v>9.75</v>
      </c>
      <c r="I18" s="13">
        <v>33522668</v>
      </c>
      <c r="J18" s="10"/>
      <c r="K18" s="8">
        <v>9.75</v>
      </c>
      <c r="L18" s="1">
        <f t="shared" si="2"/>
        <v>33522.667999999998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11">
        <f t="shared" si="6"/>
        <v>33522.667999999998</v>
      </c>
      <c r="Q18" s="3"/>
      <c r="R18" s="3"/>
    </row>
    <row r="19" spans="1:18">
      <c r="A19" s="8">
        <v>10.25</v>
      </c>
      <c r="B19">
        <v>58</v>
      </c>
      <c r="C19">
        <v>0</v>
      </c>
      <c r="D19">
        <v>0</v>
      </c>
      <c r="F19" s="9">
        <f t="shared" si="0"/>
        <v>58</v>
      </c>
      <c r="G19" s="1" t="str">
        <f t="shared" si="1"/>
        <v/>
      </c>
      <c r="H19" s="8">
        <v>10.25</v>
      </c>
      <c r="I19" s="13">
        <v>30791217</v>
      </c>
      <c r="J19" s="10"/>
      <c r="K19" s="8">
        <v>10.25</v>
      </c>
      <c r="L19" s="1">
        <f t="shared" si="2"/>
        <v>30791.217000000001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11">
        <f t="shared" si="6"/>
        <v>30791.217000000001</v>
      </c>
      <c r="Q19" s="3"/>
      <c r="R19" s="3"/>
    </row>
    <row r="20" spans="1:18">
      <c r="A20" s="8">
        <v>10.75</v>
      </c>
      <c r="B20">
        <v>59</v>
      </c>
      <c r="C20">
        <v>1</v>
      </c>
      <c r="D20">
        <v>0</v>
      </c>
      <c r="F20" s="9">
        <f t="shared" si="0"/>
        <v>60</v>
      </c>
      <c r="G20" s="1" t="str">
        <f t="shared" si="1"/>
        <v/>
      </c>
      <c r="H20" s="8">
        <v>10.75</v>
      </c>
      <c r="I20" s="13">
        <v>8454627</v>
      </c>
      <c r="J20" s="10"/>
      <c r="K20" s="8">
        <v>10.75</v>
      </c>
      <c r="L20" s="1">
        <f t="shared" si="2"/>
        <v>8313.7165499999992</v>
      </c>
      <c r="M20" s="1">
        <f t="shared" si="3"/>
        <v>140.91045</v>
      </c>
      <c r="N20" s="1">
        <f t="shared" si="4"/>
        <v>0</v>
      </c>
      <c r="O20" s="1">
        <f t="shared" si="5"/>
        <v>0</v>
      </c>
      <c r="P20" s="11">
        <f t="shared" si="6"/>
        <v>8454.6270000000004</v>
      </c>
      <c r="Q20" s="3"/>
      <c r="R20" s="3"/>
    </row>
    <row r="21" spans="1:18">
      <c r="A21" s="8">
        <v>11.25</v>
      </c>
      <c r="B21">
        <v>92</v>
      </c>
      <c r="C21">
        <v>3</v>
      </c>
      <c r="D21">
        <v>0</v>
      </c>
      <c r="F21" s="9">
        <f t="shared" si="0"/>
        <v>95</v>
      </c>
      <c r="G21" s="1" t="str">
        <f t="shared" si="1"/>
        <v/>
      </c>
      <c r="H21" s="8">
        <v>11.25</v>
      </c>
      <c r="I21" s="13">
        <v>7800980</v>
      </c>
      <c r="J21" s="10"/>
      <c r="K21" s="8">
        <v>11.25</v>
      </c>
      <c r="L21" s="1">
        <f t="shared" si="2"/>
        <v>7554.6332631578898</v>
      </c>
      <c r="M21" s="1">
        <f t="shared" si="3"/>
        <v>246.346736842105</v>
      </c>
      <c r="N21" s="1">
        <f t="shared" si="4"/>
        <v>0</v>
      </c>
      <c r="O21" s="1">
        <f t="shared" si="5"/>
        <v>0</v>
      </c>
      <c r="P21" s="11">
        <f t="shared" si="6"/>
        <v>7800.98</v>
      </c>
      <c r="Q21" s="3"/>
      <c r="R21" s="3"/>
    </row>
    <row r="22" spans="1:18">
      <c r="A22" s="8">
        <v>11.75</v>
      </c>
      <c r="B22">
        <v>92</v>
      </c>
      <c r="C22">
        <v>4</v>
      </c>
      <c r="D22">
        <v>0</v>
      </c>
      <c r="F22" s="9">
        <f t="shared" si="0"/>
        <v>96</v>
      </c>
      <c r="G22" s="1" t="str">
        <f t="shared" si="1"/>
        <v/>
      </c>
      <c r="H22" s="8">
        <v>11.75</v>
      </c>
      <c r="I22" s="13">
        <v>7806068</v>
      </c>
      <c r="J22" s="10"/>
      <c r="K22" s="8">
        <v>11.75</v>
      </c>
      <c r="L22" s="1">
        <f t="shared" si="2"/>
        <v>7480.8151666666699</v>
      </c>
      <c r="M22" s="1">
        <f t="shared" si="3"/>
        <v>325.252833333333</v>
      </c>
      <c r="N22" s="1">
        <f t="shared" si="4"/>
        <v>0</v>
      </c>
      <c r="O22" s="1">
        <f t="shared" si="5"/>
        <v>0</v>
      </c>
      <c r="P22" s="11">
        <f t="shared" si="6"/>
        <v>7806.0680000000002</v>
      </c>
      <c r="Q22" s="3"/>
      <c r="R22" s="3"/>
    </row>
    <row r="23" spans="1:18">
      <c r="A23" s="8">
        <v>12.25</v>
      </c>
      <c r="B23">
        <v>50</v>
      </c>
      <c r="C23">
        <v>12</v>
      </c>
      <c r="D23">
        <v>0</v>
      </c>
      <c r="F23" s="9">
        <f t="shared" si="0"/>
        <v>62</v>
      </c>
      <c r="G23" s="1" t="str">
        <f t="shared" si="1"/>
        <v/>
      </c>
      <c r="H23" s="8">
        <v>12.25</v>
      </c>
      <c r="I23">
        <v>8500368</v>
      </c>
      <c r="J23" s="10"/>
      <c r="K23" s="8">
        <v>12.25</v>
      </c>
      <c r="L23" s="1">
        <f t="shared" si="2"/>
        <v>6855.1354838709703</v>
      </c>
      <c r="M23" s="1">
        <f t="shared" si="3"/>
        <v>1645.23251612903</v>
      </c>
      <c r="N23" s="1">
        <f t="shared" si="4"/>
        <v>0</v>
      </c>
      <c r="O23" s="1">
        <f t="shared" si="5"/>
        <v>0</v>
      </c>
      <c r="P23" s="11">
        <f t="shared" si="6"/>
        <v>8500.3680000000004</v>
      </c>
      <c r="Q23" s="3"/>
      <c r="R23" s="3"/>
    </row>
    <row r="24" spans="1:18">
      <c r="A24" s="8">
        <v>12.75</v>
      </c>
      <c r="B24">
        <v>28</v>
      </c>
      <c r="C24">
        <v>12</v>
      </c>
      <c r="D24">
        <v>0</v>
      </c>
      <c r="F24" s="9">
        <f t="shared" si="0"/>
        <v>40</v>
      </c>
      <c r="G24" s="1" t="str">
        <f t="shared" si="1"/>
        <v/>
      </c>
      <c r="H24" s="8">
        <v>12.75</v>
      </c>
      <c r="I24">
        <v>3675831</v>
      </c>
      <c r="J24" s="10"/>
      <c r="K24" s="8">
        <v>12.75</v>
      </c>
      <c r="L24" s="1">
        <f t="shared" si="2"/>
        <v>2573.0817000000002</v>
      </c>
      <c r="M24" s="1">
        <f t="shared" si="3"/>
        <v>1102.7492999999999</v>
      </c>
      <c r="N24" s="1">
        <f t="shared" si="4"/>
        <v>0</v>
      </c>
      <c r="O24" s="1">
        <f t="shared" si="5"/>
        <v>0</v>
      </c>
      <c r="P24" s="11">
        <f t="shared" si="6"/>
        <v>3675.8310000000001</v>
      </c>
      <c r="Q24" s="3"/>
      <c r="R24" s="3"/>
    </row>
    <row r="25" spans="1:18">
      <c r="A25" s="8">
        <v>13.25</v>
      </c>
      <c r="B25">
        <v>16</v>
      </c>
      <c r="C25">
        <v>17</v>
      </c>
      <c r="D25">
        <v>0</v>
      </c>
      <c r="F25" s="9">
        <f t="shared" si="0"/>
        <v>33</v>
      </c>
      <c r="G25" s="1" t="str">
        <f t="shared" si="1"/>
        <v/>
      </c>
      <c r="H25" s="8">
        <v>13.25</v>
      </c>
      <c r="I25">
        <v>1837921</v>
      </c>
      <c r="J25" s="10"/>
      <c r="K25" s="8">
        <v>13.25</v>
      </c>
      <c r="L25" s="1">
        <f t="shared" si="2"/>
        <v>891.11321212121197</v>
      </c>
      <c r="M25" s="1">
        <f t="shared" si="3"/>
        <v>946.80778787878796</v>
      </c>
      <c r="N25" s="1">
        <f t="shared" si="4"/>
        <v>0</v>
      </c>
      <c r="O25" s="1">
        <f t="shared" si="5"/>
        <v>0</v>
      </c>
      <c r="P25" s="11">
        <f t="shared" si="6"/>
        <v>1837.921</v>
      </c>
      <c r="Q25" s="3"/>
      <c r="R25" s="3"/>
    </row>
    <row r="26" spans="1:18">
      <c r="A26" s="8">
        <v>13.75</v>
      </c>
      <c r="B26">
        <v>13</v>
      </c>
      <c r="C26">
        <v>25</v>
      </c>
      <c r="D26">
        <v>0</v>
      </c>
      <c r="F26" s="9">
        <f t="shared" si="0"/>
        <v>38</v>
      </c>
      <c r="G26" s="1" t="str">
        <f t="shared" si="1"/>
        <v/>
      </c>
      <c r="H26" s="8">
        <v>13.75</v>
      </c>
      <c r="I26">
        <v>229741</v>
      </c>
      <c r="J26" s="10"/>
      <c r="K26" s="8">
        <v>13.75</v>
      </c>
      <c r="L26" s="1">
        <f t="shared" si="2"/>
        <v>78.595605263157907</v>
      </c>
      <c r="M26" s="1">
        <f t="shared" si="3"/>
        <v>151.14539473684201</v>
      </c>
      <c r="N26" s="1">
        <f t="shared" si="4"/>
        <v>0</v>
      </c>
      <c r="O26" s="1">
        <f t="shared" si="5"/>
        <v>0</v>
      </c>
      <c r="P26" s="11">
        <f t="shared" si="6"/>
        <v>229.74100000000001</v>
      </c>
      <c r="Q26" s="3"/>
      <c r="R26" s="3"/>
    </row>
    <row r="27" spans="1:18">
      <c r="A27" s="8">
        <v>14.25</v>
      </c>
      <c r="B27">
        <v>0</v>
      </c>
      <c r="C27">
        <v>59</v>
      </c>
      <c r="D27">
        <v>2</v>
      </c>
      <c r="F27" s="9">
        <f t="shared" si="0"/>
        <v>61</v>
      </c>
      <c r="G27" s="1" t="str">
        <f t="shared" si="1"/>
        <v/>
      </c>
      <c r="H27" s="8">
        <v>14.25</v>
      </c>
      <c r="I27">
        <v>689224</v>
      </c>
      <c r="J27" s="10"/>
      <c r="K27" s="8">
        <v>14.25</v>
      </c>
      <c r="L27" s="1">
        <f t="shared" si="2"/>
        <v>0</v>
      </c>
      <c r="M27" s="1">
        <f t="shared" si="3"/>
        <v>666.62649180327901</v>
      </c>
      <c r="N27" s="1">
        <f t="shared" si="4"/>
        <v>22.5975081967213</v>
      </c>
      <c r="O27" s="1">
        <f t="shared" si="5"/>
        <v>0</v>
      </c>
      <c r="P27" s="11">
        <f t="shared" si="6"/>
        <v>689.22400000000005</v>
      </c>
      <c r="Q27" s="3"/>
      <c r="R27" s="3"/>
    </row>
    <row r="28" spans="1:18">
      <c r="A28" s="8">
        <v>14.75</v>
      </c>
      <c r="B28">
        <v>0</v>
      </c>
      <c r="C28">
        <v>57</v>
      </c>
      <c r="D28">
        <v>13</v>
      </c>
      <c r="F28" s="9">
        <f t="shared" si="0"/>
        <v>70</v>
      </c>
      <c r="G28" s="1" t="str">
        <f t="shared" si="1"/>
        <v/>
      </c>
      <c r="H28" s="8">
        <v>14.75</v>
      </c>
      <c r="J28" s="10"/>
      <c r="K28" s="8">
        <v>14.75</v>
      </c>
      <c r="L28" s="1">
        <f t="shared" si="2"/>
        <v>0</v>
      </c>
      <c r="M28" s="1">
        <f t="shared" si="3"/>
        <v>0</v>
      </c>
      <c r="N28" s="1">
        <f t="shared" si="4"/>
        <v>0</v>
      </c>
      <c r="O28" s="1">
        <f t="shared" si="5"/>
        <v>0</v>
      </c>
      <c r="P28" s="11">
        <f t="shared" si="6"/>
        <v>0</v>
      </c>
      <c r="Q28" s="3"/>
      <c r="R28" s="3"/>
    </row>
    <row r="29" spans="1:18">
      <c r="A29" s="8">
        <v>15.25</v>
      </c>
      <c r="B29">
        <v>1</v>
      </c>
      <c r="C29">
        <v>53</v>
      </c>
      <c r="D29">
        <v>21</v>
      </c>
      <c r="F29" s="9">
        <f t="shared" si="0"/>
        <v>75</v>
      </c>
      <c r="G29" s="1" t="str">
        <f t="shared" si="1"/>
        <v/>
      </c>
      <c r="H29" s="8">
        <v>15.25</v>
      </c>
      <c r="J29" s="10"/>
      <c r="K29" s="8">
        <v>15.25</v>
      </c>
      <c r="L29" s="1">
        <f t="shared" si="2"/>
        <v>0</v>
      </c>
      <c r="M29" s="1">
        <f t="shared" si="3"/>
        <v>0</v>
      </c>
      <c r="N29" s="1">
        <f t="shared" si="4"/>
        <v>0</v>
      </c>
      <c r="O29" s="1">
        <f t="shared" si="5"/>
        <v>0</v>
      </c>
      <c r="P29" s="11">
        <f t="shared" si="6"/>
        <v>0</v>
      </c>
      <c r="Q29" s="3"/>
      <c r="R29" s="3"/>
    </row>
    <row r="30" spans="1:18">
      <c r="A30" s="8">
        <v>15.75</v>
      </c>
      <c r="B30">
        <v>0</v>
      </c>
      <c r="C30">
        <v>24</v>
      </c>
      <c r="D30">
        <v>22</v>
      </c>
      <c r="F30" s="9">
        <f t="shared" si="0"/>
        <v>46</v>
      </c>
      <c r="G30" s="1" t="str">
        <f t="shared" si="1"/>
        <v/>
      </c>
      <c r="H30" s="8">
        <v>15.75</v>
      </c>
      <c r="J30" s="10"/>
      <c r="K30" s="8">
        <v>15.75</v>
      </c>
      <c r="L30" s="1">
        <f t="shared" si="2"/>
        <v>0</v>
      </c>
      <c r="M30" s="1">
        <f t="shared" si="3"/>
        <v>0</v>
      </c>
      <c r="N30" s="1">
        <f t="shared" si="4"/>
        <v>0</v>
      </c>
      <c r="O30" s="1">
        <f t="shared" si="5"/>
        <v>0</v>
      </c>
      <c r="P30" s="11">
        <f t="shared" si="6"/>
        <v>0</v>
      </c>
      <c r="Q30" s="3"/>
      <c r="R30" s="3"/>
    </row>
    <row r="31" spans="1:18">
      <c r="A31" s="8">
        <v>16.25</v>
      </c>
      <c r="B31">
        <v>0</v>
      </c>
      <c r="C31">
        <v>14</v>
      </c>
      <c r="D31">
        <v>25</v>
      </c>
      <c r="F31" s="9">
        <f t="shared" si="0"/>
        <v>39</v>
      </c>
      <c r="G31" s="1" t="str">
        <f t="shared" si="1"/>
        <v/>
      </c>
      <c r="H31" s="8">
        <v>16.25</v>
      </c>
      <c r="J31" s="10"/>
      <c r="K31" s="8">
        <v>16.25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1">
        <f t="shared" si="6"/>
        <v>0</v>
      </c>
      <c r="Q31" s="3"/>
      <c r="R31" s="3"/>
    </row>
    <row r="32" spans="1:18">
      <c r="A32" s="8">
        <v>16.75</v>
      </c>
      <c r="B32">
        <v>0</v>
      </c>
      <c r="C32">
        <v>11</v>
      </c>
      <c r="D32">
        <v>35</v>
      </c>
      <c r="F32" s="9">
        <f t="shared" si="0"/>
        <v>46</v>
      </c>
      <c r="G32" s="1" t="str">
        <f t="shared" si="1"/>
        <v/>
      </c>
      <c r="H32" s="8">
        <v>16.75</v>
      </c>
      <c r="J32" s="14"/>
      <c r="K32" s="8">
        <v>16.75</v>
      </c>
      <c r="L32" s="1">
        <f t="shared" si="2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1">
        <f t="shared" si="6"/>
        <v>0</v>
      </c>
      <c r="Q32" s="3"/>
      <c r="R32" s="3"/>
    </row>
    <row r="33" spans="1:18">
      <c r="A33" s="8">
        <v>17.25</v>
      </c>
      <c r="B33">
        <v>0</v>
      </c>
      <c r="C33">
        <v>6</v>
      </c>
      <c r="D33">
        <v>36</v>
      </c>
      <c r="F33" s="9">
        <f t="shared" si="0"/>
        <v>42</v>
      </c>
      <c r="G33" s="1" t="str">
        <f t="shared" si="1"/>
        <v/>
      </c>
      <c r="H33" s="8">
        <v>17.25</v>
      </c>
      <c r="J33" s="14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1">
        <f t="shared" si="6"/>
        <v>0</v>
      </c>
      <c r="Q33" s="3"/>
      <c r="R33" s="3"/>
    </row>
    <row r="34" spans="1:18">
      <c r="A34" s="8">
        <v>17.75</v>
      </c>
      <c r="B34">
        <v>0</v>
      </c>
      <c r="C34">
        <v>2</v>
      </c>
      <c r="D34">
        <v>8</v>
      </c>
      <c r="F34" s="9">
        <f t="shared" si="0"/>
        <v>10</v>
      </c>
      <c r="G34" s="1" t="str">
        <f t="shared" si="1"/>
        <v/>
      </c>
      <c r="H34" s="8">
        <v>17.75</v>
      </c>
      <c r="J34" s="14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B35">
        <v>0</v>
      </c>
      <c r="C35">
        <v>1</v>
      </c>
      <c r="D35">
        <v>14</v>
      </c>
      <c r="F35" s="9">
        <f t="shared" si="0"/>
        <v>15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B36">
        <v>0</v>
      </c>
      <c r="C36">
        <v>0</v>
      </c>
      <c r="D36">
        <v>4</v>
      </c>
      <c r="F36" s="9">
        <f t="shared" si="0"/>
        <v>4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B37">
        <v>0</v>
      </c>
      <c r="C37">
        <v>0</v>
      </c>
      <c r="D37">
        <v>1</v>
      </c>
      <c r="F37" s="9">
        <f t="shared" si="0"/>
        <v>1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SUM(I3:I39)</f>
        <v>129989963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5">
        <f>SUM(B6:B42)</f>
        <v>519</v>
      </c>
      <c r="C43" s="15">
        <f>SUM(C6:C42)</f>
        <v>301</v>
      </c>
      <c r="D43" s="15">
        <f>SUM(D6:D42)</f>
        <v>181</v>
      </c>
      <c r="E43" s="15">
        <f>SUM(E6:E42)</f>
        <v>0</v>
      </c>
      <c r="F43" s="15">
        <f>SUM(F6:F42)</f>
        <v>1001</v>
      </c>
      <c r="G43" s="16"/>
      <c r="H43" s="6" t="s">
        <v>7</v>
      </c>
      <c r="I43" s="10">
        <f>SUM(I6:I39)</f>
        <v>129989963</v>
      </c>
      <c r="J43" s="1"/>
      <c r="K43" s="6" t="s">
        <v>7</v>
      </c>
      <c r="L43" s="15">
        <f>SUM(L6:L42)</f>
        <v>124742.29398108</v>
      </c>
      <c r="M43" s="15">
        <f>SUM(M6:M42)</f>
        <v>5225.07151072338</v>
      </c>
      <c r="N43" s="15">
        <f>SUM(N6:N42)</f>
        <v>22.5975081967213</v>
      </c>
      <c r="O43" s="15">
        <f>SUM(O6:O42)</f>
        <v>0</v>
      </c>
      <c r="P43" s="15">
        <f>SUM(P6:P42)</f>
        <v>129989.963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38" t="s">
        <v>9</v>
      </c>
      <c r="C47" s="38"/>
      <c r="D47" s="38"/>
      <c r="E47" s="1"/>
      <c r="F47" s="1"/>
      <c r="G47" s="10"/>
      <c r="H47" s="1"/>
      <c r="I47" s="38" t="s">
        <v>10</v>
      </c>
      <c r="J47" s="38"/>
      <c r="K47" s="38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9" t="s">
        <v>11</v>
      </c>
      <c r="I49">
        <v>2.5276031285800002E-3</v>
      </c>
      <c r="J49" s="19" t="s">
        <v>12</v>
      </c>
      <c r="K49">
        <v>3.3535689956752002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0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0.21269748085877799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1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0.32363428041679898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1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9">
        <f t="shared" si="11"/>
        <v>0</v>
      </c>
      <c r="G54" s="1"/>
      <c r="H54" s="8">
        <f t="shared" si="12"/>
        <v>0.46994560574189598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1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9">
        <f t="shared" si="11"/>
        <v>0</v>
      </c>
      <c r="G55" s="1"/>
      <c r="H55" s="8">
        <f t="shared" si="12"/>
        <v>0.65737441311536504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1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0.89188203315798298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1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9">
        <f t="shared" si="11"/>
        <v>0</v>
      </c>
      <c r="G57" s="1"/>
      <c r="H57" s="8">
        <f t="shared" si="12"/>
        <v>1.1796344160607299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1">
        <f t="shared" si="17"/>
        <v>0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9">
        <f t="shared" si="11"/>
        <v>0</v>
      </c>
      <c r="G58" s="1"/>
      <c r="H58" s="8">
        <f t="shared" si="12"/>
        <v>1.52699039332083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1">
        <f t="shared" si="17"/>
        <v>0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9">
        <f t="shared" si="11"/>
        <v>0</v>
      </c>
      <c r="G59" s="1"/>
      <c r="H59" s="8">
        <f t="shared" si="12"/>
        <v>1.9404915185830001</v>
      </c>
      <c r="I59" s="1">
        <f t="shared" si="13"/>
        <v>0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1">
        <f t="shared" si="17"/>
        <v>0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9">
        <f t="shared" si="11"/>
        <v>0</v>
      </c>
      <c r="G60" s="1"/>
      <c r="H60" s="8">
        <f t="shared" si="12"/>
        <v>2.4268531712633301</v>
      </c>
      <c r="I60" s="1">
        <f t="shared" si="13"/>
        <v>0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1">
        <f t="shared" si="17"/>
        <v>0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9">
        <f t="shared" si="11"/>
        <v>0</v>
      </c>
      <c r="G61" s="1"/>
      <c r="H61" s="8">
        <f t="shared" si="12"/>
        <v>2.9929566879447802</v>
      </c>
      <c r="I61" s="1">
        <f t="shared" si="13"/>
        <v>0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1">
        <f t="shared" si="17"/>
        <v>0</v>
      </c>
      <c r="N61" s="3"/>
      <c r="O61" s="3"/>
      <c r="P61" s="3"/>
    </row>
    <row r="62" spans="1:18">
      <c r="A62" s="8">
        <v>8.75</v>
      </c>
      <c r="B62" s="1">
        <f t="shared" si="7"/>
        <v>23944.803749999999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9">
        <f t="shared" si="11"/>
        <v>23944.803749999999</v>
      </c>
      <c r="G62" s="1"/>
      <c r="H62" s="8">
        <f t="shared" si="12"/>
        <v>3.6458423429259299</v>
      </c>
      <c r="I62" s="1">
        <f t="shared" si="13"/>
        <v>9977.0262176916094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1">
        <f t="shared" si="17"/>
        <v>9977.0262176916094</v>
      </c>
      <c r="N62" s="3"/>
      <c r="O62" s="3"/>
      <c r="P62" s="3"/>
    </row>
    <row r="63" spans="1:18">
      <c r="A63" s="8">
        <v>9.25</v>
      </c>
      <c r="B63" s="1">
        <f t="shared" si="7"/>
        <v>221489.11324999999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9">
        <f t="shared" si="11"/>
        <v>221489.11324999999</v>
      </c>
      <c r="G63" s="1"/>
      <c r="H63" s="8">
        <f t="shared" si="12"/>
        <v>4.3927030394969799</v>
      </c>
      <c r="I63" s="1">
        <f t="shared" si="13"/>
        <v>105182.25956635299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1">
        <f t="shared" si="17"/>
        <v>105182.25956635299</v>
      </c>
      <c r="N63" s="3"/>
      <c r="O63" s="3"/>
      <c r="P63" s="3"/>
    </row>
    <row r="64" spans="1:18">
      <c r="A64" s="8">
        <v>9.75</v>
      </c>
      <c r="B64" s="1">
        <f t="shared" si="7"/>
        <v>326846.01299999998</v>
      </c>
      <c r="C64" s="1">
        <f t="shared" si="8"/>
        <v>0</v>
      </c>
      <c r="D64" s="1">
        <f t="shared" si="9"/>
        <v>0</v>
      </c>
      <c r="E64" s="1">
        <f t="shared" si="10"/>
        <v>0</v>
      </c>
      <c r="F64" s="9">
        <f t="shared" si="11"/>
        <v>326846.01299999998</v>
      </c>
      <c r="G64" s="1"/>
      <c r="H64" s="8">
        <f t="shared" si="12"/>
        <v>5.2408786028412404</v>
      </c>
      <c r="I64" s="1">
        <f t="shared" si="13"/>
        <v>175688.23343135099</v>
      </c>
      <c r="J64" s="1">
        <f t="shared" si="14"/>
        <v>0</v>
      </c>
      <c r="K64" s="1">
        <f t="shared" si="15"/>
        <v>0</v>
      </c>
      <c r="L64" s="1">
        <f t="shared" si="16"/>
        <v>0</v>
      </c>
      <c r="M64" s="21">
        <f t="shared" si="17"/>
        <v>175688.23343135099</v>
      </c>
      <c r="N64" s="3"/>
      <c r="O64" s="3"/>
      <c r="P64" s="3"/>
    </row>
    <row r="65" spans="1:16">
      <c r="A65" s="8">
        <v>10.25</v>
      </c>
      <c r="B65" s="1">
        <f t="shared" si="7"/>
        <v>315609.97425000003</v>
      </c>
      <c r="C65" s="1">
        <f t="shared" si="8"/>
        <v>0</v>
      </c>
      <c r="D65" s="1">
        <f t="shared" si="9"/>
        <v>0</v>
      </c>
      <c r="E65" s="1">
        <f t="shared" si="10"/>
        <v>0</v>
      </c>
      <c r="F65" s="9">
        <f t="shared" si="11"/>
        <v>315609.97425000003</v>
      </c>
      <c r="G65" s="1"/>
      <c r="H65" s="8">
        <f t="shared" si="12"/>
        <v>6.1978505872953198</v>
      </c>
      <c r="I65" s="1">
        <f t="shared" si="13"/>
        <v>190839.362366988</v>
      </c>
      <c r="J65" s="1">
        <f t="shared" si="14"/>
        <v>0</v>
      </c>
      <c r="K65" s="1">
        <f t="shared" si="15"/>
        <v>0</v>
      </c>
      <c r="L65" s="1">
        <f t="shared" si="16"/>
        <v>0</v>
      </c>
      <c r="M65" s="21">
        <f t="shared" si="17"/>
        <v>190839.362366988</v>
      </c>
      <c r="N65" s="3"/>
      <c r="O65" s="3"/>
      <c r="P65" s="3"/>
    </row>
    <row r="66" spans="1:16">
      <c r="A66" s="8">
        <v>10.75</v>
      </c>
      <c r="B66" s="1">
        <f t="shared" si="7"/>
        <v>89372.452912499997</v>
      </c>
      <c r="C66" s="1">
        <f t="shared" si="8"/>
        <v>1514.7873374999999</v>
      </c>
      <c r="D66" s="1">
        <f t="shared" si="9"/>
        <v>0</v>
      </c>
      <c r="E66" s="1">
        <f t="shared" si="10"/>
        <v>0</v>
      </c>
      <c r="F66" s="9">
        <f t="shared" si="11"/>
        <v>90887.240250000003</v>
      </c>
      <c r="G66" s="1"/>
      <c r="H66" s="8">
        <f t="shared" si="12"/>
        <v>7.2712375272528096</v>
      </c>
      <c r="I66" s="1">
        <f t="shared" si="13"/>
        <v>60451.0077693028</v>
      </c>
      <c r="J66" s="1">
        <f t="shared" si="14"/>
        <v>1024.5933520220799</v>
      </c>
      <c r="K66" s="1">
        <f t="shared" si="15"/>
        <v>0</v>
      </c>
      <c r="L66" s="1">
        <f t="shared" si="16"/>
        <v>0</v>
      </c>
      <c r="M66" s="21">
        <f t="shared" si="17"/>
        <v>61475.6011213249</v>
      </c>
      <c r="N66" s="3"/>
      <c r="O66" s="3"/>
      <c r="P66" s="3"/>
    </row>
    <row r="67" spans="1:16">
      <c r="A67" s="8">
        <v>11.25</v>
      </c>
      <c r="B67" s="1">
        <f t="shared" si="7"/>
        <v>84989.624210526294</v>
      </c>
      <c r="C67" s="1">
        <f t="shared" si="8"/>
        <v>2771.4007894736801</v>
      </c>
      <c r="D67" s="1">
        <f t="shared" si="9"/>
        <v>0</v>
      </c>
      <c r="E67" s="1">
        <f t="shared" si="10"/>
        <v>0</v>
      </c>
      <c r="F67" s="9">
        <f t="shared" si="11"/>
        <v>87761.024999999994</v>
      </c>
      <c r="G67" s="1"/>
      <c r="H67" s="8">
        <f t="shared" si="12"/>
        <v>8.4687905737414209</v>
      </c>
      <c r="I67" s="1">
        <f t="shared" si="13"/>
        <v>63978.606967104897</v>
      </c>
      <c r="J67" s="1">
        <f t="shared" si="14"/>
        <v>2086.2589228403799</v>
      </c>
      <c r="K67" s="1">
        <f t="shared" si="15"/>
        <v>0</v>
      </c>
      <c r="L67" s="1">
        <f t="shared" si="16"/>
        <v>0</v>
      </c>
      <c r="M67" s="21">
        <f t="shared" si="17"/>
        <v>66064.8658899453</v>
      </c>
      <c r="N67" s="3"/>
      <c r="O67" s="3"/>
      <c r="P67" s="3"/>
    </row>
    <row r="68" spans="1:16">
      <c r="A68" s="8">
        <v>11.75</v>
      </c>
      <c r="B68" s="1">
        <f t="shared" si="7"/>
        <v>87899.578208333405</v>
      </c>
      <c r="C68" s="1">
        <f t="shared" si="8"/>
        <v>3821.7207916666598</v>
      </c>
      <c r="D68" s="1">
        <f t="shared" si="9"/>
        <v>0</v>
      </c>
      <c r="E68" s="1">
        <f t="shared" si="10"/>
        <v>0</v>
      </c>
      <c r="F68" s="9">
        <f t="shared" si="11"/>
        <v>91721.299000000101</v>
      </c>
      <c r="G68" s="1"/>
      <c r="H68" s="8">
        <f t="shared" si="12"/>
        <v>9.7983894686578594</v>
      </c>
      <c r="I68" s="1">
        <f t="shared" si="13"/>
        <v>73299.940546042693</v>
      </c>
      <c r="J68" s="1">
        <f t="shared" si="14"/>
        <v>3186.95393678446</v>
      </c>
      <c r="K68" s="1">
        <f t="shared" si="15"/>
        <v>0</v>
      </c>
      <c r="L68" s="1">
        <f t="shared" si="16"/>
        <v>0</v>
      </c>
      <c r="M68" s="21">
        <f t="shared" si="17"/>
        <v>76486.894482827105</v>
      </c>
      <c r="N68" s="3"/>
      <c r="O68" s="3"/>
      <c r="P68" s="3"/>
    </row>
    <row r="69" spans="1:16">
      <c r="A69" s="8">
        <v>12.25</v>
      </c>
      <c r="B69" s="1">
        <f t="shared" si="7"/>
        <v>83975.409677419404</v>
      </c>
      <c r="C69" s="1">
        <f t="shared" si="8"/>
        <v>20154.098322580601</v>
      </c>
      <c r="D69" s="1">
        <f t="shared" si="9"/>
        <v>0</v>
      </c>
      <c r="E69" s="1">
        <f t="shared" si="10"/>
        <v>0</v>
      </c>
      <c r="F69" s="9">
        <f t="shared" si="11"/>
        <v>104129.508</v>
      </c>
      <c r="G69" s="1"/>
      <c r="H69" s="8">
        <f t="shared" si="12"/>
        <v>11.268038816516899</v>
      </c>
      <c r="I69" s="1">
        <f t="shared" si="13"/>
        <v>77243.9327247404</v>
      </c>
      <c r="J69" s="1">
        <f t="shared" si="14"/>
        <v>18538.543853937699</v>
      </c>
      <c r="K69" s="1">
        <f t="shared" si="15"/>
        <v>0</v>
      </c>
      <c r="L69" s="1">
        <f t="shared" si="16"/>
        <v>0</v>
      </c>
      <c r="M69" s="21">
        <f t="shared" si="17"/>
        <v>95782.476578678106</v>
      </c>
      <c r="N69" s="3"/>
      <c r="O69" s="3"/>
      <c r="P69" s="3"/>
    </row>
    <row r="70" spans="1:16">
      <c r="A70" s="8">
        <v>12.75</v>
      </c>
      <c r="B70" s="1">
        <f t="shared" si="7"/>
        <v>32806.791675</v>
      </c>
      <c r="C70" s="1">
        <f t="shared" si="8"/>
        <v>14060.053575</v>
      </c>
      <c r="D70" s="1">
        <f t="shared" si="9"/>
        <v>0</v>
      </c>
      <c r="E70" s="1">
        <f t="shared" si="10"/>
        <v>0</v>
      </c>
      <c r="F70" s="9">
        <f t="shared" si="11"/>
        <v>46866.845249999998</v>
      </c>
      <c r="G70" s="1"/>
      <c r="H70" s="8">
        <f t="shared" si="12"/>
        <v>12.885864619868901</v>
      </c>
      <c r="I70" s="1">
        <f t="shared" si="13"/>
        <v>33156.382442062102</v>
      </c>
      <c r="J70" s="1">
        <f t="shared" si="14"/>
        <v>14209.878189455199</v>
      </c>
      <c r="K70" s="1">
        <f t="shared" si="15"/>
        <v>0</v>
      </c>
      <c r="L70" s="1">
        <f t="shared" si="16"/>
        <v>0</v>
      </c>
      <c r="M70" s="21">
        <f t="shared" si="17"/>
        <v>47366.260631517303</v>
      </c>
      <c r="N70" s="3"/>
      <c r="O70" s="3"/>
      <c r="P70" s="3"/>
    </row>
    <row r="71" spans="1:16">
      <c r="A71" s="8">
        <v>13.25</v>
      </c>
      <c r="B71" s="1">
        <f t="shared" si="7"/>
        <v>11807.2500606061</v>
      </c>
      <c r="C71" s="1">
        <f t="shared" si="8"/>
        <v>12545.2031893939</v>
      </c>
      <c r="D71" s="1">
        <f t="shared" si="9"/>
        <v>0</v>
      </c>
      <c r="E71" s="1">
        <f t="shared" si="10"/>
        <v>0</v>
      </c>
      <c r="F71" s="9">
        <f t="shared" si="11"/>
        <v>24352.453249999999</v>
      </c>
      <c r="G71" s="1"/>
      <c r="H71" s="8">
        <f t="shared" si="12"/>
        <v>14.6601110496294</v>
      </c>
      <c r="I71" s="1">
        <f t="shared" si="13"/>
        <v>13063.818647488901</v>
      </c>
      <c r="J71" s="1">
        <f t="shared" si="14"/>
        <v>13880.307312957</v>
      </c>
      <c r="K71" s="1">
        <f t="shared" si="15"/>
        <v>0</v>
      </c>
      <c r="L71" s="1">
        <f t="shared" si="16"/>
        <v>0</v>
      </c>
      <c r="M71" s="21">
        <f t="shared" si="17"/>
        <v>26944.125960445901</v>
      </c>
      <c r="N71" s="3"/>
      <c r="O71" s="3"/>
      <c r="P71" s="3"/>
    </row>
    <row r="72" spans="1:16">
      <c r="A72" s="8">
        <v>13.75</v>
      </c>
      <c r="B72" s="1">
        <f t="shared" si="7"/>
        <v>1080.6895723684199</v>
      </c>
      <c r="C72" s="1">
        <f t="shared" si="8"/>
        <v>2078.2491776315801</v>
      </c>
      <c r="D72" s="1">
        <f t="shared" si="9"/>
        <v>0</v>
      </c>
      <c r="E72" s="1">
        <f t="shared" si="10"/>
        <v>0</v>
      </c>
      <c r="F72" s="9">
        <f t="shared" si="11"/>
        <v>3158.9387499999998</v>
      </c>
      <c r="G72" s="1"/>
      <c r="H72" s="8">
        <f t="shared" si="12"/>
        <v>16.5991374257177</v>
      </c>
      <c r="I72" s="1">
        <f t="shared" si="13"/>
        <v>1304.61925282062</v>
      </c>
      <c r="J72" s="1">
        <f t="shared" si="14"/>
        <v>2508.8831785011898</v>
      </c>
      <c r="K72" s="1">
        <f t="shared" si="15"/>
        <v>0</v>
      </c>
      <c r="L72" s="1">
        <f t="shared" si="16"/>
        <v>0</v>
      </c>
      <c r="M72" s="21">
        <f t="shared" si="17"/>
        <v>3813.50243132181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9499.4275081967298</v>
      </c>
      <c r="D73" s="1">
        <f t="shared" si="9"/>
        <v>322.01449180327899</v>
      </c>
      <c r="E73" s="1">
        <f t="shared" si="10"/>
        <v>0</v>
      </c>
      <c r="F73" s="9">
        <f t="shared" si="11"/>
        <v>9821.44200000001</v>
      </c>
      <c r="G73" s="1"/>
      <c r="H73" s="8">
        <f t="shared" si="12"/>
        <v>18.711415386817102</v>
      </c>
      <c r="I73" s="1">
        <f t="shared" si="13"/>
        <v>0</v>
      </c>
      <c r="J73" s="1">
        <f t="shared" si="14"/>
        <v>12473.525195987801</v>
      </c>
      <c r="K73" s="1">
        <f t="shared" si="15"/>
        <v>422.83136257585699</v>
      </c>
      <c r="L73" s="1">
        <f t="shared" si="16"/>
        <v>0</v>
      </c>
      <c r="M73" s="21">
        <f t="shared" si="17"/>
        <v>12896.356558563701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9">
        <f t="shared" si="11"/>
        <v>0</v>
      </c>
      <c r="G74" s="1"/>
      <c r="H74" s="8">
        <f t="shared" si="12"/>
        <v>21.005526230906501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1">
        <f t="shared" si="17"/>
        <v>0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9">
        <f t="shared" si="11"/>
        <v>0</v>
      </c>
      <c r="G75" s="1"/>
      <c r="H75" s="8">
        <f t="shared" si="12"/>
        <v>23.490158410577699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1">
        <f t="shared" si="17"/>
        <v>0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9">
        <f t="shared" si="11"/>
        <v>0</v>
      </c>
      <c r="G76" s="1"/>
      <c r="H76" s="8">
        <f t="shared" si="12"/>
        <v>26.1741051691466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1">
        <f t="shared" si="17"/>
        <v>0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9">
        <f t="shared" si="11"/>
        <v>0</v>
      </c>
      <c r="G77" s="1"/>
      <c r="H77" s="8">
        <f t="shared" si="12"/>
        <v>29.066262305253201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1">
        <f t="shared" si="17"/>
        <v>0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9">
        <f t="shared" si="11"/>
        <v>0</v>
      </c>
      <c r="G78" s="1"/>
      <c r="H78" s="8">
        <f t="shared" si="12"/>
        <v>32.175626055078098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1">
        <f t="shared" si="17"/>
        <v>0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9">
        <f t="shared" si="11"/>
        <v>0</v>
      </c>
      <c r="G79" s="1"/>
      <c r="H79" s="8">
        <f t="shared" si="12"/>
        <v>35.511291082533504</v>
      </c>
      <c r="I79" s="1">
        <f t="shared" si="13"/>
        <v>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21">
        <f t="shared" si="17"/>
        <v>0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39.082448568842501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1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42.898384393835897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1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46.968477402085803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1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51.302197747689398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1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55.909105312120403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1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60.798848190098198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1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65.981161238891801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1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71.465864686894307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1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77.262862797665505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1">
        <f t="shared" si="17"/>
        <v>0</v>
      </c>
      <c r="N88" s="3"/>
      <c r="O88" s="3"/>
      <c r="P88" s="3"/>
    </row>
    <row r="89" spans="1:16">
      <c r="A89" s="6" t="s">
        <v>7</v>
      </c>
      <c r="B89" s="15">
        <f>SUM(B52:B88)</f>
        <v>1279821.70056675</v>
      </c>
      <c r="C89" s="15">
        <f t="shared" ref="C89:E89" si="18">SUM(C52:C88)</f>
        <v>66444.940691443102</v>
      </c>
      <c r="D89" s="15">
        <f t="shared" si="18"/>
        <v>322.01449180327899</v>
      </c>
      <c r="E89" s="15">
        <f t="shared" si="18"/>
        <v>0</v>
      </c>
      <c r="F89" s="15">
        <f>SUM(F52:F83)</f>
        <v>1346588.6557499999</v>
      </c>
      <c r="G89" s="9"/>
      <c r="H89" s="6" t="s">
        <v>7</v>
      </c>
      <c r="I89" s="15">
        <f>SUM(I52:I88)</f>
        <v>804185.18993194599</v>
      </c>
      <c r="J89" s="15">
        <f>SUM(J52:J88)</f>
        <v>67908.943942485799</v>
      </c>
      <c r="K89" s="15">
        <f>SUM(K52:K88)</f>
        <v>422.83136257585699</v>
      </c>
      <c r="L89" s="15">
        <f>SUM(L52:L88)</f>
        <v>0</v>
      </c>
      <c r="M89" s="15">
        <f>SUM(M52:M88)</f>
        <v>872516.96523700794</v>
      </c>
      <c r="N89" s="3"/>
      <c r="O89" s="3"/>
      <c r="P89" s="3"/>
    </row>
    <row r="90" spans="1:16">
      <c r="A90" s="4" t="s">
        <v>13</v>
      </c>
      <c r="B90" s="22">
        <f>IF(L43&gt;0,B89/L43,0)</f>
        <v>10.259725548744999</v>
      </c>
      <c r="C90" s="22">
        <f>IF(M43&gt;0,C89/M43,0)</f>
        <v>12.716561018366701</v>
      </c>
      <c r="D90" s="22">
        <f>IF(N43&gt;0,D89/N43,0)</f>
        <v>14.25</v>
      </c>
      <c r="E90" s="22">
        <f>IF(O43&gt;0,E89/O43,0)</f>
        <v>0</v>
      </c>
      <c r="F90" s="22">
        <f>IF(P43&gt;0,F89/P43,0)</f>
        <v>10.3591740829252</v>
      </c>
      <c r="G90" s="9"/>
      <c r="H90" s="4" t="s">
        <v>13</v>
      </c>
      <c r="I90" s="22">
        <f>IF(L43&gt;0,I89/L43,0)</f>
        <v>6.4467724960543</v>
      </c>
      <c r="J90" s="22">
        <f>IF(M43&gt;0,J89/M43,0)</f>
        <v>12.9967491934066</v>
      </c>
      <c r="K90" s="22">
        <f>IF(N43&gt;0,K89/N43,0)</f>
        <v>18.711415386817102</v>
      </c>
      <c r="L90" s="22">
        <f>IF(O43&gt;0,L89/O43,0)</f>
        <v>0</v>
      </c>
      <c r="M90" s="22">
        <f>IF(P43&gt;0,M89/P43,0)</f>
        <v>6.7121871958453303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1" t="s">
        <v>14</v>
      </c>
      <c r="B95" s="41"/>
      <c r="C95" s="41"/>
      <c r="D95" s="41"/>
      <c r="E95" s="41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1"/>
      <c r="B96" s="41"/>
      <c r="C96" s="41"/>
      <c r="D96" s="41"/>
      <c r="E96" s="41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3"/>
      <c r="B97" s="2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1"/>
      <c r="G99" s="40" t="s">
        <v>16</v>
      </c>
      <c r="H99" s="40" t="s">
        <v>18</v>
      </c>
      <c r="I99" s="40" t="s">
        <v>17</v>
      </c>
      <c r="J99" s="1"/>
      <c r="K99" s="1"/>
      <c r="L99" s="1"/>
      <c r="M99" s="1"/>
      <c r="N99" s="3"/>
      <c r="O99" s="3"/>
      <c r="P99" s="3"/>
    </row>
    <row r="100" spans="1:18">
      <c r="A100" s="42"/>
      <c r="B100" s="42"/>
      <c r="C100" s="42"/>
      <c r="D100" s="42"/>
      <c r="E100" s="40"/>
      <c r="F100" s="1"/>
      <c r="G100" s="40"/>
      <c r="H100" s="40"/>
      <c r="I100" s="40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4">
        <v>0</v>
      </c>
      <c r="B102" s="25">
        <f>L$43</f>
        <v>124742.29399999999</v>
      </c>
      <c r="C102" s="25">
        <f>$B$90</f>
        <v>10.2597</v>
      </c>
      <c r="D102" s="25">
        <f>$I$90</f>
        <v>6.4467999999999996</v>
      </c>
      <c r="E102" s="25">
        <f t="shared" ref="E102:E105" si="19">B102*D102</f>
        <v>804188.62100000004</v>
      </c>
      <c r="F102" s="1"/>
      <c r="G102" s="1">
        <f t="shared" ref="G102:G105" si="20">B102</f>
        <v>124742.29399999999</v>
      </c>
      <c r="H102" s="1">
        <f t="shared" ref="H102:H105" si="21">D102/1000</f>
        <v>6.4467999999999999E-3</v>
      </c>
      <c r="I102" s="1">
        <f t="shared" ref="I102:I105" si="22">C102</f>
        <v>10.2597</v>
      </c>
      <c r="J102" s="1"/>
      <c r="K102" s="1"/>
      <c r="L102" s="1"/>
      <c r="M102" s="1"/>
      <c r="N102" s="3"/>
      <c r="O102" s="3"/>
      <c r="P102" s="3"/>
    </row>
    <row r="103" spans="1:18">
      <c r="A103" s="24">
        <v>1</v>
      </c>
      <c r="B103" s="25">
        <f>M$43</f>
        <v>5225.0715</v>
      </c>
      <c r="C103" s="25">
        <f>$C$90</f>
        <v>12.7166</v>
      </c>
      <c r="D103" s="25">
        <f>$J$90</f>
        <v>12.996700000000001</v>
      </c>
      <c r="E103" s="25">
        <f t="shared" si="19"/>
        <v>67908.686799999996</v>
      </c>
      <c r="F103" s="1"/>
      <c r="G103" s="1">
        <f t="shared" si="20"/>
        <v>5225.0715</v>
      </c>
      <c r="H103" s="1">
        <f t="shared" si="21"/>
        <v>1.29967E-2</v>
      </c>
      <c r="I103" s="1">
        <f t="shared" si="22"/>
        <v>12.7166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4">
        <v>2</v>
      </c>
      <c r="B104" s="25">
        <f>N$43</f>
        <v>22.5975</v>
      </c>
      <c r="C104" s="25">
        <f>$D$90</f>
        <v>14.25</v>
      </c>
      <c r="D104" s="25">
        <f>$K$90</f>
        <v>18.711400000000001</v>
      </c>
      <c r="E104" s="25">
        <f t="shared" si="19"/>
        <v>422.83089999999999</v>
      </c>
      <c r="F104" s="1"/>
      <c r="G104" s="1">
        <f t="shared" si="20"/>
        <v>22.5975</v>
      </c>
      <c r="H104" s="1">
        <f t="shared" si="21"/>
        <v>1.87114E-2</v>
      </c>
      <c r="I104" s="1">
        <f t="shared" si="22"/>
        <v>14.25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4">
        <v>3</v>
      </c>
      <c r="B105" s="25">
        <f>O$43</f>
        <v>0</v>
      </c>
      <c r="C105" s="25">
        <f>$E$90</f>
        <v>0</v>
      </c>
      <c r="D105" s="25">
        <f>$L$90</f>
        <v>0</v>
      </c>
      <c r="E105" s="25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4" t="s">
        <v>7</v>
      </c>
      <c r="B106" s="25">
        <f>SUM(B102:B105)</f>
        <v>129989.963</v>
      </c>
      <c r="C106" s="25">
        <f>$F$90</f>
        <v>10.3592</v>
      </c>
      <c r="D106" s="25">
        <f>$M$90</f>
        <v>6.7122000000000002</v>
      </c>
      <c r="E106" s="25">
        <f>SUM(E102:E105)</f>
        <v>872520.13870000001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4" t="s">
        <v>2</v>
      </c>
      <c r="B107" s="26">
        <f>$I$2</f>
        <v>872520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7" t="s">
        <v>20</v>
      </c>
      <c r="B108" s="28">
        <f>IF(E106&gt;0,$I$2/E106,"")</f>
        <v>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D7" sqref="D7"/>
    </sheetView>
  </sheetViews>
  <sheetFormatPr baseColWidth="10" defaultRowHeight="13"/>
  <cols>
    <col min="2" max="2" width="11.5" style="31" customWidth="1"/>
    <col min="3" max="5" width="17.33203125" style="32" customWidth="1"/>
    <col min="6" max="6" width="41.1640625" customWidth="1"/>
    <col min="7" max="7" width="55.33203125" customWidth="1"/>
  </cols>
  <sheetData>
    <row r="1" spans="1:7" ht="18">
      <c r="A1" s="43" t="s">
        <v>24</v>
      </c>
      <c r="B1" s="43"/>
      <c r="C1" s="43"/>
      <c r="D1" s="43"/>
      <c r="E1" s="43"/>
      <c r="F1" s="43"/>
    </row>
    <row r="3" spans="1:7" ht="28">
      <c r="A3" s="33" t="s">
        <v>25</v>
      </c>
      <c r="B3" s="34" t="s">
        <v>26</v>
      </c>
      <c r="C3" s="35" t="s">
        <v>27</v>
      </c>
      <c r="D3" s="35" t="s">
        <v>28</v>
      </c>
      <c r="E3" s="35" t="s">
        <v>29</v>
      </c>
      <c r="F3" s="33" t="s">
        <v>30</v>
      </c>
      <c r="G3" s="36" t="s">
        <v>31</v>
      </c>
    </row>
    <row r="4" spans="1:7">
      <c r="A4">
        <v>100</v>
      </c>
      <c r="B4" t="s">
        <v>32</v>
      </c>
      <c r="C4">
        <v>4.1685323925100002E-3</v>
      </c>
      <c r="D4">
        <v>3.1846098643991301</v>
      </c>
      <c r="E4">
        <v>0.95589336066579</v>
      </c>
      <c r="F4" t="s">
        <v>33</v>
      </c>
    </row>
    <row r="5" spans="1:7">
      <c r="A5">
        <v>490</v>
      </c>
      <c r="B5" t="s">
        <v>34</v>
      </c>
      <c r="C5">
        <v>5.01613863111E-3</v>
      </c>
      <c r="D5">
        <v>3.1078239082719001</v>
      </c>
      <c r="E5">
        <v>0.95977665497505005</v>
      </c>
      <c r="F5" t="s">
        <v>35</v>
      </c>
    </row>
    <row r="6" spans="1:7">
      <c r="A6">
        <v>1121</v>
      </c>
      <c r="B6" t="s">
        <v>36</v>
      </c>
      <c r="C6">
        <v>4.3197832209399996E-3</v>
      </c>
      <c r="D6">
        <v>3.1669669521377899</v>
      </c>
      <c r="E6">
        <v>0.97210848112089998</v>
      </c>
      <c r="F6" t="s">
        <v>37</v>
      </c>
    </row>
    <row r="7" spans="1:7">
      <c r="A7">
        <v>1015</v>
      </c>
      <c r="B7" t="s">
        <v>38</v>
      </c>
      <c r="C7">
        <v>2.5276031285800002E-3</v>
      </c>
      <c r="D7">
        <v>3.3535689956752002</v>
      </c>
      <c r="E7">
        <v>0.98973415915923002</v>
      </c>
      <c r="F7" t="s">
        <v>39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1Q</vt:lpstr>
      <vt:lpstr>2Q</vt:lpstr>
      <vt:lpstr>3Q</vt:lpstr>
      <vt:lpstr>4Q</vt:lpstr>
      <vt:lpstr>RELACIONES TALLA-PESO</vt:lpstr>
      <vt:lpstr>Hoja6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2024-02-13T14:04:48Z</dcterms:modified>
</cp:coreProperties>
</file>