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omments4.xml" ContentType="application/vnd.openxmlformats-officedocument.spreadsheetml.comments+xml"/>
  <Override PartName="/xl/drawings/vmlDrawing3.vml" ContentType="application/vnd.openxmlformats-officedocument.vmlDrawing"/>
  <Override PartName="/xl/drawings/vmlDrawing2.vml" ContentType="application/vnd.openxmlformats-officedocument.vmlDrawing"/>
  <Override PartName="/xl/drawings/vmlDrawing1.vml" ContentType="application/vnd.openxmlformats-officedocument.vmlDrawing"/>
  <Override PartName="/xl/workbook.xml" ContentType="application/vnd.openxmlformats-officedocument.spreadsheetml.sheet.main+xml"/>
  <Override PartName="/xl/comments3.xml" ContentType="application/vnd.openxmlformats-officedocument.spreadsheetml.comments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8" firstSheet="0" activeTab="3"/>
  </bookViews>
  <sheets>
    <sheet name="landings 2020" sheetId="1" state="visible" r:id="rId2"/>
    <sheet name="Tables 7.1 &amp; 7.2" sheetId="2" state="visible" r:id="rId3"/>
    <sheet name="Table 9a. Western Comp" sheetId="3" state="visible" r:id="rId4"/>
    <sheet name="Table 9b. Southern Comp" sheetId="4" state="visible" r:id="rId5"/>
  </sheets>
  <definedNames>
    <definedName function="false" hidden="false" localSheetId="3" name="_GoBack" vbProcedure="false">'Table 9b. Southern Comp'!$C$25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C6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fernando:
</t>
        </r>
        <r>
          <rPr>
            <sz val="9"/>
            <color rgb="FF000000"/>
            <rFont val="Tahoma"/>
            <family val="2"/>
            <charset val="1"/>
          </rPr>
          <t xml:space="preserve">Datos PT sólo hasta abril. Datos ES sólo hasta 18 mayo</t>
        </r>
      </text>
    </comment>
    <comment ref="I1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fernando:
</t>
        </r>
        <r>
          <rPr>
            <sz val="9"/>
            <color rgb="FF000000"/>
            <rFont val="Tahoma"/>
            <family val="2"/>
            <charset val="1"/>
          </rPr>
          <t xml:space="preserve">Se asume 0</t>
        </r>
      </text>
    </comment>
    <comment ref="N1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fernando:
</t>
        </r>
        <r>
          <rPr>
            <sz val="9"/>
            <color rgb="FF000000"/>
            <rFont val="Tahoma"/>
            <family val="2"/>
            <charset val="1"/>
          </rPr>
          <t xml:space="preserve">Se aplica también el 38% de la pesqueria española, asumiendo que la portuguesa tiene una importancia relativa minima.</t>
        </r>
      </text>
    </comment>
    <comment ref="P1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fernando:
</t>
        </r>
        <r>
          <rPr>
            <sz val="9"/>
            <color rgb="FF000000"/>
            <rFont val="Tahoma"/>
            <family val="2"/>
            <charset val="1"/>
          </rPr>
          <t xml:space="preserve">38% of january-may landings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/>
  </authors>
  <commentList>
    <comment ref="E3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fernando:
</t>
        </r>
        <r>
          <rPr>
            <sz val="9"/>
            <color rgb="FF000000"/>
            <rFont val="Tahoma"/>
            <family val="2"/>
            <charset val="1"/>
          </rPr>
          <t xml:space="preserve">Antes figuraba en esta celda 12521 t. Sin embargo, la actualización del dato me sale con menos toneladas, 10092 t ¿? </t>
        </r>
      </text>
    </comment>
    <comment ref="E34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fernando:
</t>
        </r>
        <r>
          <rPr>
            <sz val="9"/>
            <color rgb="FF000000"/>
            <rFont val="Tahoma"/>
            <family val="2"/>
            <charset val="1"/>
          </rPr>
          <t xml:space="preserve">Dato sin considerar ninguna estima para huecos de información en el primer semestre de 2020 (PT: mayo y junio; ES: junio).</t>
        </r>
      </text>
    </comment>
    <comment ref="L36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fernando:
</t>
        </r>
        <r>
          <rPr>
            <sz val="9"/>
            <color rgb="FF000000"/>
            <rFont val="Tahoma"/>
            <family val="2"/>
            <charset val="1"/>
          </rPr>
          <t xml:space="preserve">¿Qué se hace con los huecos de información (PT: mayo y junio; ES: junio).</t>
        </r>
      </text>
    </comment>
    <comment ref="L37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fernando:
</t>
        </r>
        <r>
          <rPr>
            <sz val="9"/>
            <color rgb="FF000000"/>
            <rFont val="Tahoma"/>
            <family val="2"/>
            <charset val="1"/>
          </rPr>
          <t xml:space="preserve">Sólo abril.</t>
        </r>
      </text>
    </comment>
    <comment ref="L3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fernando:
</t>
        </r>
        <r>
          <rPr>
            <sz val="9"/>
            <color rgb="FF000000"/>
            <rFont val="Tahoma"/>
            <family val="2"/>
            <charset val="1"/>
          </rPr>
          <t xml:space="preserve">sólo abril y mayo (hasta el 18 de mayo)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/>
  </authors>
  <commentList>
    <comment ref="O36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fernando:
</t>
        </r>
        <r>
          <rPr>
            <sz val="9"/>
            <color rgb="FF000000"/>
            <rFont val="Tahoma"/>
            <family val="2"/>
            <charset val="1"/>
          </rPr>
          <t xml:space="preserve">Sólo incluye abril.</t>
        </r>
      </text>
    </comment>
    <comment ref="O37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fernando:
</t>
        </r>
        <r>
          <rPr>
            <sz val="9"/>
            <color rgb="FF000000"/>
            <rFont val="Tahoma"/>
            <family val="2"/>
            <charset val="1"/>
          </rPr>
          <t xml:space="preserve">Abril y mayo (hasta el 18 de mayo)</t>
        </r>
      </text>
    </comment>
    <comment ref="O4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fernando:
</t>
        </r>
        <r>
          <rPr>
            <sz val="9"/>
            <color rgb="FF000000"/>
            <rFont val="Tahoma"/>
            <family val="2"/>
            <charset val="1"/>
          </rPr>
          <t xml:space="preserve">Resultado de estimar junio aplicando el 38% de los desembarcos de enero-mayo de ES para PT+ES (la importancia relativa de PT landings is mínima).</t>
        </r>
      </text>
    </comment>
  </commentList>
</comments>
</file>

<file path=xl/sharedStrings.xml><?xml version="1.0" encoding="utf-8"?>
<sst xmlns="http://schemas.openxmlformats.org/spreadsheetml/2006/main" count="325" uniqueCount="119">
  <si>
    <t xml:space="preserve">Landings (t)</t>
  </si>
  <si>
    <t xml:space="preserve">Month</t>
  </si>
  <si>
    <t xml:space="preserve">9a N</t>
  </si>
  <si>
    <t xml:space="preserve">9a CN</t>
  </si>
  <si>
    <t xml:space="preserve">9a CS</t>
  </si>
  <si>
    <t xml:space="preserve">9a West</t>
  </si>
  <si>
    <t xml:space="preserve">9a S (PT)</t>
  </si>
  <si>
    <t xml:space="preserve">9a S (PT)(est)</t>
  </si>
  <si>
    <t xml:space="preserve">9a S (ES)</t>
  </si>
  <si>
    <t xml:space="preserve">9a S (ES) (est)</t>
  </si>
  <si>
    <t xml:space="preserve">9a S</t>
  </si>
  <si>
    <t xml:space="preserve">9a S (estim)</t>
  </si>
  <si>
    <t xml:space="preserve">n.a</t>
  </si>
  <si>
    <t xml:space="preserve">TOTAL</t>
  </si>
  <si>
    <t xml:space="preserve">Q1</t>
  </si>
  <si>
    <t xml:space="preserve">Q2</t>
  </si>
  <si>
    <t xml:space="preserve">Table 7.1. Anchovy in the Division 9.a. Western component. Catch distribution by fleet in 2019 (calendar year) as estimated by ICES.</t>
  </si>
  <si>
    <t xml:space="preserve">Catch (2019)</t>
  </si>
  <si>
    <t xml:space="preserve">Landings</t>
  </si>
  <si>
    <t xml:space="preserve">Discards*</t>
  </si>
  <si>
    <t xml:space="preserve">6200 tonnes</t>
  </si>
  <si>
    <t xml:space="preserve">99% purse-seiners</t>
  </si>
  <si>
    <t xml:space="preserve">1% other gear types</t>
  </si>
  <si>
    <t xml:space="preserve">1 tonne</t>
  </si>
  <si>
    <t xml:space="preserve">Table 7.2. Anchovy in the Division 9.a. Southern component. Catch distribution by fleet in 2019 (calendar year) as estimated by ICES.</t>
  </si>
  <si>
    <t xml:space="preserve">4814 tonnes</t>
  </si>
  <si>
    <t xml:space="preserve">100% purse-seiners</t>
  </si>
  <si>
    <t xml:space="preserve">0% other gear types</t>
  </si>
  <si>
    <t xml:space="preserve">211 tonnes</t>
  </si>
  <si>
    <t xml:space="preserve">4603 tonnes</t>
  </si>
  <si>
    <t xml:space="preserve">* Discards from purse-seiners are negligible (2 tonnes); most of the discards (209 tonnes) are reported for Spanish bottom trawlers.</t>
  </si>
  <si>
    <t xml:space="preserve">N</t>
  </si>
  <si>
    <t xml:space="preserve">Métier</t>
  </si>
  <si>
    <t xml:space="preserve">Q3</t>
  </si>
  <si>
    <t xml:space="preserve">Q4</t>
  </si>
  <si>
    <t xml:space="preserve">ALL_FLEETS</t>
  </si>
  <si>
    <t xml:space="preserve">PS</t>
  </si>
  <si>
    <t xml:space="preserve">MIS_MIS_0_0_0</t>
  </si>
  <si>
    <t xml:space="preserve">GNS_DEF_60-79_0_0</t>
  </si>
  <si>
    <t xml:space="preserve">CN</t>
  </si>
  <si>
    <t xml:space="preserve">S (PT)</t>
  </si>
  <si>
    <t xml:space="preserve">OTB_DEF_&gt;=55_0_0</t>
  </si>
  <si>
    <t xml:space="preserve">CS</t>
  </si>
  <si>
    <t xml:space="preserve">S (ES)</t>
  </si>
  <si>
    <t xml:space="preserve">S</t>
  </si>
  <si>
    <t xml:space="preserve">WEST</t>
  </si>
  <si>
    <t xml:space="preserve">S_Discards</t>
  </si>
  <si>
    <t xml:space="preserve">OTB_MCD_&gt;=55_0_0</t>
  </si>
  <si>
    <t xml:space="preserve">N_Discards</t>
  </si>
  <si>
    <t xml:space="preserve">S_Catch</t>
  </si>
  <si>
    <t xml:space="preserve">OTB_MPD_&gt;=55_0_0</t>
  </si>
  <si>
    <t xml:space="preserve">WEST_Catch</t>
  </si>
  <si>
    <t xml:space="preserve">Table 9.a. Anchovy in Division 9.a. Western component. Summary of the stock assessment. Weights are in tonnes. Years correspond to the management period, i.e. the period from 1 July to 30 June in the following year.</t>
  </si>
  <si>
    <t xml:space="preserve">Year</t>
  </si>
  <si>
    <t xml:space="preserve">Survey index 9.aW</t>
  </si>
  <si>
    <t xml:space="preserve">Harvest rates 9.aW</t>
  </si>
  <si>
    <t xml:space="preserve">Landings 9.aW</t>
  </si>
  <si>
    <t xml:space="preserve">Discards 9.aW</t>
  </si>
  <si>
    <t xml:space="preserve">1989/1990</t>
  </si>
  <si>
    <t xml:space="preserve">1990/1991</t>
  </si>
  <si>
    <t xml:space="preserve">1991/1992</t>
  </si>
  <si>
    <t xml:space="preserve">1992/1993</t>
  </si>
  <si>
    <t xml:space="preserve">1993/1994</t>
  </si>
  <si>
    <t xml:space="preserve">1994/1995</t>
  </si>
  <si>
    <t xml:space="preserve">1995/1996</t>
  </si>
  <si>
    <t xml:space="preserve">1996/1997</t>
  </si>
  <si>
    <t xml:space="preserve">1997/1998</t>
  </si>
  <si>
    <t xml:space="preserve">1998/1999</t>
  </si>
  <si>
    <t xml:space="preserve">1999/2000</t>
  </si>
  <si>
    <t xml:space="preserve">2000/2001</t>
  </si>
  <si>
    <t xml:space="preserve">2001/2002</t>
  </si>
  <si>
    <t xml:space="preserve">2002/2003</t>
  </si>
  <si>
    <t xml:space="preserve">2003/2004</t>
  </si>
  <si>
    <t xml:space="preserve">2004/2005</t>
  </si>
  <si>
    <t xml:space="preserve">2005/2006</t>
  </si>
  <si>
    <t xml:space="preserve">2006/2007</t>
  </si>
  <si>
    <t xml:space="preserve">West</t>
  </si>
  <si>
    <t xml:space="preserve">2007/2008</t>
  </si>
  <si>
    <t xml:space="preserve">2018/2019</t>
  </si>
  <si>
    <t xml:space="preserve">2008/2009</t>
  </si>
  <si>
    <t xml:space="preserve">Landings PT</t>
  </si>
  <si>
    <t xml:space="preserve">2009/2010</t>
  </si>
  <si>
    <t xml:space="preserve">Landings ES</t>
  </si>
  <si>
    <t xml:space="preserve">2010/2011</t>
  </si>
  <si>
    <t xml:space="preserve">Landings 9a West</t>
  </si>
  <si>
    <t xml:space="preserve">2011/2012</t>
  </si>
  <si>
    <t xml:space="preserve">Discards PT</t>
  </si>
  <si>
    <t xml:space="preserve">2012/2013</t>
  </si>
  <si>
    <t xml:space="preserve">Discards ES</t>
  </si>
  <si>
    <t xml:space="preserve">2013/2014</t>
  </si>
  <si>
    <t xml:space="preserve">Discards 9a W</t>
  </si>
  <si>
    <t xml:space="preserve">2014/2015</t>
  </si>
  <si>
    <t xml:space="preserve">2015/2016</t>
  </si>
  <si>
    <t xml:space="preserve">2016/2015</t>
  </si>
  <si>
    <t xml:space="preserve">2017/2018</t>
  </si>
  <si>
    <t xml:space="preserve">2019/2020</t>
  </si>
  <si>
    <t xml:space="preserve">?</t>
  </si>
  <si>
    <t xml:space="preserve">0**</t>
  </si>
  <si>
    <t xml:space="preserve">2020/2021</t>
  </si>
  <si>
    <t xml:space="preserve">** Corresponds to the second semester of 2019.</t>
  </si>
  <si>
    <t xml:space="preserve">Landings 9a West (est)</t>
  </si>
  <si>
    <t xml:space="preserve">Discard ratio (last semester 2019)</t>
  </si>
  <si>
    <t xml:space="preserve">Total catch</t>
  </si>
  <si>
    <t xml:space="preserve">Total landings</t>
  </si>
  <si>
    <t xml:space="preserve">Total discards</t>
  </si>
  <si>
    <t xml:space="preserve">Table 9.b. Anchovy in Division 9.a. Southern component. Summary of the stock assessment. Weights are in tonnes. Years correspond to the management period, i.e. the period from 1 July to 30 June in the following year.</t>
  </si>
  <si>
    <t xml:space="preserve">Relative SSB 9.aS</t>
  </si>
  <si>
    <t xml:space="preserve">Relative fishing mortality 9.aS (ages 0–3)</t>
  </si>
  <si>
    <t xml:space="preserve">Landings 9.aS</t>
  </si>
  <si>
    <t xml:space="preserve">Discards 9.aS</t>
  </si>
  <si>
    <t xml:space="preserve">Landings 9a S</t>
  </si>
  <si>
    <t xml:space="preserve">2016/2017</t>
  </si>
  <si>
    <t xml:space="preserve">Discards 9a S</t>
  </si>
  <si>
    <t xml:space="preserve">5992*</t>
  </si>
  <si>
    <t xml:space="preserve">87**</t>
  </si>
  <si>
    <t xml:space="preserve">* Preliminary. 37% of the January to May official landings were added to account for catches in June 2019 not yet reported.</t>
  </si>
  <si>
    <t xml:space="preserve">Landings PT(est)</t>
  </si>
  <si>
    <t xml:space="preserve">Landings ES (est)</t>
  </si>
  <si>
    <t xml:space="preserve">Landings 9a S(est)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</si>
</sst>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0"/>
    <numFmt numFmtId="166" formatCode="0"/>
    <numFmt numFmtId="167" formatCode="0.00"/>
    <numFmt numFmtId="168" formatCode="0.0"/>
  </numFmts>
  <fonts count="1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9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b val="true"/>
      <sz val="10"/>
      <name val="Arial"/>
      <family val="2"/>
      <charset val="1"/>
    </font>
    <font>
      <sz val="10"/>
      <name val="Arial"/>
      <family val="2"/>
      <charset val="1"/>
    </font>
    <font>
      <b val="true"/>
      <sz val="9"/>
      <color rgb="FFFF0000"/>
      <name val="Calibri"/>
      <family val="2"/>
      <charset val="1"/>
    </font>
    <font>
      <sz val="9"/>
      <color rgb="FFFF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C000"/>
        <bgColor rgb="FFFF9900"/>
      </patternFill>
    </fill>
    <fill>
      <patternFill patternType="solid">
        <fgColor rgb="FFE8EAEA"/>
        <bgColor rgb="FFE0E0E0"/>
      </patternFill>
    </fill>
    <fill>
      <patternFill patternType="solid">
        <fgColor rgb="FFE0E0E0"/>
        <bgColor rgb="FFD9D9D9"/>
      </patternFill>
    </fill>
    <fill>
      <patternFill patternType="solid">
        <fgColor rgb="FFD9D9D9"/>
        <bgColor rgb="FFE0E0E0"/>
      </patternFill>
    </fill>
  </fills>
  <borders count="15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8" fillId="4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4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0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0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0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5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5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6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6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8" fillId="0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6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11" fillId="2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6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6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1" fillId="0" borderId="6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12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3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E8EAEA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0E0E0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2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3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4:P2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6" activeCellId="0" sqref="I16"/>
    </sheetView>
  </sheetViews>
  <sheetFormatPr defaultRowHeight="15"/>
  <cols>
    <col collapsed="false" hidden="false" max="1025" min="1" style="0" width="10.6032388663968"/>
  </cols>
  <sheetData>
    <row r="4" customFormat="false" ht="15" hidden="false" customHeight="false" outlineLevel="0" collapsed="false">
      <c r="C4" s="0" t="s">
        <v>0</v>
      </c>
    </row>
    <row r="5" customFormat="false" ht="15.75" hidden="false" customHeight="false" outlineLevel="0" collapsed="false">
      <c r="C5" s="0" t="n">
        <v>2020</v>
      </c>
    </row>
    <row r="6" customFormat="false" ht="15" hidden="false" customHeight="false" outlineLevel="0" collapsed="false">
      <c r="C6" s="0" t="s">
        <v>1</v>
      </c>
      <c r="D6" s="1" t="s">
        <v>2</v>
      </c>
      <c r="E6" s="1" t="s">
        <v>3</v>
      </c>
      <c r="F6" s="1" t="s">
        <v>4</v>
      </c>
      <c r="G6" s="1" t="s">
        <v>5</v>
      </c>
      <c r="H6" s="1" t="s">
        <v>6</v>
      </c>
      <c r="I6" s="1" t="s">
        <v>7</v>
      </c>
      <c r="J6" s="1" t="s">
        <v>8</v>
      </c>
      <c r="K6" s="1" t="s">
        <v>9</v>
      </c>
      <c r="L6" s="1" t="s">
        <v>10</v>
      </c>
      <c r="M6" s="2" t="s">
        <v>11</v>
      </c>
      <c r="N6" s="3"/>
    </row>
    <row r="7" customFormat="false" ht="15" hidden="false" customHeight="false" outlineLevel="0" collapsed="false">
      <c r="C7" s="0" t="n">
        <v>1</v>
      </c>
      <c r="D7" s="4" t="n">
        <v>10.3825</v>
      </c>
      <c r="E7" s="4" t="n">
        <v>62.1</v>
      </c>
      <c r="F7" s="0" t="n">
        <v>0</v>
      </c>
      <c r="G7" s="4" t="n">
        <f aca="false">SUM(D7:F7)</f>
        <v>72.4825</v>
      </c>
      <c r="H7" s="0" t="n">
        <v>0</v>
      </c>
      <c r="I7" s="0" t="n">
        <v>0</v>
      </c>
      <c r="J7" s="0" t="n">
        <v>0</v>
      </c>
      <c r="K7" s="0" t="n">
        <v>0</v>
      </c>
      <c r="L7" s="0" t="n">
        <f aca="false">SUM(H7,J7)</f>
        <v>0</v>
      </c>
      <c r="M7" s="5" t="n">
        <f aca="false">SUM(I7,K7)</f>
        <v>0</v>
      </c>
      <c r="N7" s="6"/>
    </row>
    <row r="8" customFormat="false" ht="15" hidden="false" customHeight="false" outlineLevel="0" collapsed="false">
      <c r="C8" s="0" t="n">
        <v>2</v>
      </c>
      <c r="D8" s="4" t="n">
        <v>3.1198</v>
      </c>
      <c r="E8" s="4" t="n">
        <v>190.4</v>
      </c>
      <c r="F8" s="0" t="n">
        <v>0</v>
      </c>
      <c r="G8" s="4" t="n">
        <f aca="false">SUM(D8:F8)</f>
        <v>193.5198</v>
      </c>
      <c r="H8" s="4" t="n">
        <v>0.1</v>
      </c>
      <c r="I8" s="4" t="n">
        <v>0.1</v>
      </c>
      <c r="J8" s="4" t="n">
        <v>466.44258</v>
      </c>
      <c r="K8" s="4" t="n">
        <v>466.44258</v>
      </c>
      <c r="L8" s="4" t="n">
        <f aca="false">SUM(H8,J8)</f>
        <v>466.54258</v>
      </c>
      <c r="M8" s="7" t="n">
        <f aca="false">SUM(I8,K8)</f>
        <v>466.54258</v>
      </c>
      <c r="N8" s="8"/>
    </row>
    <row r="9" customFormat="false" ht="15" hidden="false" customHeight="false" outlineLevel="0" collapsed="false">
      <c r="C9" s="0" t="n">
        <v>3</v>
      </c>
      <c r="D9" s="4" t="n">
        <v>1.0035</v>
      </c>
      <c r="E9" s="0" t="n">
        <v>0</v>
      </c>
      <c r="F9" s="0" t="n">
        <v>0</v>
      </c>
      <c r="G9" s="4" t="n">
        <f aca="false">SUM(D9:F9)</f>
        <v>1.0035</v>
      </c>
      <c r="H9" s="4" t="n">
        <v>1.5</v>
      </c>
      <c r="I9" s="4" t="n">
        <v>1.5</v>
      </c>
      <c r="J9" s="4" t="n">
        <v>818.35517</v>
      </c>
      <c r="K9" s="4" t="n">
        <v>818.35517</v>
      </c>
      <c r="L9" s="4" t="n">
        <f aca="false">SUM(H9,J9)</f>
        <v>819.85517</v>
      </c>
      <c r="M9" s="7" t="n">
        <f aca="false">SUM(I9,K9)</f>
        <v>819.85517</v>
      </c>
      <c r="N9" s="8"/>
    </row>
    <row r="10" customFormat="false" ht="15" hidden="false" customHeight="false" outlineLevel="0" collapsed="false">
      <c r="C10" s="0" t="n">
        <v>4</v>
      </c>
      <c r="D10" s="0" t="n">
        <v>0.675</v>
      </c>
      <c r="E10" s="0" t="n">
        <v>0</v>
      </c>
      <c r="F10" s="0" t="n">
        <v>0</v>
      </c>
      <c r="G10" s="4" t="n">
        <f aca="false">SUM(D10:F10)</f>
        <v>0.675</v>
      </c>
      <c r="H10" s="4" t="n">
        <v>0.2</v>
      </c>
      <c r="I10" s="4" t="n">
        <v>0.2</v>
      </c>
      <c r="J10" s="4" t="n">
        <v>685.70197</v>
      </c>
      <c r="K10" s="4" t="n">
        <v>685.70197</v>
      </c>
      <c r="L10" s="4" t="n">
        <f aca="false">SUM(H10,J10)</f>
        <v>685.90197</v>
      </c>
      <c r="M10" s="7" t="n">
        <f aca="false">SUM(I10,K10)</f>
        <v>685.90197</v>
      </c>
      <c r="N10" s="1" t="s">
        <v>6</v>
      </c>
      <c r="O10" s="1" t="s">
        <v>8</v>
      </c>
      <c r="P10" s="1" t="s">
        <v>10</v>
      </c>
    </row>
    <row r="11" customFormat="false" ht="15" hidden="false" customHeight="false" outlineLevel="0" collapsed="false">
      <c r="C11" s="0" t="n">
        <v>5</v>
      </c>
      <c r="D11" s="4" t="n">
        <v>0.83</v>
      </c>
      <c r="E11" s="9" t="s">
        <v>12</v>
      </c>
      <c r="F11" s="9" t="s">
        <v>12</v>
      </c>
      <c r="G11" s="4" t="n">
        <f aca="false">SUM(D11:F11)</f>
        <v>0.83</v>
      </c>
      <c r="H11" s="9" t="s">
        <v>12</v>
      </c>
      <c r="I11" s="9" t="s">
        <v>12</v>
      </c>
      <c r="J11" s="4" t="n">
        <v>352.61992</v>
      </c>
      <c r="K11" s="4" t="n">
        <v>352.61992</v>
      </c>
      <c r="L11" s="4" t="n">
        <f aca="false">SUM(H11,J11)</f>
        <v>352.61992</v>
      </c>
      <c r="M11" s="7" t="n">
        <f aca="false">SUM(I11,K11)</f>
        <v>352.61992</v>
      </c>
      <c r="N11" s="4" t="n">
        <f aca="false">SUM(I7:I11)</f>
        <v>1.8</v>
      </c>
      <c r="O11" s="4" t="n">
        <f aca="false">SUM(K7:K11)</f>
        <v>2323.11964</v>
      </c>
      <c r="P11" s="4" t="n">
        <f aca="false">SUM(L7:L11)</f>
        <v>2324.91964</v>
      </c>
    </row>
    <row r="12" customFormat="false" ht="15" hidden="false" customHeight="false" outlineLevel="0" collapsed="false">
      <c r="C12" s="0" t="n">
        <v>6</v>
      </c>
      <c r="D12" s="9" t="s">
        <v>12</v>
      </c>
      <c r="E12" s="9" t="s">
        <v>12</v>
      </c>
      <c r="F12" s="9" t="s">
        <v>12</v>
      </c>
      <c r="G12" s="9" t="s">
        <v>12</v>
      </c>
      <c r="H12" s="9" t="s">
        <v>12</v>
      </c>
      <c r="I12" s="10" t="n">
        <v>0.684</v>
      </c>
      <c r="J12" s="9" t="s">
        <v>12</v>
      </c>
      <c r="K12" s="11" t="n">
        <v>882.7854632</v>
      </c>
      <c r="L12" s="0" t="n">
        <f aca="false">SUM(H12,J12)</f>
        <v>0</v>
      </c>
      <c r="M12" s="12" t="n">
        <f aca="false">SUM(I12,K12)</f>
        <v>883.4694632</v>
      </c>
      <c r="N12" s="11" t="n">
        <f aca="false">N11*0.38</f>
        <v>0.684</v>
      </c>
      <c r="O12" s="11" t="n">
        <f aca="false">O11*0.38</f>
        <v>882.7854632</v>
      </c>
      <c r="P12" s="11" t="n">
        <f aca="false">P11*0.38</f>
        <v>883.4694632</v>
      </c>
    </row>
    <row r="13" customFormat="false" ht="15" hidden="false" customHeight="false" outlineLevel="0" collapsed="false">
      <c r="C13" s="0" t="s">
        <v>13</v>
      </c>
      <c r="D13" s="13" t="n">
        <f aca="false">SUM(D7:D12)</f>
        <v>16.0108</v>
      </c>
      <c r="E13" s="13" t="n">
        <f aca="false">SUM(E7:E12)</f>
        <v>252.5</v>
      </c>
      <c r="F13" s="13" t="n">
        <f aca="false">SUM(F7:F12)</f>
        <v>0</v>
      </c>
      <c r="G13" s="13" t="n">
        <f aca="false">SUM(D13:F13)</f>
        <v>268.5108</v>
      </c>
      <c r="H13" s="13" t="n">
        <f aca="false">SUM(H7:H12)</f>
        <v>1.8</v>
      </c>
      <c r="I13" s="14" t="n">
        <f aca="false">SUM(I7:I12)</f>
        <v>2.484</v>
      </c>
      <c r="J13" s="13" t="n">
        <f aca="false">SUM(J7:J12)</f>
        <v>2323.11964</v>
      </c>
      <c r="K13" s="14" t="n">
        <f aca="false">SUM(K7:K12)</f>
        <v>3205.9051032</v>
      </c>
      <c r="L13" s="13" t="n">
        <f aca="false">SUM(L7:L12)</f>
        <v>2324.91964</v>
      </c>
      <c r="M13" s="15" t="n">
        <f aca="false">SUM(M7:M12)</f>
        <v>3208.3891032</v>
      </c>
    </row>
    <row r="14" customFormat="false" ht="15" hidden="false" customHeight="false" outlineLevel="0" collapsed="false">
      <c r="M14" s="5"/>
    </row>
    <row r="15" customFormat="false" ht="15" hidden="false" customHeight="false" outlineLevel="0" collapsed="false">
      <c r="C15" s="0" t="s">
        <v>14</v>
      </c>
      <c r="D15" s="4" t="n">
        <f aca="false">SUM(D7:D9)</f>
        <v>14.5058</v>
      </c>
      <c r="E15" s="4" t="n">
        <f aca="false">SUM(E7:E9)</f>
        <v>252.5</v>
      </c>
      <c r="F15" s="13" t="n">
        <f aca="false">SUM(F7:F9)</f>
        <v>0</v>
      </c>
      <c r="G15" s="13" t="n">
        <f aca="false">SUM(G7:G9)</f>
        <v>267.0058</v>
      </c>
      <c r="H15" s="4" t="n">
        <f aca="false">SUM(H7:H9)</f>
        <v>1.6</v>
      </c>
      <c r="I15" s="4" t="n">
        <f aca="false">SUM(I7:I9)</f>
        <v>1.6</v>
      </c>
      <c r="J15" s="4" t="n">
        <f aca="false">SUM(J7:J9)</f>
        <v>1284.79775</v>
      </c>
      <c r="K15" s="4" t="n">
        <f aca="false">SUM(K7:K9)</f>
        <v>1284.79775</v>
      </c>
      <c r="L15" s="4" t="n">
        <f aca="false">SUM(L7:L9)</f>
        <v>1286.39775</v>
      </c>
      <c r="M15" s="7" t="n">
        <f aca="false">SUM(M7:M9)</f>
        <v>1286.39775</v>
      </c>
    </row>
    <row r="16" customFormat="false" ht="15.75" hidden="false" customHeight="false" outlineLevel="0" collapsed="false">
      <c r="C16" s="0" t="s">
        <v>15</v>
      </c>
      <c r="D16" s="16" t="n">
        <f aca="false">SUM(D10:D12)</f>
        <v>1.505</v>
      </c>
      <c r="E16" s="17" t="n">
        <f aca="false">SUM(E10:E12)</f>
        <v>0</v>
      </c>
      <c r="F16" s="17" t="n">
        <f aca="false">SUM(F10:F12)</f>
        <v>0</v>
      </c>
      <c r="G16" s="17" t="n">
        <f aca="false">SUM(G10:G12)</f>
        <v>1.505</v>
      </c>
      <c r="H16" s="16" t="n">
        <f aca="false">SUM(H10:H12)</f>
        <v>0.2</v>
      </c>
      <c r="I16" s="11" t="n">
        <f aca="false">SUM(I10:I12)</f>
        <v>0.884</v>
      </c>
      <c r="J16" s="16" t="n">
        <f aca="false">SUM(J10:J12)</f>
        <v>1038.32189</v>
      </c>
      <c r="K16" s="11" t="n">
        <f aca="false">SUM(K10:K12)</f>
        <v>1921.1073532</v>
      </c>
      <c r="L16" s="16" t="n">
        <f aca="false">SUM(L10:L12)</f>
        <v>1038.52189</v>
      </c>
      <c r="M16" s="18" t="n">
        <f aca="false">SUM(M10:M12)</f>
        <v>1921.9913532</v>
      </c>
    </row>
    <row r="19" customFormat="false" ht="15" hidden="false" customHeight="false" outlineLevel="0" collapsed="false">
      <c r="N19" s="0" t="n">
        <v>3208.3891032</v>
      </c>
    </row>
    <row r="20" customFormat="false" ht="15" hidden="false" customHeight="false" outlineLevel="0" collapsed="false">
      <c r="N20" s="0" t="n">
        <v>268.5108</v>
      </c>
    </row>
    <row r="21" customFormat="false" ht="15" hidden="false" customHeight="false" outlineLevel="0" collapsed="false">
      <c r="N21" s="13" t="n">
        <f aca="false">SUM(N19:N20)</f>
        <v>3476.8999032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2:S5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R34" activeCellId="0" sqref="R34"/>
    </sheetView>
  </sheetViews>
  <sheetFormatPr defaultRowHeight="15"/>
  <cols>
    <col collapsed="false" hidden="false" max="1025" min="1" style="0" width="10.6032388663968"/>
  </cols>
  <sheetData>
    <row r="2" customFormat="false" ht="15" hidden="false" customHeight="false" outlineLevel="0" collapsed="false">
      <c r="C2" s="19" t="s">
        <v>16</v>
      </c>
    </row>
    <row r="3" customFormat="false" ht="15.75" hidden="false" customHeight="false" outlineLevel="0" collapsed="false">
      <c r="C3" s="20"/>
      <c r="D3" s="21"/>
    </row>
    <row r="4" customFormat="false" ht="15.75" hidden="false" customHeight="true" outlineLevel="0" collapsed="false">
      <c r="C4" s="22" t="s">
        <v>17</v>
      </c>
      <c r="D4" s="22" t="s">
        <v>18</v>
      </c>
      <c r="E4" s="22"/>
      <c r="F4" s="23" t="s">
        <v>19</v>
      </c>
    </row>
    <row r="5" customFormat="false" ht="24.75" hidden="false" customHeight="true" outlineLevel="0" collapsed="false">
      <c r="C5" s="24" t="s">
        <v>20</v>
      </c>
      <c r="D5" s="25" t="s">
        <v>21</v>
      </c>
      <c r="E5" s="25" t="s">
        <v>22</v>
      </c>
      <c r="F5" s="24" t="s">
        <v>23</v>
      </c>
    </row>
    <row r="6" customFormat="false" ht="15.75" hidden="false" customHeight="true" outlineLevel="0" collapsed="false">
      <c r="C6" s="24"/>
      <c r="D6" s="24" t="s">
        <v>20</v>
      </c>
      <c r="E6" s="24"/>
      <c r="F6" s="24"/>
    </row>
    <row r="7" customFormat="false" ht="15" hidden="false" customHeight="false" outlineLevel="0" collapsed="false">
      <c r="C7" s="26"/>
      <c r="D7" s="26"/>
      <c r="E7" s="26"/>
      <c r="F7" s="26"/>
    </row>
    <row r="8" customFormat="false" ht="15" hidden="false" customHeight="false" outlineLevel="0" collapsed="false">
      <c r="C8" s="19" t="s">
        <v>24</v>
      </c>
    </row>
    <row r="9" customFormat="false" ht="15.75" hidden="false" customHeight="false" outlineLevel="0" collapsed="false"/>
    <row r="10" customFormat="false" ht="15.75" hidden="false" customHeight="true" outlineLevel="0" collapsed="false">
      <c r="C10" s="22" t="s">
        <v>17</v>
      </c>
      <c r="D10" s="22" t="s">
        <v>18</v>
      </c>
      <c r="E10" s="22"/>
      <c r="F10" s="23" t="s">
        <v>19</v>
      </c>
    </row>
    <row r="11" customFormat="false" ht="25.5" hidden="false" customHeight="true" outlineLevel="0" collapsed="false">
      <c r="C11" s="24" t="s">
        <v>25</v>
      </c>
      <c r="D11" s="27" t="s">
        <v>26</v>
      </c>
      <c r="E11" s="27" t="s">
        <v>27</v>
      </c>
      <c r="F11" s="24" t="s">
        <v>28</v>
      </c>
    </row>
    <row r="12" customFormat="false" ht="15.75" hidden="false" customHeight="true" outlineLevel="0" collapsed="false">
      <c r="C12" s="24"/>
      <c r="D12" s="28" t="s">
        <v>29</v>
      </c>
      <c r="E12" s="28"/>
      <c r="F12" s="24"/>
    </row>
    <row r="13" customFormat="false" ht="15" hidden="false" customHeight="false" outlineLevel="0" collapsed="false">
      <c r="C13" s="29" t="s">
        <v>30</v>
      </c>
    </row>
    <row r="17" customFormat="false" ht="15" hidden="false" customHeight="false" outlineLevel="0" collapsed="false">
      <c r="E17" s="30" t="s">
        <v>31</v>
      </c>
    </row>
    <row r="18" customFormat="false" ht="15" hidden="false" customHeight="false" outlineLevel="0" collapsed="false">
      <c r="E18" s="31" t="s">
        <v>32</v>
      </c>
      <c r="F18" s="32" t="s">
        <v>14</v>
      </c>
      <c r="G18" s="32" t="s">
        <v>15</v>
      </c>
      <c r="H18" s="32" t="s">
        <v>33</v>
      </c>
      <c r="I18" s="32" t="s">
        <v>34</v>
      </c>
      <c r="J18" s="33" t="s">
        <v>13</v>
      </c>
    </row>
    <row r="19" customFormat="false" ht="15" hidden="false" customHeight="false" outlineLevel="0" collapsed="false">
      <c r="E19" s="34" t="s">
        <v>35</v>
      </c>
      <c r="F19" s="35" t="n">
        <v>265.119</v>
      </c>
      <c r="G19" s="35" t="n">
        <v>77.3055</v>
      </c>
      <c r="H19" s="35" t="n">
        <v>519.608</v>
      </c>
      <c r="I19" s="35" t="n">
        <v>128.372</v>
      </c>
      <c r="J19" s="36" t="n">
        <f aca="false">SUM(F19:I19)</f>
        <v>990.4045</v>
      </c>
    </row>
    <row r="20" customFormat="false" ht="15" hidden="false" customHeight="false" outlineLevel="0" collapsed="false">
      <c r="E20" s="30" t="s">
        <v>36</v>
      </c>
      <c r="F20" s="37" t="n">
        <v>265.072</v>
      </c>
      <c r="G20" s="37" t="n">
        <v>77.206</v>
      </c>
      <c r="H20" s="37" t="n">
        <v>519.608</v>
      </c>
      <c r="I20" s="37" t="n">
        <v>128.372</v>
      </c>
      <c r="J20" s="38" t="n">
        <f aca="false">SUM(F20:I20)</f>
        <v>990.258</v>
      </c>
    </row>
    <row r="21" customFormat="false" ht="15" hidden="false" customHeight="false" outlineLevel="0" collapsed="false">
      <c r="E21" s="34" t="s">
        <v>37</v>
      </c>
      <c r="F21" s="39" t="n">
        <v>0.01</v>
      </c>
      <c r="G21" s="39" t="n">
        <v>0.0065</v>
      </c>
      <c r="H21" s="37" t="n">
        <v>0</v>
      </c>
      <c r="I21" s="37" t="n">
        <v>0</v>
      </c>
      <c r="J21" s="40" t="n">
        <f aca="false">SUM(F21:I21)</f>
        <v>0.0165</v>
      </c>
    </row>
    <row r="22" customFormat="false" ht="15" hidden="false" customHeight="false" outlineLevel="0" collapsed="false">
      <c r="E22" s="34" t="s">
        <v>38</v>
      </c>
      <c r="F22" s="39" t="n">
        <v>0.037</v>
      </c>
      <c r="G22" s="41" t="n">
        <v>0.093</v>
      </c>
      <c r="H22" s="37" t="n">
        <v>0</v>
      </c>
      <c r="I22" s="37" t="n">
        <v>0</v>
      </c>
      <c r="J22" s="42" t="n">
        <f aca="false">SUM(F22:I22)</f>
        <v>0.13</v>
      </c>
    </row>
    <row r="25" customFormat="false" ht="15" hidden="false" customHeight="false" outlineLevel="0" collapsed="false">
      <c r="E25" s="30" t="s">
        <v>39</v>
      </c>
    </row>
    <row r="26" customFormat="false" ht="15" hidden="false" customHeight="false" outlineLevel="0" collapsed="false">
      <c r="E26" s="31" t="s">
        <v>32</v>
      </c>
      <c r="F26" s="32" t="s">
        <v>14</v>
      </c>
      <c r="G26" s="32" t="s">
        <v>15</v>
      </c>
      <c r="H26" s="32" t="s">
        <v>33</v>
      </c>
      <c r="I26" s="32" t="s">
        <v>34</v>
      </c>
      <c r="J26" s="33" t="s">
        <v>13</v>
      </c>
    </row>
    <row r="27" customFormat="false" ht="15" hidden="false" customHeight="false" outlineLevel="0" collapsed="false">
      <c r="E27" s="34" t="s">
        <v>35</v>
      </c>
      <c r="F27" s="35" t="n">
        <v>3405.459</v>
      </c>
      <c r="G27" s="35" t="n">
        <v>98.282</v>
      </c>
      <c r="H27" s="35" t="n">
        <v>1008.503</v>
      </c>
      <c r="I27" s="35" t="n">
        <v>692.605</v>
      </c>
      <c r="J27" s="36" t="n">
        <f aca="false">SUM(F27:I27)</f>
        <v>5204.849</v>
      </c>
      <c r="M27" s="30" t="s">
        <v>40</v>
      </c>
    </row>
    <row r="28" customFormat="false" ht="15" hidden="false" customHeight="false" outlineLevel="0" collapsed="false">
      <c r="E28" s="30" t="s">
        <v>36</v>
      </c>
      <c r="F28" s="37" t="n">
        <v>3387.427</v>
      </c>
      <c r="G28" s="37" t="n">
        <v>95.715</v>
      </c>
      <c r="H28" s="37" t="n">
        <v>1002.369</v>
      </c>
      <c r="I28" s="37" t="n">
        <v>684.63</v>
      </c>
      <c r="J28" s="38" t="n">
        <f aca="false">SUM(F28:I28)</f>
        <v>5170.141</v>
      </c>
      <c r="M28" s="31" t="s">
        <v>32</v>
      </c>
      <c r="N28" s="32" t="s">
        <v>14</v>
      </c>
      <c r="O28" s="32" t="s">
        <v>15</v>
      </c>
      <c r="P28" s="32" t="s">
        <v>33</v>
      </c>
      <c r="Q28" s="32" t="s">
        <v>34</v>
      </c>
      <c r="R28" s="33" t="s">
        <v>13</v>
      </c>
    </row>
    <row r="29" customFormat="false" ht="15" hidden="false" customHeight="false" outlineLevel="0" collapsed="false">
      <c r="E29" s="34" t="s">
        <v>37</v>
      </c>
      <c r="F29" s="37" t="n">
        <v>17.983</v>
      </c>
      <c r="G29" s="37" t="n">
        <v>2.567</v>
      </c>
      <c r="H29" s="37" t="n">
        <v>5.954</v>
      </c>
      <c r="I29" s="37" t="n">
        <v>7.975</v>
      </c>
      <c r="J29" s="38" t="n">
        <f aca="false">SUM(F29:I29)</f>
        <v>34.479</v>
      </c>
      <c r="M29" s="34" t="s">
        <v>35</v>
      </c>
      <c r="N29" s="35" t="n">
        <v>0</v>
      </c>
      <c r="O29" s="35" t="n">
        <v>0</v>
      </c>
      <c r="P29" s="35" t="n">
        <v>4.17</v>
      </c>
      <c r="Q29" s="35" t="n">
        <v>108.935</v>
      </c>
      <c r="R29" s="36" t="n">
        <f aca="false">SUM(N29:Q29)</f>
        <v>113.105</v>
      </c>
    </row>
    <row r="30" customFormat="false" ht="15" hidden="false" customHeight="false" outlineLevel="0" collapsed="false">
      <c r="E30" s="43" t="s">
        <v>41</v>
      </c>
      <c r="F30" s="39" t="n">
        <v>0.049</v>
      </c>
      <c r="G30" s="37" t="n">
        <v>0</v>
      </c>
      <c r="H30" s="39" t="n">
        <v>0.18</v>
      </c>
      <c r="I30" s="37" t="n">
        <v>0</v>
      </c>
      <c r="J30" s="38" t="n">
        <f aca="false">SUM(F30:I30)</f>
        <v>0.229</v>
      </c>
      <c r="M30" s="30" t="s">
        <v>36</v>
      </c>
      <c r="N30" s="37" t="n">
        <v>0</v>
      </c>
      <c r="O30" s="37" t="n">
        <v>0</v>
      </c>
      <c r="P30" s="37" t="n">
        <v>4.164</v>
      </c>
      <c r="Q30" s="37" t="n">
        <v>108.935</v>
      </c>
      <c r="R30" s="44" t="n">
        <f aca="false">SUM(N30:Q30)</f>
        <v>113.099</v>
      </c>
    </row>
    <row r="32" customFormat="false" ht="15" hidden="false" customHeight="false" outlineLevel="0" collapsed="false">
      <c r="E32" s="30" t="s">
        <v>42</v>
      </c>
      <c r="M32" s="30" t="s">
        <v>43</v>
      </c>
    </row>
    <row r="33" customFormat="false" ht="15" hidden="false" customHeight="false" outlineLevel="0" collapsed="false">
      <c r="E33" s="31" t="s">
        <v>32</v>
      </c>
      <c r="F33" s="32" t="s">
        <v>14</v>
      </c>
      <c r="G33" s="32" t="s">
        <v>15</v>
      </c>
      <c r="H33" s="32" t="s">
        <v>33</v>
      </c>
      <c r="I33" s="32" t="s">
        <v>34</v>
      </c>
      <c r="J33" s="33" t="s">
        <v>13</v>
      </c>
      <c r="M33" s="31" t="s">
        <v>32</v>
      </c>
      <c r="N33" s="32" t="s">
        <v>14</v>
      </c>
      <c r="O33" s="32" t="s">
        <v>15</v>
      </c>
      <c r="P33" s="32" t="s">
        <v>33</v>
      </c>
      <c r="Q33" s="32" t="s">
        <v>34</v>
      </c>
      <c r="R33" s="33" t="s">
        <v>13</v>
      </c>
    </row>
    <row r="34" customFormat="false" ht="15" hidden="false" customHeight="false" outlineLevel="0" collapsed="false">
      <c r="E34" s="34" t="s">
        <v>35</v>
      </c>
      <c r="F34" s="35" t="n">
        <v>3.792</v>
      </c>
      <c r="G34" s="35" t="n">
        <v>0.274</v>
      </c>
      <c r="H34" s="35" t="n">
        <v>0.299</v>
      </c>
      <c r="I34" s="35" t="n">
        <v>0</v>
      </c>
      <c r="J34" s="36" t="n">
        <f aca="false">SUM(F34:I34)</f>
        <v>4.365</v>
      </c>
      <c r="M34" s="34" t="s">
        <v>35</v>
      </c>
      <c r="N34" s="35" t="n">
        <v>238.672</v>
      </c>
      <c r="O34" s="35" t="n">
        <v>1580.823</v>
      </c>
      <c r="P34" s="35" t="n">
        <v>1798.012</v>
      </c>
      <c r="Q34" s="35" t="n">
        <v>872.514</v>
      </c>
      <c r="R34" s="36" t="n">
        <f aca="false">SUM(N34:Q34)</f>
        <v>4490.021</v>
      </c>
    </row>
    <row r="35" customFormat="false" ht="15" hidden="false" customHeight="false" outlineLevel="0" collapsed="false">
      <c r="E35" s="30" t="s">
        <v>36</v>
      </c>
      <c r="F35" s="37" t="n">
        <v>3.69</v>
      </c>
      <c r="G35" s="37" t="n">
        <v>0</v>
      </c>
      <c r="H35" s="37" t="n">
        <v>0</v>
      </c>
      <c r="I35" s="37" t="n">
        <v>0</v>
      </c>
      <c r="J35" s="38" t="n">
        <f aca="false">SUM(F35:I35)</f>
        <v>3.69</v>
      </c>
      <c r="M35" s="30" t="s">
        <v>36</v>
      </c>
      <c r="N35" s="37" t="n">
        <v>238.672</v>
      </c>
      <c r="O35" s="37" t="n">
        <v>1580.823</v>
      </c>
      <c r="P35" s="37" t="n">
        <v>1798.012</v>
      </c>
      <c r="Q35" s="37" t="n">
        <v>872.514</v>
      </c>
      <c r="R35" s="44" t="n">
        <f aca="false">SUM(N35:Q35)</f>
        <v>4490.021</v>
      </c>
    </row>
    <row r="36" customFormat="false" ht="15" hidden="false" customHeight="false" outlineLevel="0" collapsed="false">
      <c r="E36" s="34" t="s">
        <v>37</v>
      </c>
      <c r="F36" s="37" t="n">
        <v>0.078</v>
      </c>
      <c r="G36" s="39" t="n">
        <v>0.274</v>
      </c>
      <c r="H36" s="39" t="n">
        <v>0.299</v>
      </c>
      <c r="I36" s="39" t="n">
        <v>0</v>
      </c>
      <c r="J36" s="38" t="n">
        <f aca="false">SUM(F36:I36)</f>
        <v>0.651</v>
      </c>
    </row>
    <row r="37" customFormat="false" ht="15" hidden="false" customHeight="false" outlineLevel="0" collapsed="false">
      <c r="E37" s="43" t="s">
        <v>41</v>
      </c>
      <c r="F37" s="39" t="n">
        <v>0.024</v>
      </c>
      <c r="G37" s="37" t="n">
        <v>0</v>
      </c>
      <c r="H37" s="39" t="n">
        <v>0</v>
      </c>
      <c r="I37" s="37" t="n">
        <v>0</v>
      </c>
      <c r="J37" s="38" t="n">
        <f aca="false">SUM(F37:I37)</f>
        <v>0.024</v>
      </c>
      <c r="M37" s="45" t="s">
        <v>44</v>
      </c>
    </row>
    <row r="38" customFormat="false" ht="15" hidden="false" customHeight="false" outlineLevel="0" collapsed="false">
      <c r="M38" s="31" t="s">
        <v>32</v>
      </c>
      <c r="N38" s="32" t="s">
        <v>14</v>
      </c>
      <c r="O38" s="32" t="s">
        <v>15</v>
      </c>
      <c r="P38" s="32" t="s">
        <v>33</v>
      </c>
      <c r="Q38" s="32" t="s">
        <v>34</v>
      </c>
      <c r="R38" s="33" t="s">
        <v>13</v>
      </c>
    </row>
    <row r="39" customFormat="false" ht="15" hidden="false" customHeight="false" outlineLevel="0" collapsed="false">
      <c r="E39" s="30" t="s">
        <v>45</v>
      </c>
      <c r="M39" s="34" t="s">
        <v>35</v>
      </c>
      <c r="N39" s="35" t="n">
        <f aca="false">SUM(N29,N34)</f>
        <v>238.672</v>
      </c>
      <c r="O39" s="35" t="n">
        <f aca="false">SUM(O29,O34)</f>
        <v>1580.823</v>
      </c>
      <c r="P39" s="35" t="n">
        <f aca="false">SUM(P29,P34)</f>
        <v>1802.182</v>
      </c>
      <c r="Q39" s="35" t="n">
        <f aca="false">SUM(Q29,Q34)</f>
        <v>981.449</v>
      </c>
      <c r="R39" s="36" t="n">
        <f aca="false">SUM(N39:Q39)</f>
        <v>4603.126</v>
      </c>
    </row>
    <row r="40" customFormat="false" ht="15" hidden="false" customHeight="false" outlineLevel="0" collapsed="false">
      <c r="E40" s="31" t="s">
        <v>32</v>
      </c>
      <c r="F40" s="32" t="s">
        <v>14</v>
      </c>
      <c r="G40" s="32" t="s">
        <v>15</v>
      </c>
      <c r="H40" s="32" t="s">
        <v>33</v>
      </c>
      <c r="I40" s="32" t="s">
        <v>34</v>
      </c>
      <c r="J40" s="33" t="s">
        <v>13</v>
      </c>
      <c r="M40" s="30" t="s">
        <v>36</v>
      </c>
      <c r="N40" s="37" t="n">
        <f aca="false">SUM(N30,N35)</f>
        <v>238.672</v>
      </c>
      <c r="O40" s="37" t="n">
        <f aca="false">SUM(O30,O35)</f>
        <v>1580.823</v>
      </c>
      <c r="P40" s="37" t="n">
        <f aca="false">SUM(P30,P35)</f>
        <v>1802.176</v>
      </c>
      <c r="Q40" s="37" t="n">
        <f aca="false">SUM(Q30,Q35)</f>
        <v>981.449</v>
      </c>
      <c r="R40" s="44" t="n">
        <f aca="false">SUM(N40:Q40)</f>
        <v>4603.12</v>
      </c>
      <c r="S40" s="46" t="n">
        <f aca="false">(R40*100)/R39</f>
        <v>99.9998696537961</v>
      </c>
    </row>
    <row r="41" customFormat="false" ht="15" hidden="false" customHeight="false" outlineLevel="0" collapsed="false">
      <c r="E41" s="34" t="s">
        <v>35</v>
      </c>
      <c r="F41" s="35" t="n">
        <f aca="false">SUM(F19,F27,F34)</f>
        <v>3674.37</v>
      </c>
      <c r="G41" s="35" t="n">
        <f aca="false">SUM(G19,G27,G34)</f>
        <v>175.8615</v>
      </c>
      <c r="H41" s="35" t="n">
        <f aca="false">SUM(H19,H27,H34)</f>
        <v>1528.41</v>
      </c>
      <c r="I41" s="35" t="n">
        <f aca="false">SUM(I19,I27,I34)</f>
        <v>820.977</v>
      </c>
      <c r="J41" s="36" t="n">
        <f aca="false">SUM(F41:I41)</f>
        <v>6199.6185</v>
      </c>
    </row>
    <row r="42" customFormat="false" ht="15" hidden="false" customHeight="false" outlineLevel="0" collapsed="false">
      <c r="E42" s="30" t="s">
        <v>36</v>
      </c>
      <c r="F42" s="37" t="n">
        <f aca="false">SUM(F20,F28,F35)</f>
        <v>3656.189</v>
      </c>
      <c r="G42" s="37" t="n">
        <f aca="false">SUM(G20,G28,G35)</f>
        <v>172.921</v>
      </c>
      <c r="H42" s="37" t="n">
        <f aca="false">SUM(H20,H28,H35)</f>
        <v>1521.977</v>
      </c>
      <c r="I42" s="37" t="n">
        <f aca="false">SUM(I20,I28,I35)</f>
        <v>813.002</v>
      </c>
      <c r="J42" s="38" t="n">
        <f aca="false">SUM(F42:I42)</f>
        <v>6164.089</v>
      </c>
      <c r="K42" s="46" t="n">
        <f aca="false">(J42*100)/J41</f>
        <v>99.4269082847598</v>
      </c>
      <c r="M42" s="30" t="s">
        <v>46</v>
      </c>
    </row>
    <row r="43" customFormat="false" ht="15" hidden="false" customHeight="false" outlineLevel="0" collapsed="false">
      <c r="E43" s="34" t="s">
        <v>37</v>
      </c>
      <c r="F43" s="37" t="n">
        <f aca="false">SUM(F21,F29,F36)</f>
        <v>18.071</v>
      </c>
      <c r="G43" s="37" t="n">
        <f aca="false">SUM(G21,G29,G36)</f>
        <v>2.8475</v>
      </c>
      <c r="H43" s="37" t="n">
        <f aca="false">SUM(H21,H29,H36)</f>
        <v>6.253</v>
      </c>
      <c r="I43" s="37" t="n">
        <f aca="false">SUM(I21,I29,I36)</f>
        <v>7.975</v>
      </c>
      <c r="J43" s="38" t="n">
        <f aca="false">SUM(F43:I43)</f>
        <v>35.1465</v>
      </c>
      <c r="M43" s="31" t="s">
        <v>32</v>
      </c>
      <c r="N43" s="32" t="s">
        <v>14</v>
      </c>
      <c r="O43" s="32" t="s">
        <v>15</v>
      </c>
      <c r="P43" s="32" t="s">
        <v>33</v>
      </c>
      <c r="Q43" s="32" t="s">
        <v>34</v>
      </c>
      <c r="R43" s="33" t="s">
        <v>13</v>
      </c>
    </row>
    <row r="44" customFormat="false" ht="15" hidden="false" customHeight="false" outlineLevel="0" collapsed="false">
      <c r="E44" s="43" t="s">
        <v>41</v>
      </c>
      <c r="F44" s="41" t="n">
        <f aca="false">SUM(F30,F37)</f>
        <v>0.073</v>
      </c>
      <c r="G44" s="37" t="n">
        <f aca="false">SUM(G30,G37)</f>
        <v>0</v>
      </c>
      <c r="H44" s="41" t="n">
        <f aca="false">SUM(H30,H37)</f>
        <v>0.18</v>
      </c>
      <c r="I44" s="37" t="n">
        <f aca="false">SUM(I30,I37)</f>
        <v>0</v>
      </c>
      <c r="J44" s="42" t="n">
        <f aca="false">SUM(F44:I44)</f>
        <v>0.253</v>
      </c>
      <c r="M44" s="34" t="s">
        <v>35</v>
      </c>
      <c r="N44" s="35" t="n">
        <v>83.611</v>
      </c>
      <c r="O44" s="35" t="n">
        <v>39.794</v>
      </c>
      <c r="P44" s="35" t="n">
        <v>87.163</v>
      </c>
      <c r="Q44" s="35" t="n">
        <v>0</v>
      </c>
      <c r="R44" s="36" t="n">
        <f aca="false">SUM(N44:Q44)</f>
        <v>210.568</v>
      </c>
    </row>
    <row r="45" customFormat="false" ht="15" hidden="false" customHeight="false" outlineLevel="0" collapsed="false">
      <c r="E45" s="34" t="s">
        <v>38</v>
      </c>
      <c r="F45" s="0" t="n">
        <v>0.037</v>
      </c>
      <c r="G45" s="0" t="n">
        <v>0.093</v>
      </c>
      <c r="H45" s="0" t="n">
        <v>0</v>
      </c>
      <c r="I45" s="0" t="n">
        <v>0</v>
      </c>
      <c r="J45" s="38" t="n">
        <f aca="false">SUM(F45:I45)</f>
        <v>0.13</v>
      </c>
      <c r="M45" s="30" t="s">
        <v>36</v>
      </c>
      <c r="N45" s="37" t="n">
        <v>0</v>
      </c>
      <c r="O45" s="37" t="n">
        <v>0.057</v>
      </c>
      <c r="P45" s="37" t="n">
        <v>1.955</v>
      </c>
      <c r="Q45" s="37" t="n">
        <v>0</v>
      </c>
      <c r="R45" s="38" t="n">
        <f aca="false">SUM(N45:Q45)</f>
        <v>2.012</v>
      </c>
    </row>
    <row r="46" customFormat="false" ht="15" hidden="false" customHeight="false" outlineLevel="0" collapsed="false">
      <c r="M46" s="43" t="s">
        <v>47</v>
      </c>
      <c r="N46" s="13" t="n">
        <v>83.611</v>
      </c>
      <c r="O46" s="13" t="n">
        <v>39.737</v>
      </c>
      <c r="P46" s="13" t="n">
        <v>85.208</v>
      </c>
      <c r="Q46" s="0" t="n">
        <v>0</v>
      </c>
      <c r="R46" s="38" t="n">
        <f aca="false">SUM(N46:Q46)</f>
        <v>208.556</v>
      </c>
    </row>
    <row r="47" customFormat="false" ht="15" hidden="false" customHeight="false" outlineLevel="0" collapsed="false">
      <c r="E47" s="30" t="s">
        <v>48</v>
      </c>
    </row>
    <row r="48" customFormat="false" ht="15" hidden="false" customHeight="false" outlineLevel="0" collapsed="false">
      <c r="E48" s="31" t="s">
        <v>32</v>
      </c>
      <c r="F48" s="32" t="s">
        <v>14</v>
      </c>
      <c r="G48" s="32" t="s">
        <v>15</v>
      </c>
      <c r="H48" s="32" t="s">
        <v>33</v>
      </c>
      <c r="I48" s="32" t="s">
        <v>34</v>
      </c>
      <c r="J48" s="33" t="s">
        <v>13</v>
      </c>
      <c r="M48" s="45" t="s">
        <v>49</v>
      </c>
    </row>
    <row r="49" customFormat="false" ht="15" hidden="false" customHeight="false" outlineLevel="0" collapsed="false">
      <c r="E49" s="34" t="s">
        <v>35</v>
      </c>
      <c r="F49" s="35" t="n">
        <v>0.593</v>
      </c>
      <c r="G49" s="35" t="n">
        <v>0</v>
      </c>
      <c r="H49" s="35" t="n">
        <v>0</v>
      </c>
      <c r="I49" s="35" t="n">
        <v>0</v>
      </c>
      <c r="J49" s="36" t="n">
        <f aca="false">SUM(F49:I49)</f>
        <v>0.593</v>
      </c>
      <c r="M49" s="31" t="s">
        <v>32</v>
      </c>
      <c r="N49" s="32" t="s">
        <v>14</v>
      </c>
      <c r="O49" s="32" t="s">
        <v>15</v>
      </c>
      <c r="P49" s="32" t="s">
        <v>33</v>
      </c>
      <c r="Q49" s="32" t="s">
        <v>34</v>
      </c>
      <c r="R49" s="33" t="s">
        <v>13</v>
      </c>
    </row>
    <row r="50" customFormat="false" ht="15" hidden="false" customHeight="false" outlineLevel="0" collapsed="false">
      <c r="E50" s="43" t="s">
        <v>50</v>
      </c>
      <c r="F50" s="37" t="n">
        <v>0.593</v>
      </c>
      <c r="G50" s="37" t="n">
        <v>0</v>
      </c>
      <c r="H50" s="37" t="n">
        <v>0</v>
      </c>
      <c r="I50" s="37" t="n">
        <v>0</v>
      </c>
      <c r="J50" s="38" t="n">
        <f aca="false">SUM(F50:I50)</f>
        <v>0.593</v>
      </c>
      <c r="M50" s="34" t="s">
        <v>35</v>
      </c>
      <c r="N50" s="35" t="n">
        <v>322.283</v>
      </c>
      <c r="O50" s="35" t="n">
        <v>1620.617</v>
      </c>
      <c r="P50" s="35" t="n">
        <v>1889.339</v>
      </c>
      <c r="Q50" s="35" t="n">
        <v>981.449</v>
      </c>
      <c r="R50" s="36" t="n">
        <f aca="false">SUM(N50:Q50)</f>
        <v>4813.688</v>
      </c>
    </row>
    <row r="51" customFormat="false" ht="15" hidden="false" customHeight="false" outlineLevel="0" collapsed="false">
      <c r="F51" s="39"/>
      <c r="G51" s="39"/>
      <c r="H51" s="37"/>
      <c r="I51" s="37"/>
      <c r="M51" s="30" t="s">
        <v>36</v>
      </c>
      <c r="N51" s="37" t="n">
        <f aca="false">SUM(N40,N45)</f>
        <v>238.672</v>
      </c>
      <c r="O51" s="37" t="n">
        <f aca="false">SUM(O40,O45)</f>
        <v>1580.88</v>
      </c>
      <c r="P51" s="37" t="n">
        <f aca="false">SUM(P40,P45)</f>
        <v>1804.131</v>
      </c>
      <c r="Q51" s="37" t="n">
        <f aca="false">SUM(Q40,Q45)</f>
        <v>981.449</v>
      </c>
      <c r="R51" s="38" t="n">
        <f aca="false">SUM(N51:Q51)</f>
        <v>4605.132</v>
      </c>
    </row>
    <row r="52" customFormat="false" ht="15" hidden="false" customHeight="false" outlineLevel="0" collapsed="false">
      <c r="E52" s="30" t="s">
        <v>51</v>
      </c>
      <c r="M52" s="43" t="s">
        <v>47</v>
      </c>
      <c r="N52" s="13" t="n">
        <v>83.611</v>
      </c>
      <c r="O52" s="13" t="n">
        <v>39.737</v>
      </c>
      <c r="P52" s="13" t="n">
        <v>85.208</v>
      </c>
      <c r="Q52" s="0" t="n">
        <v>0</v>
      </c>
      <c r="R52" s="38" t="n">
        <f aca="false">SUM(N52:Q52)</f>
        <v>208.556</v>
      </c>
    </row>
    <row r="53" customFormat="false" ht="15" hidden="false" customHeight="false" outlineLevel="0" collapsed="false">
      <c r="E53" s="31" t="s">
        <v>32</v>
      </c>
      <c r="F53" s="32" t="s">
        <v>14</v>
      </c>
      <c r="G53" s="32" t="s">
        <v>15</v>
      </c>
      <c r="H53" s="32" t="s">
        <v>33</v>
      </c>
      <c r="I53" s="32" t="s">
        <v>34</v>
      </c>
      <c r="J53" s="33" t="s">
        <v>13</v>
      </c>
      <c r="N53" s="13"/>
      <c r="O53" s="13"/>
      <c r="P53" s="13"/>
      <c r="Q53" s="13"/>
    </row>
    <row r="54" customFormat="false" ht="15" hidden="false" customHeight="false" outlineLevel="0" collapsed="false">
      <c r="E54" s="34" t="s">
        <v>35</v>
      </c>
      <c r="F54" s="35" t="n">
        <v>3674.963</v>
      </c>
      <c r="G54" s="35" t="n">
        <v>175.8615</v>
      </c>
      <c r="H54" s="35" t="n">
        <v>1528.41</v>
      </c>
      <c r="I54" s="35" t="n">
        <v>820.977</v>
      </c>
      <c r="J54" s="36" t="n">
        <f aca="false">SUM(F54:I54)</f>
        <v>6200.2115</v>
      </c>
    </row>
    <row r="55" customFormat="false" ht="15" hidden="false" customHeight="false" outlineLevel="0" collapsed="false">
      <c r="E55" s="30" t="s">
        <v>36</v>
      </c>
      <c r="F55" s="37" t="n">
        <v>3656.189</v>
      </c>
      <c r="G55" s="37" t="n">
        <v>172.921</v>
      </c>
      <c r="H55" s="37" t="n">
        <v>1521.977</v>
      </c>
      <c r="I55" s="37" t="n">
        <v>813.002</v>
      </c>
      <c r="J55" s="38" t="n">
        <f aca="false">SUM(F55:I55)</f>
        <v>6164.089</v>
      </c>
    </row>
    <row r="56" customFormat="false" ht="15" hidden="false" customHeight="false" outlineLevel="0" collapsed="false">
      <c r="E56" s="34" t="s">
        <v>37</v>
      </c>
      <c r="F56" s="37" t="n">
        <v>18.071</v>
      </c>
      <c r="G56" s="37" t="n">
        <v>2.8475</v>
      </c>
      <c r="H56" s="37" t="n">
        <v>6.253</v>
      </c>
      <c r="I56" s="37" t="n">
        <v>7.975</v>
      </c>
      <c r="J56" s="38" t="n">
        <f aca="false">SUM(F56:I56)</f>
        <v>35.1465</v>
      </c>
    </row>
    <row r="57" customFormat="false" ht="15" hidden="false" customHeight="false" outlineLevel="0" collapsed="false">
      <c r="E57" s="43" t="s">
        <v>41</v>
      </c>
      <c r="F57" s="41" t="n">
        <v>0.073</v>
      </c>
      <c r="G57" s="37" t="n">
        <v>0</v>
      </c>
      <c r="H57" s="41" t="n">
        <v>0.18</v>
      </c>
      <c r="I57" s="37" t="n">
        <v>0</v>
      </c>
      <c r="J57" s="38" t="n">
        <f aca="false">SUM(F57:I57)</f>
        <v>0.253</v>
      </c>
    </row>
    <row r="58" customFormat="false" ht="15" hidden="false" customHeight="false" outlineLevel="0" collapsed="false">
      <c r="E58" s="34" t="s">
        <v>38</v>
      </c>
      <c r="F58" s="47" t="n">
        <v>0.037</v>
      </c>
      <c r="G58" s="48" t="n">
        <v>0.093</v>
      </c>
      <c r="H58" s="0" t="n">
        <v>0</v>
      </c>
      <c r="I58" s="0" t="n">
        <v>0</v>
      </c>
      <c r="J58" s="38" t="n">
        <f aca="false">SUM(F58:I58)</f>
        <v>0.13</v>
      </c>
    </row>
    <row r="59" customFormat="false" ht="15" hidden="false" customHeight="false" outlineLevel="0" collapsed="false">
      <c r="E59" s="43" t="s">
        <v>50</v>
      </c>
      <c r="F59" s="13" t="n">
        <v>0.593</v>
      </c>
      <c r="G59" s="0" t="n">
        <v>0</v>
      </c>
      <c r="H59" s="0" t="n">
        <v>0</v>
      </c>
      <c r="I59" s="0" t="n">
        <v>0</v>
      </c>
      <c r="J59" s="38" t="n">
        <f aca="false">SUM(F59:I59)</f>
        <v>0.593</v>
      </c>
    </row>
  </sheetData>
  <mergeCells count="8">
    <mergeCell ref="D4:E4"/>
    <mergeCell ref="C5:C6"/>
    <mergeCell ref="F5:F6"/>
    <mergeCell ref="D6:E6"/>
    <mergeCell ref="D10:E10"/>
    <mergeCell ref="C11:C12"/>
    <mergeCell ref="F11:F12"/>
    <mergeCell ref="D12:E1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M50"/>
  <sheetViews>
    <sheetView windowProtection="false" showFormulas="false" showGridLines="true" showRowColHeaders="true" showZeros="true" rightToLeft="false" tabSelected="false" showOutlineSymbols="true" defaultGridColor="true" view="normal" topLeftCell="A31" colorId="64" zoomScale="100" zoomScaleNormal="100" zoomScalePageLayoutView="100" workbookViewId="0">
      <selection pane="topLeft" activeCell="M40" activeCellId="0" sqref="M40"/>
    </sheetView>
  </sheetViews>
  <sheetFormatPr defaultRowHeight="15"/>
  <cols>
    <col collapsed="false" hidden="false" max="7" min="1" style="0" width="10.6032388663968"/>
    <col collapsed="false" hidden="false" max="8" min="8" style="0" width="20.995951417004"/>
    <col collapsed="false" hidden="false" max="1025" min="9" style="0" width="10.6032388663968"/>
  </cols>
  <sheetData>
    <row r="1" customFormat="false" ht="15" hidden="false" customHeight="false" outlineLevel="0" collapsed="false">
      <c r="B1" s="0" t="s">
        <v>52</v>
      </c>
      <c r="C1" s="21"/>
    </row>
    <row r="2" customFormat="false" ht="15.75" hidden="false" customHeight="false" outlineLevel="0" collapsed="false"/>
    <row r="3" customFormat="false" ht="25.5" hidden="false" customHeight="false" outlineLevel="0" collapsed="false">
      <c r="B3" s="49" t="s">
        <v>53</v>
      </c>
      <c r="C3" s="50" t="s">
        <v>54</v>
      </c>
      <c r="D3" s="50" t="s">
        <v>55</v>
      </c>
      <c r="E3" s="51" t="s">
        <v>56</v>
      </c>
      <c r="F3" s="51" t="s">
        <v>57</v>
      </c>
    </row>
    <row r="4" customFormat="false" ht="15.75" hidden="false" customHeight="false" outlineLevel="0" collapsed="false">
      <c r="B4" s="52" t="s">
        <v>58</v>
      </c>
      <c r="C4" s="53"/>
      <c r="D4" s="53"/>
      <c r="E4" s="53" t="n">
        <v>803</v>
      </c>
      <c r="F4" s="53"/>
    </row>
    <row r="5" customFormat="false" ht="15.75" hidden="false" customHeight="false" outlineLevel="0" collapsed="false">
      <c r="B5" s="52" t="s">
        <v>59</v>
      </c>
      <c r="C5" s="53"/>
      <c r="D5" s="53"/>
      <c r="E5" s="53" t="n">
        <v>531</v>
      </c>
      <c r="F5" s="53"/>
    </row>
    <row r="6" customFormat="false" ht="15.75" hidden="false" customHeight="false" outlineLevel="0" collapsed="false">
      <c r="B6" s="52" t="s">
        <v>60</v>
      </c>
      <c r="C6" s="53"/>
      <c r="D6" s="53"/>
      <c r="E6" s="53" t="n">
        <v>208</v>
      </c>
      <c r="F6" s="53"/>
    </row>
    <row r="7" customFormat="false" ht="15.75" hidden="false" customHeight="false" outlineLevel="0" collapsed="false">
      <c r="B7" s="52" t="s">
        <v>61</v>
      </c>
      <c r="C7" s="53"/>
      <c r="D7" s="53"/>
      <c r="E7" s="53" t="n">
        <v>143</v>
      </c>
      <c r="F7" s="53"/>
    </row>
    <row r="8" customFormat="false" ht="15.75" hidden="false" customHeight="false" outlineLevel="0" collapsed="false">
      <c r="B8" s="52" t="s">
        <v>62</v>
      </c>
      <c r="C8" s="53"/>
      <c r="D8" s="53"/>
      <c r="E8" s="53" t="n">
        <v>14</v>
      </c>
      <c r="F8" s="53"/>
    </row>
    <row r="9" customFormat="false" ht="15.75" hidden="false" customHeight="false" outlineLevel="0" collapsed="false">
      <c r="B9" s="52" t="s">
        <v>63</v>
      </c>
      <c r="C9" s="53"/>
      <c r="D9" s="53"/>
      <c r="E9" s="53" t="n">
        <v>2956</v>
      </c>
      <c r="F9" s="53"/>
    </row>
    <row r="10" customFormat="false" ht="15.75" hidden="false" customHeight="false" outlineLevel="0" collapsed="false">
      <c r="B10" s="52" t="s">
        <v>64</v>
      </c>
      <c r="C10" s="53"/>
      <c r="D10" s="53"/>
      <c r="E10" s="53" t="n">
        <v>6803</v>
      </c>
      <c r="F10" s="53"/>
    </row>
    <row r="11" customFormat="false" ht="15.75" hidden="false" customHeight="false" outlineLevel="0" collapsed="false">
      <c r="B11" s="52" t="s">
        <v>65</v>
      </c>
      <c r="C11" s="53"/>
      <c r="D11" s="53"/>
      <c r="E11" s="53" t="n">
        <v>1456</v>
      </c>
      <c r="F11" s="53"/>
    </row>
    <row r="12" customFormat="false" ht="15.75" hidden="false" customHeight="false" outlineLevel="0" collapsed="false">
      <c r="B12" s="52" t="s">
        <v>66</v>
      </c>
      <c r="C12" s="53"/>
      <c r="D12" s="53"/>
      <c r="E12" s="53" t="n">
        <v>1420</v>
      </c>
      <c r="F12" s="53"/>
    </row>
    <row r="13" customFormat="false" ht="15.75" hidden="false" customHeight="false" outlineLevel="0" collapsed="false">
      <c r="B13" s="52" t="s">
        <v>67</v>
      </c>
      <c r="C13" s="53"/>
      <c r="D13" s="53"/>
      <c r="E13" s="53" t="n">
        <v>696</v>
      </c>
      <c r="F13" s="53"/>
    </row>
    <row r="14" customFormat="false" ht="15.75" hidden="false" customHeight="false" outlineLevel="0" collapsed="false">
      <c r="B14" s="52" t="s">
        <v>68</v>
      </c>
      <c r="C14" s="53" t="n">
        <v>596</v>
      </c>
      <c r="D14" s="53" t="n">
        <v>2.23</v>
      </c>
      <c r="E14" s="53" t="n">
        <v>1331</v>
      </c>
      <c r="F14" s="53"/>
    </row>
    <row r="15" customFormat="false" ht="15.75" hidden="false" customHeight="false" outlineLevel="0" collapsed="false">
      <c r="B15" s="52" t="s">
        <v>69</v>
      </c>
      <c r="C15" s="53" t="n">
        <v>0</v>
      </c>
      <c r="D15" s="53"/>
      <c r="E15" s="53" t="n">
        <v>111</v>
      </c>
      <c r="F15" s="53"/>
    </row>
    <row r="16" customFormat="false" ht="15.75" hidden="false" customHeight="false" outlineLevel="0" collapsed="false">
      <c r="B16" s="52" t="s">
        <v>70</v>
      </c>
      <c r="C16" s="53" t="n">
        <v>368</v>
      </c>
      <c r="D16" s="53" t="n">
        <v>1.29</v>
      </c>
      <c r="E16" s="53" t="n">
        <v>474</v>
      </c>
      <c r="F16" s="53"/>
    </row>
    <row r="17" customFormat="false" ht="15.75" hidden="false" customHeight="false" outlineLevel="0" collapsed="false">
      <c r="B17" s="52" t="s">
        <v>71</v>
      </c>
      <c r="C17" s="53" t="n">
        <v>1542</v>
      </c>
      <c r="D17" s="53" t="n">
        <v>0.34</v>
      </c>
      <c r="E17" s="53" t="n">
        <v>523</v>
      </c>
      <c r="F17" s="53"/>
    </row>
    <row r="18" customFormat="false" ht="15.75" hidden="false" customHeight="false" outlineLevel="0" collapsed="false">
      <c r="B18" s="52" t="s">
        <v>72</v>
      </c>
      <c r="C18" s="53" t="n">
        <v>112</v>
      </c>
      <c r="D18" s="53" t="n">
        <v>2.98</v>
      </c>
      <c r="E18" s="53" t="n">
        <v>333</v>
      </c>
      <c r="F18" s="53"/>
    </row>
    <row r="19" customFormat="false" ht="15.75" hidden="false" customHeight="false" outlineLevel="0" collapsed="false">
      <c r="B19" s="52" t="s">
        <v>73</v>
      </c>
      <c r="C19" s="53" t="n">
        <v>0</v>
      </c>
      <c r="D19" s="53"/>
      <c r="E19" s="53" t="n">
        <v>173</v>
      </c>
      <c r="F19" s="53"/>
    </row>
    <row r="20" customFormat="false" ht="15.75" hidden="false" customHeight="false" outlineLevel="0" collapsed="false">
      <c r="B20" s="52" t="s">
        <v>74</v>
      </c>
      <c r="C20" s="53" t="n">
        <v>1062</v>
      </c>
      <c r="D20" s="53" t="n">
        <v>0.106</v>
      </c>
      <c r="E20" s="53" t="n">
        <v>113</v>
      </c>
      <c r="F20" s="53"/>
    </row>
    <row r="21" customFormat="false" ht="15.75" hidden="false" customHeight="false" outlineLevel="0" collapsed="false">
      <c r="B21" s="52" t="s">
        <v>75</v>
      </c>
      <c r="C21" s="53" t="n">
        <v>0</v>
      </c>
      <c r="D21" s="53"/>
      <c r="E21" s="53" t="n">
        <v>198</v>
      </c>
      <c r="F21" s="53"/>
      <c r="H21" s="0" t="s">
        <v>76</v>
      </c>
      <c r="I21" s="0" t="n">
        <v>2018</v>
      </c>
      <c r="J21" s="0" t="n">
        <v>2018</v>
      </c>
      <c r="K21" s="0" t="n">
        <v>2019</v>
      </c>
      <c r="L21" s="0" t="n">
        <v>2019</v>
      </c>
    </row>
    <row r="22" customFormat="false" ht="15.75" hidden="false" customHeight="false" outlineLevel="0" collapsed="false">
      <c r="B22" s="52" t="s">
        <v>77</v>
      </c>
      <c r="C22" s="53" t="n">
        <v>1945</v>
      </c>
      <c r="D22" s="53" t="n">
        <v>0.44</v>
      </c>
      <c r="E22" s="53" t="n">
        <v>862</v>
      </c>
      <c r="F22" s="53"/>
      <c r="H22" s="54" t="s">
        <v>78</v>
      </c>
      <c r="I22" s="1" t="s">
        <v>33</v>
      </c>
      <c r="J22" s="1" t="s">
        <v>34</v>
      </c>
      <c r="K22" s="1" t="s">
        <v>14</v>
      </c>
      <c r="L22" s="1" t="s">
        <v>15</v>
      </c>
      <c r="M22" s="54" t="s">
        <v>78</v>
      </c>
    </row>
    <row r="23" customFormat="false" ht="15.75" hidden="false" customHeight="false" outlineLevel="0" collapsed="false">
      <c r="B23" s="52" t="s">
        <v>79</v>
      </c>
      <c r="C23" s="53" t="n">
        <v>5811</v>
      </c>
      <c r="D23" s="53" t="n">
        <v>0.024</v>
      </c>
      <c r="E23" s="53" t="n">
        <v>142</v>
      </c>
      <c r="F23" s="53"/>
      <c r="H23" s="0" t="s">
        <v>80</v>
      </c>
      <c r="I23" s="4" t="n">
        <v>3168.0695</v>
      </c>
      <c r="J23" s="4" t="n">
        <v>2445.711</v>
      </c>
      <c r="K23" s="13" t="n">
        <v>3409.251</v>
      </c>
      <c r="L23" s="55" t="n">
        <v>98.556</v>
      </c>
      <c r="M23" s="56" t="n">
        <f aca="false">SUM(I23:L23)</f>
        <v>9121.5875</v>
      </c>
    </row>
    <row r="24" customFormat="false" ht="15.75" hidden="false" customHeight="false" outlineLevel="0" collapsed="false">
      <c r="B24" s="52" t="s">
        <v>81</v>
      </c>
      <c r="C24" s="53" t="n">
        <v>2115</v>
      </c>
      <c r="D24" s="53" t="n">
        <v>0.031</v>
      </c>
      <c r="E24" s="53" t="n">
        <v>66</v>
      </c>
      <c r="F24" s="53"/>
      <c r="H24" s="0" t="s">
        <v>82</v>
      </c>
      <c r="I24" s="0" t="n">
        <v>391.175</v>
      </c>
      <c r="J24" s="0" t="n">
        <v>236.317</v>
      </c>
      <c r="K24" s="4" t="n">
        <v>265.119</v>
      </c>
      <c r="L24" s="57" t="n">
        <v>77.3055</v>
      </c>
      <c r="M24" s="56" t="n">
        <f aca="false">SUM(I24:L24)</f>
        <v>969.9165</v>
      </c>
    </row>
    <row r="25" customFormat="false" ht="15.75" hidden="false" customHeight="false" outlineLevel="0" collapsed="false">
      <c r="B25" s="52" t="s">
        <v>83</v>
      </c>
      <c r="C25" s="53" t="n">
        <v>1230</v>
      </c>
      <c r="D25" s="53" t="n">
        <v>0.43</v>
      </c>
      <c r="E25" s="53" t="n">
        <v>529</v>
      </c>
      <c r="F25" s="53"/>
      <c r="H25" s="0" t="s">
        <v>84</v>
      </c>
      <c r="I25" s="0" t="n">
        <f aca="false">SUM(I23:I24)</f>
        <v>3559.2445</v>
      </c>
      <c r="J25" s="0" t="n">
        <f aca="false">SUM(J23:J24)</f>
        <v>2682.028</v>
      </c>
      <c r="K25" s="4" t="n">
        <f aca="false">SUM(K23:K24)</f>
        <v>3674.37</v>
      </c>
      <c r="L25" s="57" t="n">
        <f aca="false">SUM(L23:L24)</f>
        <v>175.8615</v>
      </c>
      <c r="M25" s="58" t="n">
        <f aca="false">SUM(I25:L25)</f>
        <v>10091.504</v>
      </c>
    </row>
    <row r="26" customFormat="false" ht="15.75" hidden="false" customHeight="false" outlineLevel="0" collapsed="false">
      <c r="B26" s="52" t="s">
        <v>85</v>
      </c>
      <c r="C26" s="53" t="n">
        <v>28558</v>
      </c>
      <c r="D26" s="53" t="n">
        <v>0.143</v>
      </c>
      <c r="E26" s="53" t="n">
        <v>4097</v>
      </c>
      <c r="F26" s="53"/>
      <c r="H26" s="0" t="s">
        <v>86</v>
      </c>
      <c r="I26" s="0" t="n">
        <v>0</v>
      </c>
      <c r="J26" s="0" t="n">
        <v>0</v>
      </c>
      <c r="K26" s="0" t="n">
        <v>0</v>
      </c>
      <c r="L26" s="0" t="n">
        <v>0</v>
      </c>
      <c r="M26" s="56" t="n">
        <f aca="false">SUM(I26:L26)</f>
        <v>0</v>
      </c>
    </row>
    <row r="27" customFormat="false" ht="15.75" hidden="false" customHeight="false" outlineLevel="0" collapsed="false">
      <c r="B27" s="52" t="s">
        <v>87</v>
      </c>
      <c r="C27" s="53"/>
      <c r="D27" s="53"/>
      <c r="E27" s="53" t="n">
        <v>356</v>
      </c>
      <c r="F27" s="53"/>
      <c r="H27" s="0" t="s">
        <v>88</v>
      </c>
      <c r="I27" s="0" t="n">
        <v>0.581</v>
      </c>
      <c r="J27" s="0" t="n">
        <v>0</v>
      </c>
      <c r="K27" s="0" t="n">
        <v>0.593</v>
      </c>
      <c r="L27" s="0" t="n">
        <v>0</v>
      </c>
      <c r="M27" s="56" t="n">
        <f aca="false">SUM(I27:L27)</f>
        <v>1.174</v>
      </c>
    </row>
    <row r="28" customFormat="false" ht="15.75" hidden="false" customHeight="false" outlineLevel="0" collapsed="false">
      <c r="B28" s="52" t="s">
        <v>89</v>
      </c>
      <c r="C28" s="53" t="n">
        <v>4284</v>
      </c>
      <c r="D28" s="53" t="n">
        <v>0.073</v>
      </c>
      <c r="E28" s="53" t="n">
        <v>311</v>
      </c>
      <c r="F28" s="53"/>
      <c r="H28" s="0" t="s">
        <v>90</v>
      </c>
      <c r="I28" s="0" t="n">
        <f aca="false">SUM(I26:I27)</f>
        <v>0.581</v>
      </c>
      <c r="J28" s="0" t="n">
        <f aca="false">SUM(J26:J27)</f>
        <v>0</v>
      </c>
      <c r="K28" s="0" t="n">
        <f aca="false">SUM(K26:K27)</f>
        <v>0.593</v>
      </c>
      <c r="L28" s="0" t="n">
        <f aca="false">SUM(L26:L27)</f>
        <v>0</v>
      </c>
      <c r="M28" s="58" t="n">
        <f aca="false">SUM(I28:L28)</f>
        <v>1.174</v>
      </c>
    </row>
    <row r="29" customFormat="false" ht="15.75" hidden="false" customHeight="false" outlineLevel="0" collapsed="false">
      <c r="B29" s="52" t="s">
        <v>91</v>
      </c>
      <c r="C29" s="53" t="n">
        <v>1947</v>
      </c>
      <c r="D29" s="53" t="n">
        <v>1.304</v>
      </c>
      <c r="E29" s="53" t="n">
        <v>2538</v>
      </c>
      <c r="F29" s="53"/>
    </row>
    <row r="30" customFormat="false" ht="15.75" hidden="false" customHeight="false" outlineLevel="0" collapsed="false">
      <c r="B30" s="52" t="s">
        <v>92</v>
      </c>
      <c r="C30" s="53" t="n">
        <v>8237</v>
      </c>
      <c r="D30" s="53" t="n">
        <v>0.215</v>
      </c>
      <c r="E30" s="53" t="n">
        <v>1774</v>
      </c>
      <c r="F30" s="53" t="n">
        <v>0.152</v>
      </c>
    </row>
    <row r="31" customFormat="false" ht="15.75" hidden="false" customHeight="false" outlineLevel="0" collapsed="false">
      <c r="B31" s="52" t="s">
        <v>93</v>
      </c>
      <c r="C31" s="53" t="n">
        <v>38507</v>
      </c>
      <c r="D31" s="53" t="n">
        <v>0.23</v>
      </c>
      <c r="E31" s="53" t="n">
        <v>8874</v>
      </c>
      <c r="F31" s="53" t="n">
        <v>6.5</v>
      </c>
    </row>
    <row r="32" customFormat="false" ht="15.75" hidden="false" customHeight="false" outlineLevel="0" collapsed="false">
      <c r="B32" s="52" t="s">
        <v>94</v>
      </c>
      <c r="C32" s="53" t="n">
        <v>19047</v>
      </c>
      <c r="D32" s="53" t="n">
        <v>0.582</v>
      </c>
      <c r="E32" s="53" t="n">
        <v>11090</v>
      </c>
      <c r="F32" s="53" t="n">
        <v>0</v>
      </c>
    </row>
    <row r="33" customFormat="false" ht="15.75" hidden="false" customHeight="false" outlineLevel="0" collapsed="false">
      <c r="B33" s="59" t="s">
        <v>78</v>
      </c>
      <c r="C33" s="60" t="n">
        <v>65097</v>
      </c>
      <c r="D33" s="60" t="n">
        <v>0.192</v>
      </c>
      <c r="E33" s="60" t="n">
        <v>10092</v>
      </c>
      <c r="F33" s="60" t="n">
        <v>1</v>
      </c>
    </row>
    <row r="34" customFormat="false" ht="15.75" hidden="false" customHeight="false" outlineLevel="0" collapsed="false">
      <c r="B34" s="59" t="s">
        <v>95</v>
      </c>
      <c r="C34" s="60" t="n">
        <v>4129</v>
      </c>
      <c r="D34" s="61" t="s">
        <v>96</v>
      </c>
      <c r="E34" s="62" t="n">
        <v>2618</v>
      </c>
      <c r="F34" s="60" t="s">
        <v>97</v>
      </c>
    </row>
    <row r="35" customFormat="false" ht="15.75" hidden="false" customHeight="false" outlineLevel="0" collapsed="false">
      <c r="B35" s="59" t="s">
        <v>98</v>
      </c>
      <c r="C35" s="61" t="s">
        <v>96</v>
      </c>
      <c r="D35" s="60"/>
      <c r="E35" s="60"/>
      <c r="F35" s="60"/>
      <c r="H35" s="0" t="s">
        <v>76</v>
      </c>
      <c r="I35" s="0" t="n">
        <v>2019</v>
      </c>
      <c r="J35" s="0" t="n">
        <v>2019</v>
      </c>
      <c r="K35" s="0" t="n">
        <v>2020</v>
      </c>
      <c r="L35" s="0" t="n">
        <v>2020</v>
      </c>
    </row>
    <row r="36" customFormat="false" ht="15.75" hidden="false" customHeight="false" outlineLevel="0" collapsed="false">
      <c r="H36" s="54" t="s">
        <v>95</v>
      </c>
      <c r="I36" s="1" t="s">
        <v>33</v>
      </c>
      <c r="J36" s="1" t="s">
        <v>34</v>
      </c>
      <c r="K36" s="1" t="s">
        <v>14</v>
      </c>
      <c r="L36" s="1" t="s">
        <v>15</v>
      </c>
      <c r="M36" s="54" t="s">
        <v>95</v>
      </c>
    </row>
    <row r="37" customFormat="false" ht="15" hidden="false" customHeight="false" outlineLevel="0" collapsed="false">
      <c r="B37" s="29" t="s">
        <v>99</v>
      </c>
      <c r="H37" s="0" t="s">
        <v>80</v>
      </c>
      <c r="I37" s="0" t="n">
        <v>1008.503</v>
      </c>
      <c r="J37" s="0" t="n">
        <v>692.605</v>
      </c>
      <c r="K37" s="4" t="n">
        <v>252.5</v>
      </c>
      <c r="L37" s="63" t="n">
        <v>0</v>
      </c>
      <c r="M37" s="17" t="n">
        <f aca="false">SUM(I37:L37)</f>
        <v>1953.608</v>
      </c>
    </row>
    <row r="38" customFormat="false" ht="15" hidden="false" customHeight="false" outlineLevel="0" collapsed="false">
      <c r="H38" s="0" t="s">
        <v>82</v>
      </c>
      <c r="I38" s="0" t="n">
        <v>519.608</v>
      </c>
      <c r="J38" s="0" t="n">
        <v>128.372</v>
      </c>
      <c r="K38" s="0" t="n">
        <v>14.5058</v>
      </c>
      <c r="L38" s="63" t="n">
        <v>1.505</v>
      </c>
      <c r="M38" s="17" t="n">
        <f aca="false">SUM(I38:L38)</f>
        <v>663.9908</v>
      </c>
    </row>
    <row r="39" customFormat="false" ht="15" hidden="false" customHeight="false" outlineLevel="0" collapsed="false">
      <c r="H39" s="0" t="s">
        <v>84</v>
      </c>
      <c r="I39" s="0" t="n">
        <f aca="false">SUM(I37:I38)</f>
        <v>1528.111</v>
      </c>
      <c r="J39" s="0" t="n">
        <f aca="false">SUM(J37:J38)</f>
        <v>820.977</v>
      </c>
      <c r="K39" s="4" t="n">
        <f aca="false">SUM(K37:K38)</f>
        <v>267.0058</v>
      </c>
      <c r="L39" s="63" t="n">
        <f aca="false">SUM(L37:L38)</f>
        <v>1.505</v>
      </c>
      <c r="M39" s="17" t="n">
        <f aca="false">SUM(I39:L39)</f>
        <v>2617.5988</v>
      </c>
    </row>
    <row r="40" customFormat="false" ht="15" hidden="false" customHeight="false" outlineLevel="0" collapsed="false">
      <c r="H40" s="0" t="s">
        <v>100</v>
      </c>
      <c r="I40" s="0" t="n">
        <f aca="false">SUM(I37:I38)</f>
        <v>1528.111</v>
      </c>
      <c r="J40" s="0" t="n">
        <f aca="false">SUM(J37:J38)</f>
        <v>820.977</v>
      </c>
      <c r="K40" s="4" t="n">
        <f aca="false">SUM(K37:K38)</f>
        <v>267.0058</v>
      </c>
      <c r="L40" s="63" t="n">
        <f aca="false">SUM(L37:L38)</f>
        <v>1.505</v>
      </c>
      <c r="M40" s="64" t="n">
        <f aca="false">SUM(I40:L40)</f>
        <v>2617.5988</v>
      </c>
    </row>
    <row r="41" customFormat="false" ht="15" hidden="false" customHeight="false" outlineLevel="0" collapsed="false">
      <c r="H41" s="0" t="s">
        <v>86</v>
      </c>
      <c r="I41" s="0" t="n">
        <v>0</v>
      </c>
      <c r="J41" s="0" t="n">
        <v>0</v>
      </c>
      <c r="K41" s="0" t="s">
        <v>12</v>
      </c>
      <c r="L41" s="0" t="s">
        <v>12</v>
      </c>
      <c r="M41" s="55" t="n">
        <f aca="false">SUM(I41:L41)</f>
        <v>0</v>
      </c>
    </row>
    <row r="42" customFormat="false" ht="15" hidden="false" customHeight="false" outlineLevel="0" collapsed="false">
      <c r="H42" s="0" t="s">
        <v>88</v>
      </c>
      <c r="I42" s="0" t="n">
        <v>0</v>
      </c>
      <c r="J42" s="0" t="n">
        <v>0</v>
      </c>
      <c r="K42" s="0" t="s">
        <v>12</v>
      </c>
      <c r="L42" s="0" t="s">
        <v>12</v>
      </c>
      <c r="M42" s="55" t="n">
        <f aca="false">SUM(I42:L42)</f>
        <v>0</v>
      </c>
    </row>
    <row r="43" customFormat="false" ht="15" hidden="false" customHeight="false" outlineLevel="0" collapsed="false">
      <c r="H43" s="0" t="s">
        <v>90</v>
      </c>
      <c r="I43" s="0" t="n">
        <f aca="false">SUM(I41:I42)</f>
        <v>0</v>
      </c>
      <c r="J43" s="0" t="n">
        <f aca="false">SUM(J41:J42)</f>
        <v>0</v>
      </c>
      <c r="K43" s="0" t="s">
        <v>12</v>
      </c>
      <c r="L43" s="0" t="s">
        <v>12</v>
      </c>
      <c r="M43" s="65" t="n">
        <f aca="false">SUM(I43:L43)</f>
        <v>0</v>
      </c>
    </row>
    <row r="46" customFormat="false" ht="15" hidden="false" customHeight="false" outlineLevel="0" collapsed="false">
      <c r="H46" s="0" t="s">
        <v>101</v>
      </c>
    </row>
    <row r="47" customFormat="false" ht="15" hidden="false" customHeight="false" outlineLevel="0" collapsed="false">
      <c r="H47" s="0" t="s">
        <v>102</v>
      </c>
      <c r="I47" s="4" t="n">
        <f aca="false">SUM(I48:I49)</f>
        <v>2349.088</v>
      </c>
    </row>
    <row r="48" customFormat="false" ht="15" hidden="false" customHeight="false" outlineLevel="0" collapsed="false">
      <c r="H48" s="0" t="s">
        <v>103</v>
      </c>
      <c r="I48" s="4" t="n">
        <f aca="false">SUM(I40:J40)</f>
        <v>2349.088</v>
      </c>
    </row>
    <row r="49" customFormat="false" ht="15.75" hidden="false" customHeight="false" outlineLevel="0" collapsed="false">
      <c r="H49" s="0" t="s">
        <v>104</v>
      </c>
      <c r="I49" s="4" t="n">
        <f aca="false">SUM(I43:J43)</f>
        <v>0</v>
      </c>
    </row>
    <row r="50" customFormat="false" ht="15.75" hidden="false" customHeight="false" outlineLevel="0" collapsed="false">
      <c r="H50" s="66" t="s">
        <v>101</v>
      </c>
      <c r="I50" s="67" t="n">
        <f aca="false">I49/I47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P51"/>
  <sheetViews>
    <sheetView windowProtection="false" showFormulas="false" showGridLines="true" showRowColHeaders="true" showZeros="true" rightToLeft="false" tabSelected="true" showOutlineSymbols="true" defaultGridColor="true" view="normal" topLeftCell="J34" colorId="64" zoomScale="100" zoomScaleNormal="100" zoomScalePageLayoutView="100" workbookViewId="0">
      <selection pane="topLeft" activeCell="F42" activeCellId="0" sqref="F42"/>
    </sheetView>
  </sheetViews>
  <sheetFormatPr defaultRowHeight="15"/>
  <cols>
    <col collapsed="false" hidden="false" max="10" min="1" style="0" width="10.6032388663968"/>
    <col collapsed="false" hidden="false" max="11" min="11" style="0" width="34.5060728744939"/>
    <col collapsed="false" hidden="false" max="1025" min="12" style="0" width="10.6032388663968"/>
  </cols>
  <sheetData>
    <row r="1" customFormat="false" ht="15" hidden="false" customHeight="false" outlineLevel="0" collapsed="false">
      <c r="B1" s="0" t="s">
        <v>105</v>
      </c>
      <c r="C1" s="21"/>
    </row>
    <row r="2" customFormat="false" ht="15.75" hidden="false" customHeight="false" outlineLevel="0" collapsed="false"/>
    <row r="3" customFormat="false" ht="61.5" hidden="false" customHeight="false" outlineLevel="0" collapsed="false">
      <c r="B3" s="22" t="s">
        <v>53</v>
      </c>
      <c r="C3" s="23" t="s">
        <v>106</v>
      </c>
      <c r="D3" s="23" t="s">
        <v>107</v>
      </c>
      <c r="E3" s="23" t="s">
        <v>108</v>
      </c>
      <c r="F3" s="23" t="s">
        <v>109</v>
      </c>
    </row>
    <row r="4" customFormat="false" ht="15.75" hidden="false" customHeight="false" outlineLevel="0" collapsed="false">
      <c r="B4" s="54" t="s">
        <v>58</v>
      </c>
      <c r="C4" s="68" t="n">
        <v>1.13</v>
      </c>
      <c r="D4" s="68" t="n">
        <v>0.74</v>
      </c>
      <c r="E4" s="53" t="n">
        <v>5319</v>
      </c>
      <c r="F4" s="53"/>
    </row>
    <row r="5" customFormat="false" ht="15.75" hidden="false" customHeight="false" outlineLevel="0" collapsed="false">
      <c r="B5" s="54" t="s">
        <v>59</v>
      </c>
      <c r="C5" s="68" t="n">
        <v>1.42</v>
      </c>
      <c r="D5" s="68" t="n">
        <v>2</v>
      </c>
      <c r="E5" s="53" t="n">
        <v>6690</v>
      </c>
      <c r="F5" s="53"/>
    </row>
    <row r="6" customFormat="false" ht="15.75" hidden="false" customHeight="false" outlineLevel="0" collapsed="false">
      <c r="B6" s="54" t="s">
        <v>60</v>
      </c>
      <c r="C6" s="68" t="n">
        <v>0.78</v>
      </c>
      <c r="D6" s="68" t="n">
        <v>0.82</v>
      </c>
      <c r="E6" s="53" t="n">
        <v>3469</v>
      </c>
      <c r="F6" s="53"/>
    </row>
    <row r="7" customFormat="false" ht="15.75" hidden="false" customHeight="false" outlineLevel="0" collapsed="false">
      <c r="B7" s="54" t="s">
        <v>61</v>
      </c>
      <c r="C7" s="68" t="n">
        <v>0.76</v>
      </c>
      <c r="D7" s="68" t="n">
        <v>0.52</v>
      </c>
      <c r="E7" s="53" t="n">
        <v>2191</v>
      </c>
      <c r="F7" s="53"/>
    </row>
    <row r="8" customFormat="false" ht="15.75" hidden="false" customHeight="false" outlineLevel="0" collapsed="false">
      <c r="B8" s="54" t="s">
        <v>62</v>
      </c>
      <c r="C8" s="68" t="n">
        <v>0.79</v>
      </c>
      <c r="D8" s="68" t="n">
        <v>1.35</v>
      </c>
      <c r="E8" s="53" t="n">
        <v>3017</v>
      </c>
      <c r="F8" s="53"/>
    </row>
    <row r="9" customFormat="false" ht="15.75" hidden="false" customHeight="false" outlineLevel="0" collapsed="false">
      <c r="B9" s="54" t="s">
        <v>63</v>
      </c>
      <c r="C9" s="68" t="n">
        <v>0.5</v>
      </c>
      <c r="D9" s="68" t="n">
        <v>0.124</v>
      </c>
      <c r="E9" s="53" t="n">
        <v>556</v>
      </c>
      <c r="F9" s="53"/>
    </row>
    <row r="10" customFormat="false" ht="15.75" hidden="false" customHeight="false" outlineLevel="0" collapsed="false">
      <c r="B10" s="54" t="s">
        <v>64</v>
      </c>
      <c r="C10" s="68" t="n">
        <v>1.21</v>
      </c>
      <c r="D10" s="68" t="n">
        <v>0.24</v>
      </c>
      <c r="E10" s="53" t="n">
        <v>1154</v>
      </c>
      <c r="F10" s="53"/>
    </row>
    <row r="11" customFormat="false" ht="15.75" hidden="false" customHeight="false" outlineLevel="0" collapsed="false">
      <c r="B11" s="54" t="s">
        <v>65</v>
      </c>
      <c r="C11" s="68" t="n">
        <v>2.3</v>
      </c>
      <c r="D11" s="68" t="n">
        <v>1.14</v>
      </c>
      <c r="E11" s="53" t="n">
        <v>3001</v>
      </c>
      <c r="F11" s="53"/>
    </row>
    <row r="12" customFormat="false" ht="15.75" hidden="false" customHeight="false" outlineLevel="0" collapsed="false">
      <c r="B12" s="54" t="s">
        <v>66</v>
      </c>
      <c r="C12" s="68" t="n">
        <v>2.1</v>
      </c>
      <c r="D12" s="68" t="n">
        <v>1.32</v>
      </c>
      <c r="E12" s="53" t="n">
        <v>6552</v>
      </c>
      <c r="F12" s="53"/>
    </row>
    <row r="13" customFormat="false" ht="15.75" hidden="false" customHeight="false" outlineLevel="0" collapsed="false">
      <c r="B13" s="54" t="s">
        <v>67</v>
      </c>
      <c r="C13" s="68" t="n">
        <v>1.95</v>
      </c>
      <c r="D13" s="68" t="n">
        <v>2</v>
      </c>
      <c r="E13" s="53" t="n">
        <v>9259</v>
      </c>
      <c r="F13" s="53"/>
    </row>
    <row r="14" customFormat="false" ht="15.75" hidden="false" customHeight="false" outlineLevel="0" collapsed="false">
      <c r="B14" s="54" t="s">
        <v>68</v>
      </c>
      <c r="C14" s="68" t="n">
        <v>0.96</v>
      </c>
      <c r="D14" s="68" t="n">
        <v>0.84</v>
      </c>
      <c r="E14" s="53" t="n">
        <v>3387</v>
      </c>
      <c r="F14" s="53"/>
    </row>
    <row r="15" customFormat="false" ht="15.75" hidden="false" customHeight="false" outlineLevel="0" collapsed="false">
      <c r="B15" s="54" t="s">
        <v>69</v>
      </c>
      <c r="C15" s="68" t="n">
        <v>1.23</v>
      </c>
      <c r="D15" s="68" t="n">
        <v>0.8</v>
      </c>
      <c r="E15" s="53" t="n">
        <v>5546</v>
      </c>
      <c r="F15" s="53"/>
    </row>
    <row r="16" customFormat="false" ht="15.75" hidden="false" customHeight="false" outlineLevel="0" collapsed="false">
      <c r="B16" s="54" t="s">
        <v>70</v>
      </c>
      <c r="C16" s="68" t="n">
        <v>1.71</v>
      </c>
      <c r="D16" s="68" t="n">
        <v>1.24</v>
      </c>
      <c r="E16" s="53" t="n">
        <v>9094</v>
      </c>
      <c r="F16" s="53"/>
    </row>
    <row r="17" customFormat="false" ht="15.75" hidden="false" customHeight="false" outlineLevel="0" collapsed="false">
      <c r="B17" s="54" t="s">
        <v>71</v>
      </c>
      <c r="C17" s="68" t="n">
        <v>1.39</v>
      </c>
      <c r="D17" s="68" t="n">
        <v>1</v>
      </c>
      <c r="E17" s="53" t="n">
        <v>7081</v>
      </c>
      <c r="F17" s="53"/>
    </row>
    <row r="18" customFormat="false" ht="15.75" hidden="false" customHeight="false" outlineLevel="0" collapsed="false">
      <c r="B18" s="54" t="s">
        <v>72</v>
      </c>
      <c r="C18" s="68" t="n">
        <v>0.76</v>
      </c>
      <c r="D18" s="68" t="n">
        <v>0.99</v>
      </c>
      <c r="E18" s="53" t="n">
        <v>4742</v>
      </c>
      <c r="F18" s="53"/>
    </row>
    <row r="19" customFormat="false" ht="15.75" hidden="false" customHeight="false" outlineLevel="0" collapsed="false">
      <c r="B19" s="54" t="s">
        <v>73</v>
      </c>
      <c r="C19" s="68" t="n">
        <v>0.58</v>
      </c>
      <c r="D19" s="68" t="n">
        <v>1.34</v>
      </c>
      <c r="E19" s="53" t="n">
        <v>5871</v>
      </c>
      <c r="F19" s="53"/>
    </row>
    <row r="20" customFormat="false" ht="15.75" hidden="false" customHeight="false" outlineLevel="0" collapsed="false">
      <c r="B20" s="54" t="s">
        <v>74</v>
      </c>
      <c r="C20" s="68" t="n">
        <v>0.54</v>
      </c>
      <c r="D20" s="68" t="n">
        <v>0.61</v>
      </c>
      <c r="E20" s="53" t="n">
        <v>4744</v>
      </c>
      <c r="F20" s="53"/>
    </row>
    <row r="21" customFormat="false" ht="15.75" hidden="false" customHeight="false" outlineLevel="0" collapsed="false">
      <c r="B21" s="54" t="s">
        <v>75</v>
      </c>
      <c r="C21" s="68" t="n">
        <v>1.17</v>
      </c>
      <c r="D21" s="68" t="n">
        <v>0.54</v>
      </c>
      <c r="E21" s="53" t="n">
        <v>4267</v>
      </c>
      <c r="F21" s="53"/>
    </row>
    <row r="22" customFormat="false" ht="15.75" hidden="false" customHeight="false" outlineLevel="0" collapsed="false">
      <c r="B22" s="54" t="s">
        <v>77</v>
      </c>
      <c r="C22" s="68" t="n">
        <v>1.51</v>
      </c>
      <c r="D22" s="68" t="n">
        <v>0.65</v>
      </c>
      <c r="E22" s="53" t="n">
        <v>3517</v>
      </c>
      <c r="F22" s="53"/>
    </row>
    <row r="23" customFormat="false" ht="15.75" hidden="false" customHeight="false" outlineLevel="0" collapsed="false">
      <c r="B23" s="54" t="s">
        <v>79</v>
      </c>
      <c r="C23" s="68" t="n">
        <v>0.81</v>
      </c>
      <c r="D23" s="68" t="n">
        <v>1.12</v>
      </c>
      <c r="E23" s="53" t="n">
        <v>3300</v>
      </c>
      <c r="F23" s="53"/>
    </row>
    <row r="24" customFormat="false" ht="15.75" hidden="false" customHeight="false" outlineLevel="0" collapsed="false">
      <c r="B24" s="54" t="s">
        <v>81</v>
      </c>
      <c r="C24" s="68" t="n">
        <v>0.34</v>
      </c>
      <c r="D24" s="68" t="n">
        <v>1.49</v>
      </c>
      <c r="E24" s="53" t="n">
        <v>2917</v>
      </c>
      <c r="F24" s="53"/>
    </row>
    <row r="25" customFormat="false" ht="15.75" hidden="false" customHeight="false" outlineLevel="0" collapsed="false">
      <c r="B25" s="54" t="s">
        <v>83</v>
      </c>
      <c r="C25" s="68" t="n">
        <v>0.31</v>
      </c>
      <c r="D25" s="68" t="n">
        <v>0.92</v>
      </c>
      <c r="E25" s="53" t="n">
        <v>4821</v>
      </c>
      <c r="F25" s="53"/>
      <c r="K25" s="1" t="s">
        <v>10</v>
      </c>
      <c r="L25" s="1" t="n">
        <v>2018</v>
      </c>
      <c r="M25" s="1" t="n">
        <v>2018</v>
      </c>
      <c r="N25" s="1" t="n">
        <v>2019</v>
      </c>
      <c r="O25" s="1" t="n">
        <v>2019</v>
      </c>
    </row>
    <row r="26" customFormat="false" ht="15.75" hidden="false" customHeight="false" outlineLevel="0" collapsed="false">
      <c r="B26" s="54" t="s">
        <v>85</v>
      </c>
      <c r="C26" s="68" t="n">
        <v>0.71</v>
      </c>
      <c r="D26" s="68" t="n">
        <v>1.01</v>
      </c>
      <c r="E26" s="53" t="n">
        <v>6215</v>
      </c>
      <c r="F26" s="53"/>
      <c r="K26" s="69" t="s">
        <v>78</v>
      </c>
      <c r="L26" s="1" t="s">
        <v>33</v>
      </c>
      <c r="M26" s="1" t="s">
        <v>34</v>
      </c>
      <c r="N26" s="1" t="s">
        <v>14</v>
      </c>
      <c r="O26" s="1" t="s">
        <v>15</v>
      </c>
      <c r="P26" s="69" t="s">
        <v>78</v>
      </c>
    </row>
    <row r="27" customFormat="false" ht="15.75" hidden="false" customHeight="false" outlineLevel="0" collapsed="false">
      <c r="B27" s="54" t="s">
        <v>87</v>
      </c>
      <c r="C27" s="68" t="n">
        <v>0.56</v>
      </c>
      <c r="D27" s="68" t="n">
        <v>0.66</v>
      </c>
      <c r="E27" s="53" t="n">
        <v>3518</v>
      </c>
      <c r="F27" s="53"/>
      <c r="K27" s="0" t="s">
        <v>80</v>
      </c>
      <c r="L27" s="4" t="n">
        <v>52.0357</v>
      </c>
      <c r="M27" s="4" t="n">
        <v>0.0836</v>
      </c>
      <c r="N27" s="0" t="n">
        <v>0</v>
      </c>
      <c r="O27" s="0" t="n">
        <v>0</v>
      </c>
      <c r="P27" s="13" t="n">
        <f aca="false">SUM(L27:O27)</f>
        <v>52.1193</v>
      </c>
    </row>
    <row r="28" customFormat="false" ht="15.75" hidden="false" customHeight="false" outlineLevel="0" collapsed="false">
      <c r="B28" s="54" t="s">
        <v>89</v>
      </c>
      <c r="C28" s="68" t="n">
        <v>1.18</v>
      </c>
      <c r="D28" s="68" t="n">
        <v>1.39</v>
      </c>
      <c r="E28" s="53" t="n">
        <v>8267</v>
      </c>
      <c r="F28" s="53"/>
      <c r="K28" s="0" t="s">
        <v>82</v>
      </c>
      <c r="L28" s="0" t="n">
        <v>1344.334</v>
      </c>
      <c r="M28" s="0" t="n">
        <v>447.592</v>
      </c>
      <c r="N28" s="0" t="n">
        <v>238.672</v>
      </c>
      <c r="O28" s="0" t="n">
        <v>1580.823</v>
      </c>
      <c r="P28" s="13" t="n">
        <f aca="false">SUM(L28:O28)</f>
        <v>3611.421</v>
      </c>
    </row>
    <row r="29" customFormat="false" ht="15.75" hidden="false" customHeight="false" outlineLevel="0" collapsed="false">
      <c r="B29" s="54" t="s">
        <v>91</v>
      </c>
      <c r="C29" s="68" t="n">
        <v>0.97</v>
      </c>
      <c r="D29" s="68" t="n">
        <v>1.27</v>
      </c>
      <c r="E29" s="53" t="n">
        <v>7634</v>
      </c>
      <c r="F29" s="53" t="n">
        <v>167.023</v>
      </c>
      <c r="K29" s="70" t="s">
        <v>110</v>
      </c>
      <c r="L29" s="71" t="n">
        <f aca="false">SUM(L27:L28)</f>
        <v>1396.3697</v>
      </c>
      <c r="M29" s="71" t="n">
        <f aca="false">SUM(M27:M28)</f>
        <v>447.6756</v>
      </c>
      <c r="N29" s="71" t="n">
        <f aca="false">SUM(N27:N28)</f>
        <v>238.672</v>
      </c>
      <c r="O29" s="71" t="n">
        <f aca="false">SUM(O27:O28)</f>
        <v>1580.823</v>
      </c>
      <c r="P29" s="72" t="n">
        <f aca="false">SUM(L29:O29)</f>
        <v>3663.5403</v>
      </c>
    </row>
    <row r="30" customFormat="false" ht="15.75" hidden="false" customHeight="false" outlineLevel="0" collapsed="false">
      <c r="B30" s="54" t="s">
        <v>92</v>
      </c>
      <c r="C30" s="68" t="n">
        <v>0.54</v>
      </c>
      <c r="D30" s="68" t="n">
        <v>1.07</v>
      </c>
      <c r="E30" s="53" t="n">
        <v>6674</v>
      </c>
      <c r="F30" s="53" t="n">
        <v>93.231</v>
      </c>
      <c r="K30" s="0" t="s">
        <v>86</v>
      </c>
      <c r="L30" s="0" t="n">
        <v>0</v>
      </c>
      <c r="M30" s="0" t="n">
        <v>0</v>
      </c>
      <c r="N30" s="0" t="n">
        <v>0</v>
      </c>
      <c r="O30" s="0" t="n">
        <v>0</v>
      </c>
      <c r="P30" s="13" t="n">
        <f aca="false">SUM(L30:O30)</f>
        <v>0</v>
      </c>
    </row>
    <row r="31" customFormat="false" ht="15.75" hidden="false" customHeight="false" outlineLevel="0" collapsed="false">
      <c r="B31" s="54" t="s">
        <v>111</v>
      </c>
      <c r="C31" s="68" t="n">
        <v>0.54</v>
      </c>
      <c r="D31" s="68" t="n">
        <v>1.42</v>
      </c>
      <c r="E31" s="53" t="n">
        <v>6294</v>
      </c>
      <c r="F31" s="53" t="n">
        <v>181.573</v>
      </c>
      <c r="K31" s="0" t="s">
        <v>88</v>
      </c>
      <c r="L31" s="0" t="n">
        <v>17.594</v>
      </c>
      <c r="M31" s="0" t="n">
        <v>10.094</v>
      </c>
      <c r="N31" s="0" t="n">
        <v>83.611</v>
      </c>
      <c r="O31" s="0" t="n">
        <v>39.794</v>
      </c>
      <c r="P31" s="13" t="n">
        <f aca="false">SUM(L31:O31)</f>
        <v>151.093</v>
      </c>
    </row>
    <row r="32" customFormat="false" ht="15.75" hidden="false" customHeight="false" outlineLevel="0" collapsed="false">
      <c r="B32" s="54" t="s">
        <v>94</v>
      </c>
      <c r="C32" s="68" t="n">
        <v>0.37</v>
      </c>
      <c r="D32" s="68" t="n">
        <v>0.87</v>
      </c>
      <c r="E32" s="53" t="n">
        <v>3788</v>
      </c>
      <c r="F32" s="53" t="n">
        <v>186</v>
      </c>
      <c r="K32" s="70" t="s">
        <v>112</v>
      </c>
      <c r="L32" s="71" t="n">
        <f aca="false">SUM(L30:L31)</f>
        <v>17.594</v>
      </c>
      <c r="M32" s="71" t="n">
        <f aca="false">SUM(M30:M31)</f>
        <v>10.094</v>
      </c>
      <c r="N32" s="71" t="n">
        <f aca="false">SUM(N30:N31)</f>
        <v>83.611</v>
      </c>
      <c r="O32" s="71" t="n">
        <f aca="false">SUM(O30:O31)</f>
        <v>39.794</v>
      </c>
      <c r="P32" s="72" t="n">
        <f aca="false">SUM(L32:O32)</f>
        <v>151.093</v>
      </c>
    </row>
    <row r="33" customFormat="false" ht="15.75" hidden="false" customHeight="false" outlineLevel="0" collapsed="false">
      <c r="B33" s="73" t="s">
        <v>78</v>
      </c>
      <c r="C33" s="74" t="n">
        <v>1.02</v>
      </c>
      <c r="D33" s="74" t="n">
        <v>0.45</v>
      </c>
      <c r="E33" s="60" t="n">
        <v>3664</v>
      </c>
      <c r="F33" s="60" t="n">
        <v>151</v>
      </c>
    </row>
    <row r="34" customFormat="false" ht="15.75" hidden="false" customHeight="false" outlineLevel="0" collapsed="false">
      <c r="B34" s="73" t="s">
        <v>95</v>
      </c>
      <c r="C34" s="74" t="n">
        <v>0.97</v>
      </c>
      <c r="D34" s="75" t="s">
        <v>96</v>
      </c>
      <c r="E34" s="60" t="s">
        <v>113</v>
      </c>
      <c r="F34" s="60" t="s">
        <v>114</v>
      </c>
      <c r="K34" s="1" t="s">
        <v>10</v>
      </c>
      <c r="L34" s="1" t="n">
        <v>2019</v>
      </c>
      <c r="M34" s="1" t="n">
        <v>2019</v>
      </c>
      <c r="N34" s="1" t="n">
        <v>2020</v>
      </c>
      <c r="O34" s="1" t="n">
        <v>2020</v>
      </c>
    </row>
    <row r="35" customFormat="false" ht="15.75" hidden="false" customHeight="false" outlineLevel="0" collapsed="false">
      <c r="B35" s="73" t="s">
        <v>98</v>
      </c>
      <c r="C35" s="75" t="s">
        <v>96</v>
      </c>
      <c r="D35" s="60"/>
      <c r="E35" s="60"/>
      <c r="F35" s="60"/>
      <c r="K35" s="69" t="s">
        <v>95</v>
      </c>
      <c r="L35" s="1" t="s">
        <v>33</v>
      </c>
      <c r="M35" s="1" t="s">
        <v>34</v>
      </c>
      <c r="N35" s="1" t="s">
        <v>14</v>
      </c>
      <c r="O35" s="1" t="s">
        <v>15</v>
      </c>
      <c r="P35" s="69" t="s">
        <v>95</v>
      </c>
    </row>
    <row r="36" customFormat="false" ht="15" hidden="false" customHeight="false" outlineLevel="0" collapsed="false">
      <c r="B36" s="29" t="s">
        <v>115</v>
      </c>
      <c r="K36" s="0" t="s">
        <v>80</v>
      </c>
      <c r="L36" s="4" t="n">
        <v>4.17</v>
      </c>
      <c r="M36" s="4" t="n">
        <v>108.935</v>
      </c>
      <c r="N36" s="4" t="n">
        <v>1.6</v>
      </c>
      <c r="O36" s="16" t="n">
        <v>0.2</v>
      </c>
      <c r="P36" s="17" t="n">
        <f aca="false">SUM(L36:O36)</f>
        <v>114.905</v>
      </c>
    </row>
    <row r="37" customFormat="false" ht="15" hidden="false" customHeight="false" outlineLevel="0" collapsed="false">
      <c r="B37" s="29" t="s">
        <v>99</v>
      </c>
      <c r="K37" s="0" t="s">
        <v>82</v>
      </c>
      <c r="L37" s="0" t="n">
        <v>1798.012</v>
      </c>
      <c r="M37" s="0" t="n">
        <v>872.514</v>
      </c>
      <c r="N37" s="4" t="n">
        <v>1284.79775</v>
      </c>
      <c r="O37" s="16" t="n">
        <v>1038.32189</v>
      </c>
      <c r="P37" s="17" t="n">
        <f aca="false">SUM(L37:O37)</f>
        <v>4993.64564</v>
      </c>
    </row>
    <row r="38" customFormat="false" ht="15" hidden="false" customHeight="false" outlineLevel="0" collapsed="false">
      <c r="K38" s="0" t="s">
        <v>110</v>
      </c>
      <c r="L38" s="4" t="n">
        <f aca="false">SUM(L36:L37)</f>
        <v>1802.182</v>
      </c>
      <c r="M38" s="4" t="n">
        <f aca="false">SUM(M36:M37)</f>
        <v>981.449</v>
      </c>
      <c r="N38" s="4" t="n">
        <f aca="false">SUM(N36:N37)</f>
        <v>1286.39775</v>
      </c>
      <c r="O38" s="16" t="n">
        <f aca="false">SUM(O36:O37)</f>
        <v>1038.52189</v>
      </c>
      <c r="P38" s="17" t="n">
        <f aca="false">SUM(L38:O38)</f>
        <v>5108.55064</v>
      </c>
    </row>
    <row r="39" customFormat="false" ht="15" hidden="false" customHeight="false" outlineLevel="0" collapsed="false">
      <c r="K39" s="0" t="s">
        <v>116</v>
      </c>
      <c r="L39" s="4" t="n">
        <v>4.17</v>
      </c>
      <c r="M39" s="4" t="n">
        <v>108.935</v>
      </c>
      <c r="N39" s="4" t="n">
        <v>1.6</v>
      </c>
      <c r="O39" s="11" t="n">
        <v>0.884</v>
      </c>
      <c r="P39" s="17" t="n">
        <f aca="false">SUM(L39:O39)</f>
        <v>115.589</v>
      </c>
    </row>
    <row r="40" customFormat="false" ht="15.75" hidden="false" customHeight="false" outlineLevel="0" collapsed="false">
      <c r="K40" s="0" t="s">
        <v>117</v>
      </c>
      <c r="L40" s="0" t="n">
        <v>1798.012</v>
      </c>
      <c r="M40" s="0" t="n">
        <v>872.514</v>
      </c>
      <c r="N40" s="4" t="n">
        <v>1284.79775</v>
      </c>
      <c r="O40" s="11" t="n">
        <v>1921.1073532</v>
      </c>
      <c r="P40" s="17" t="n">
        <f aca="false">SUM(L40:O40)</f>
        <v>5876.4311032</v>
      </c>
    </row>
    <row r="41" customFormat="false" ht="15.75" hidden="false" customHeight="false" outlineLevel="0" collapsed="false">
      <c r="K41" s="70" t="s">
        <v>118</v>
      </c>
      <c r="L41" s="71" t="n">
        <f aca="false">SUM(L39:L40)</f>
        <v>1802.182</v>
      </c>
      <c r="M41" s="71" t="n">
        <f aca="false">SUM(M39:M40)</f>
        <v>981.449</v>
      </c>
      <c r="N41" s="71" t="n">
        <f aca="false">SUM(N39:N40)</f>
        <v>1286.39775</v>
      </c>
      <c r="O41" s="76" t="n">
        <f aca="false">SUM(O39:O40)</f>
        <v>1921.9913532</v>
      </c>
      <c r="P41" s="77" t="n">
        <f aca="false">SUM(L41:O41)</f>
        <v>5992.0201032</v>
      </c>
    </row>
    <row r="42" customFormat="false" ht="15" hidden="false" customHeight="false" outlineLevel="0" collapsed="false">
      <c r="K42" s="0" t="s">
        <v>86</v>
      </c>
      <c r="L42" s="0" t="n">
        <v>0</v>
      </c>
      <c r="M42" s="0" t="n">
        <v>0</v>
      </c>
      <c r="N42" s="0" t="s">
        <v>12</v>
      </c>
      <c r="O42" s="0" t="s">
        <v>12</v>
      </c>
      <c r="P42" s="13" t="n">
        <f aca="false">SUM(L42:O42)</f>
        <v>0</v>
      </c>
    </row>
    <row r="43" customFormat="false" ht="15.75" hidden="false" customHeight="false" outlineLevel="0" collapsed="false">
      <c r="K43" s="0" t="s">
        <v>88</v>
      </c>
      <c r="L43" s="0" t="n">
        <v>87.163</v>
      </c>
      <c r="M43" s="0" t="n">
        <v>0</v>
      </c>
      <c r="N43" s="0" t="s">
        <v>12</v>
      </c>
      <c r="O43" s="0" t="s">
        <v>12</v>
      </c>
      <c r="P43" s="13" t="n">
        <f aca="false">SUM(L43:O43)</f>
        <v>87.163</v>
      </c>
    </row>
    <row r="44" customFormat="false" ht="15.75" hidden="false" customHeight="false" outlineLevel="0" collapsed="false">
      <c r="K44" s="70" t="s">
        <v>112</v>
      </c>
      <c r="L44" s="71" t="n">
        <f aca="false">SUM(L42:L43)</f>
        <v>87.163</v>
      </c>
      <c r="M44" s="78" t="n">
        <f aca="false">SUM(M42:M43)</f>
        <v>0</v>
      </c>
      <c r="N44" s="79" t="s">
        <v>12</v>
      </c>
      <c r="O44" s="79" t="s">
        <v>12</v>
      </c>
      <c r="P44" s="72" t="n">
        <f aca="false">SUM(L44:O44)</f>
        <v>87.163</v>
      </c>
    </row>
    <row r="47" customFormat="false" ht="15" hidden="false" customHeight="false" outlineLevel="0" collapsed="false">
      <c r="K47" s="0" t="s">
        <v>101</v>
      </c>
    </row>
    <row r="48" customFormat="false" ht="15" hidden="false" customHeight="false" outlineLevel="0" collapsed="false">
      <c r="K48" s="0" t="s">
        <v>102</v>
      </c>
      <c r="L48" s="4" t="n">
        <f aca="false">SUM(L49:L50)</f>
        <v>2870.794</v>
      </c>
      <c r="P48" s="13" t="n">
        <v>2617.5988</v>
      </c>
    </row>
    <row r="49" customFormat="false" ht="15" hidden="false" customHeight="false" outlineLevel="0" collapsed="false">
      <c r="K49" s="0" t="s">
        <v>103</v>
      </c>
      <c r="L49" s="4" t="n">
        <f aca="false">SUM(L41:M41)</f>
        <v>2783.631</v>
      </c>
      <c r="P49" s="13" t="n">
        <v>5992.0201032</v>
      </c>
    </row>
    <row r="50" customFormat="false" ht="15.75" hidden="false" customHeight="false" outlineLevel="0" collapsed="false">
      <c r="K50" s="0" t="s">
        <v>104</v>
      </c>
      <c r="L50" s="4" t="n">
        <f aca="false">SUM(L44:M44)</f>
        <v>87.163</v>
      </c>
      <c r="P50" s="13" t="n">
        <f aca="false">SUM(P48:P49)</f>
        <v>8609.6189032</v>
      </c>
    </row>
    <row r="51" customFormat="false" ht="15.75" hidden="false" customHeight="false" outlineLevel="0" collapsed="false">
      <c r="K51" s="66" t="s">
        <v>101</v>
      </c>
      <c r="L51" s="80" t="n">
        <f aca="false">L50/L48</f>
        <v>0.030361983479135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LibreOffice/5.1.6.2$Linux_X86_64 LibreOffice_project/10m0$Build-2</Application>
  <Company>IEO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2020-05-20T10:09:48Z</dcterms:created>
  <dc:creator>fernando</dc:creator>
  <dc:description/>
  <dc:language>nl-NL</dc:language>
  <cp:lastModifiedBy>fernando</cp:lastModifiedBy>
  <dcterms:modified xsi:type="dcterms:W3CDTF">2020-05-28T17:28:03Z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Company">
    <vt:lpwstr>IEO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