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Review_data_available/boot/initial/data/DATOS/PELAGO/"/>
    </mc:Choice>
  </mc:AlternateContent>
  <xr:revisionPtr revIDLastSave="0" documentId="13_ncr:1_{5AB9E220-9D92-ED4F-9B9D-D292DA1A2285}" xr6:coauthVersionLast="47" xr6:coauthVersionMax="47" xr10:uidLastSave="{00000000-0000-0000-0000-000000000000}"/>
  <bookViews>
    <workbookView xWindow="35460" yWindow="-900" windowWidth="29400" windowHeight="17380" tabRatio="991" xr2:uid="{00000000-000D-0000-FFFF-FFFF00000000}"/>
  </bookViews>
  <sheets>
    <sheet name="algarve+cadiz" sheetId="1" r:id="rId1"/>
    <sheet name="Alg" sheetId="2" r:id="rId2"/>
    <sheet name="Cad" sheetId="3" r:id="rId3"/>
  </sheets>
  <definedNames>
    <definedName name="solver_adj" localSheetId="0" hidden="1">'algarve+cadiz'!$AF$2,'algarve+cadiz'!$AH$2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'algarve+cadiz'!$AE$41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41" i="1" l="1"/>
  <c r="W41" i="1"/>
  <c r="X40" i="1"/>
  <c r="P40" i="1"/>
  <c r="V40" i="1" s="1"/>
  <c r="J40" i="1"/>
  <c r="M40" i="1" s="1"/>
  <c r="S40" i="1" s="1"/>
  <c r="X39" i="1"/>
  <c r="J39" i="1"/>
  <c r="P39" i="1" s="1"/>
  <c r="V39" i="1" s="1"/>
  <c r="X38" i="1"/>
  <c r="J38" i="1"/>
  <c r="X37" i="1"/>
  <c r="J37" i="1"/>
  <c r="N37" i="1" s="1"/>
  <c r="T37" i="1" s="1"/>
  <c r="X36" i="1"/>
  <c r="J36" i="1"/>
  <c r="O36" i="1" s="1"/>
  <c r="U36" i="1" s="1"/>
  <c r="X35" i="1"/>
  <c r="J35" i="1"/>
  <c r="N35" i="1" s="1"/>
  <c r="T35" i="1" s="1"/>
  <c r="X34" i="1"/>
  <c r="Q34" i="1"/>
  <c r="J34" i="1"/>
  <c r="X33" i="1"/>
  <c r="J33" i="1"/>
  <c r="P33" i="1" s="1"/>
  <c r="V33" i="1" s="1"/>
  <c r="X32" i="1"/>
  <c r="Q32" i="1"/>
  <c r="J32" i="1"/>
  <c r="X31" i="1"/>
  <c r="J31" i="1"/>
  <c r="N31" i="1" s="1"/>
  <c r="T31" i="1" s="1"/>
  <c r="X30" i="1"/>
  <c r="Q30" i="1"/>
  <c r="J30" i="1"/>
  <c r="P30" i="1" s="1"/>
  <c r="V30" i="1" s="1"/>
  <c r="X29" i="1"/>
  <c r="J29" i="1"/>
  <c r="X28" i="1"/>
  <c r="Q28" i="1"/>
  <c r="J28" i="1"/>
  <c r="N28" i="1" s="1"/>
  <c r="T28" i="1" s="1"/>
  <c r="X27" i="1"/>
  <c r="X26" i="1"/>
  <c r="Q26" i="1"/>
  <c r="J26" i="1"/>
  <c r="X25" i="1"/>
  <c r="J25" i="1"/>
  <c r="X24" i="1"/>
  <c r="Q24" i="1"/>
  <c r="J24" i="1"/>
  <c r="X23" i="1"/>
  <c r="J23" i="1"/>
  <c r="X22" i="1"/>
  <c r="Q22" i="1"/>
  <c r="X21" i="1"/>
  <c r="J21" i="1"/>
  <c r="X20" i="1"/>
  <c r="Q20" i="1"/>
  <c r="J20" i="1"/>
  <c r="X19" i="1"/>
  <c r="J19" i="1"/>
  <c r="X18" i="1"/>
  <c r="Q18" i="1"/>
  <c r="J18" i="1"/>
  <c r="X17" i="1"/>
  <c r="J17" i="1"/>
  <c r="X16" i="1"/>
  <c r="Q16" i="1"/>
  <c r="J16" i="1"/>
  <c r="X15" i="1"/>
  <c r="J15" i="1"/>
  <c r="X14" i="1"/>
  <c r="Q14" i="1"/>
  <c r="J14" i="1"/>
  <c r="X13" i="1"/>
  <c r="J13" i="1"/>
  <c r="X12" i="1"/>
  <c r="Q12" i="1"/>
  <c r="J12" i="1"/>
  <c r="X11" i="1"/>
  <c r="J11" i="1"/>
  <c r="X10" i="1"/>
  <c r="Q10" i="1"/>
  <c r="J10" i="1"/>
  <c r="X9" i="1"/>
  <c r="J9" i="1"/>
  <c r="X8" i="1"/>
  <c r="Q8" i="1"/>
  <c r="J8" i="1"/>
  <c r="X7" i="1"/>
  <c r="J7" i="1"/>
  <c r="X6" i="1"/>
  <c r="Q6" i="1"/>
  <c r="J6" i="1"/>
  <c r="X5" i="1"/>
  <c r="J5" i="1"/>
  <c r="X4" i="1"/>
  <c r="Q4" i="1"/>
  <c r="J4" i="1"/>
  <c r="X3" i="1"/>
  <c r="AC30" i="1" l="1"/>
  <c r="AC33" i="1"/>
  <c r="AA35" i="1"/>
  <c r="AC39" i="1"/>
  <c r="AA37" i="1"/>
  <c r="AA31" i="1"/>
  <c r="AB36" i="1"/>
  <c r="Z40" i="1"/>
  <c r="AC40" i="1"/>
  <c r="AA28" i="1"/>
  <c r="O40" i="1"/>
  <c r="U40" i="1" s="1"/>
  <c r="AB40" i="1" s="1"/>
  <c r="N40" i="1"/>
  <c r="T40" i="1" s="1"/>
  <c r="AA40" i="1" s="1"/>
  <c r="M36" i="1"/>
  <c r="S36" i="1" s="1"/>
  <c r="Z36" i="1" s="1"/>
  <c r="N39" i="1"/>
  <c r="T39" i="1" s="1"/>
  <c r="AA39" i="1" s="1"/>
  <c r="O31" i="1"/>
  <c r="U31" i="1" s="1"/>
  <c r="AB31" i="1" s="1"/>
  <c r="P37" i="1"/>
  <c r="V37" i="1" s="1"/>
  <c r="AC37" i="1" s="1"/>
  <c r="P31" i="1"/>
  <c r="V31" i="1" s="1"/>
  <c r="AC31" i="1" s="1"/>
  <c r="M33" i="1"/>
  <c r="S33" i="1" s="1"/>
  <c r="Z33" i="1" s="1"/>
  <c r="O35" i="1"/>
  <c r="U35" i="1" s="1"/>
  <c r="AB35" i="1" s="1"/>
  <c r="P36" i="1"/>
  <c r="V36" i="1" s="1"/>
  <c r="AC36" i="1" s="1"/>
  <c r="M31" i="1"/>
  <c r="S31" i="1" s="1"/>
  <c r="Z31" i="1" s="1"/>
  <c r="N36" i="1"/>
  <c r="T36" i="1" s="1"/>
  <c r="AA36" i="1" s="1"/>
  <c r="O39" i="1"/>
  <c r="U39" i="1" s="1"/>
  <c r="AB39" i="1" s="1"/>
  <c r="P35" i="1"/>
  <c r="V35" i="1" s="1"/>
  <c r="AC35" i="1" s="1"/>
  <c r="O37" i="1"/>
  <c r="U37" i="1" s="1"/>
  <c r="AB37" i="1" s="1"/>
  <c r="O20" i="1"/>
  <c r="U20" i="1" s="1"/>
  <c r="AB20" i="1" s="1"/>
  <c r="M20" i="1"/>
  <c r="S20" i="1" s="1"/>
  <c r="Z20" i="1" s="1"/>
  <c r="N20" i="1"/>
  <c r="T20" i="1" s="1"/>
  <c r="AA20" i="1" s="1"/>
  <c r="P20" i="1"/>
  <c r="V20" i="1" s="1"/>
  <c r="AC20" i="1" s="1"/>
  <c r="M16" i="1"/>
  <c r="S16" i="1" s="1"/>
  <c r="Z16" i="1" s="1"/>
  <c r="P16" i="1"/>
  <c r="V16" i="1" s="1"/>
  <c r="AC16" i="1" s="1"/>
  <c r="O16" i="1"/>
  <c r="U16" i="1" s="1"/>
  <c r="AB16" i="1" s="1"/>
  <c r="N16" i="1"/>
  <c r="T16" i="1" s="1"/>
  <c r="AA16" i="1" s="1"/>
  <c r="N26" i="1"/>
  <c r="T26" i="1" s="1"/>
  <c r="AA26" i="1" s="1"/>
  <c r="O26" i="1"/>
  <c r="U26" i="1" s="1"/>
  <c r="AB26" i="1" s="1"/>
  <c r="P26" i="1"/>
  <c r="V26" i="1" s="1"/>
  <c r="AC26" i="1" s="1"/>
  <c r="M26" i="1"/>
  <c r="S26" i="1" s="1"/>
  <c r="Z26" i="1" s="1"/>
  <c r="O7" i="1"/>
  <c r="U7" i="1" s="1"/>
  <c r="AB7" i="1" s="1"/>
  <c r="N7" i="1"/>
  <c r="T7" i="1" s="1"/>
  <c r="AA7" i="1" s="1"/>
  <c r="M7" i="1"/>
  <c r="S7" i="1" s="1"/>
  <c r="Z7" i="1" s="1"/>
  <c r="P7" i="1"/>
  <c r="V7" i="1" s="1"/>
  <c r="AC7" i="1" s="1"/>
  <c r="O12" i="1"/>
  <c r="U12" i="1" s="1"/>
  <c r="AB12" i="1" s="1"/>
  <c r="N12" i="1"/>
  <c r="T12" i="1" s="1"/>
  <c r="AA12" i="1" s="1"/>
  <c r="M12" i="1"/>
  <c r="S12" i="1" s="1"/>
  <c r="Z12" i="1" s="1"/>
  <c r="P12" i="1"/>
  <c r="V12" i="1" s="1"/>
  <c r="AC12" i="1" s="1"/>
  <c r="N15" i="1"/>
  <c r="T15" i="1" s="1"/>
  <c r="AA15" i="1" s="1"/>
  <c r="P15" i="1"/>
  <c r="V15" i="1" s="1"/>
  <c r="AC15" i="1" s="1"/>
  <c r="O15" i="1"/>
  <c r="U15" i="1" s="1"/>
  <c r="AB15" i="1" s="1"/>
  <c r="M15" i="1"/>
  <c r="S15" i="1" s="1"/>
  <c r="Z15" i="1" s="1"/>
  <c r="O25" i="1"/>
  <c r="U25" i="1" s="1"/>
  <c r="AB25" i="1" s="1"/>
  <c r="P25" i="1"/>
  <c r="V25" i="1" s="1"/>
  <c r="AC25" i="1" s="1"/>
  <c r="N25" i="1"/>
  <c r="T25" i="1" s="1"/>
  <c r="AA25" i="1" s="1"/>
  <c r="M25" i="1"/>
  <c r="S25" i="1" s="1"/>
  <c r="Z25" i="1" s="1"/>
  <c r="N10" i="1"/>
  <c r="T10" i="1" s="1"/>
  <c r="AA10" i="1" s="1"/>
  <c r="P10" i="1"/>
  <c r="V10" i="1" s="1"/>
  <c r="AC10" i="1" s="1"/>
  <c r="O10" i="1"/>
  <c r="U10" i="1" s="1"/>
  <c r="AB10" i="1" s="1"/>
  <c r="M10" i="1"/>
  <c r="S10" i="1" s="1"/>
  <c r="Z10" i="1" s="1"/>
  <c r="P18" i="1"/>
  <c r="V18" i="1" s="1"/>
  <c r="AC18" i="1" s="1"/>
  <c r="O18" i="1"/>
  <c r="U18" i="1" s="1"/>
  <c r="AB18" i="1" s="1"/>
  <c r="M18" i="1"/>
  <c r="S18" i="1" s="1"/>
  <c r="Z18" i="1" s="1"/>
  <c r="N18" i="1"/>
  <c r="T18" i="1" s="1"/>
  <c r="AA18" i="1" s="1"/>
  <c r="P34" i="1"/>
  <c r="V34" i="1" s="1"/>
  <c r="AC34" i="1" s="1"/>
  <c r="O34" i="1"/>
  <c r="U34" i="1" s="1"/>
  <c r="AB34" i="1" s="1"/>
  <c r="N34" i="1"/>
  <c r="T34" i="1" s="1"/>
  <c r="AA34" i="1" s="1"/>
  <c r="M34" i="1"/>
  <c r="S34" i="1" s="1"/>
  <c r="Z34" i="1" s="1"/>
  <c r="O4" i="1"/>
  <c r="U4" i="1" s="1"/>
  <c r="AB4" i="1" s="1"/>
  <c r="P4" i="1"/>
  <c r="V4" i="1" s="1"/>
  <c r="AC4" i="1" s="1"/>
  <c r="N4" i="1"/>
  <c r="T4" i="1" s="1"/>
  <c r="AA4" i="1" s="1"/>
  <c r="M4" i="1"/>
  <c r="S4" i="1" s="1"/>
  <c r="Z4" i="1" s="1"/>
  <c r="M21" i="1"/>
  <c r="S21" i="1" s="1"/>
  <c r="Z21" i="1" s="1"/>
  <c r="P21" i="1"/>
  <c r="V21" i="1" s="1"/>
  <c r="AC21" i="1" s="1"/>
  <c r="O21" i="1"/>
  <c r="U21" i="1" s="1"/>
  <c r="AB21" i="1" s="1"/>
  <c r="N21" i="1"/>
  <c r="T21" i="1" s="1"/>
  <c r="AA21" i="1" s="1"/>
  <c r="P24" i="1"/>
  <c r="V24" i="1" s="1"/>
  <c r="AC24" i="1" s="1"/>
  <c r="O24" i="1"/>
  <c r="U24" i="1" s="1"/>
  <c r="AB24" i="1" s="1"/>
  <c r="N24" i="1"/>
  <c r="T24" i="1" s="1"/>
  <c r="AA24" i="1" s="1"/>
  <c r="M24" i="1"/>
  <c r="S24" i="1" s="1"/>
  <c r="Z24" i="1" s="1"/>
  <c r="G41" i="1"/>
  <c r="J3" i="1"/>
  <c r="O8" i="1"/>
  <c r="U8" i="1" s="1"/>
  <c r="AB8" i="1" s="1"/>
  <c r="N8" i="1"/>
  <c r="T8" i="1" s="1"/>
  <c r="AA8" i="1" s="1"/>
  <c r="M8" i="1"/>
  <c r="S8" i="1" s="1"/>
  <c r="Z8" i="1" s="1"/>
  <c r="P8" i="1"/>
  <c r="V8" i="1" s="1"/>
  <c r="AC8" i="1" s="1"/>
  <c r="N13" i="1"/>
  <c r="T13" i="1" s="1"/>
  <c r="AA13" i="1" s="1"/>
  <c r="M13" i="1"/>
  <c r="S13" i="1" s="1"/>
  <c r="Z13" i="1" s="1"/>
  <c r="O13" i="1"/>
  <c r="U13" i="1" s="1"/>
  <c r="AB13" i="1" s="1"/>
  <c r="P23" i="1"/>
  <c r="V23" i="1" s="1"/>
  <c r="AC23" i="1" s="1"/>
  <c r="O23" i="1"/>
  <c r="U23" i="1" s="1"/>
  <c r="AB23" i="1" s="1"/>
  <c r="N23" i="1"/>
  <c r="T23" i="1" s="1"/>
  <c r="AA23" i="1" s="1"/>
  <c r="M23" i="1"/>
  <c r="S23" i="1" s="1"/>
  <c r="Z23" i="1" s="1"/>
  <c r="P19" i="1"/>
  <c r="V19" i="1" s="1"/>
  <c r="AC19" i="1" s="1"/>
  <c r="O19" i="1"/>
  <c r="U19" i="1" s="1"/>
  <c r="AB19" i="1" s="1"/>
  <c r="N19" i="1"/>
  <c r="T19" i="1" s="1"/>
  <c r="AA19" i="1" s="1"/>
  <c r="M19" i="1"/>
  <c r="S19" i="1" s="1"/>
  <c r="Z19" i="1" s="1"/>
  <c r="P6" i="1"/>
  <c r="V6" i="1" s="1"/>
  <c r="AC6" i="1" s="1"/>
  <c r="M6" i="1"/>
  <c r="S6" i="1" s="1"/>
  <c r="Z6" i="1" s="1"/>
  <c r="O6" i="1"/>
  <c r="U6" i="1" s="1"/>
  <c r="AB6" i="1" s="1"/>
  <c r="N6" i="1"/>
  <c r="T6" i="1" s="1"/>
  <c r="AA6" i="1" s="1"/>
  <c r="P13" i="1"/>
  <c r="V13" i="1" s="1"/>
  <c r="AC13" i="1" s="1"/>
  <c r="P29" i="1"/>
  <c r="V29" i="1" s="1"/>
  <c r="AC29" i="1" s="1"/>
  <c r="O29" i="1"/>
  <c r="U29" i="1" s="1"/>
  <c r="AB29" i="1" s="1"/>
  <c r="M29" i="1"/>
  <c r="S29" i="1" s="1"/>
  <c r="Z29" i="1" s="1"/>
  <c r="N29" i="1"/>
  <c r="T29" i="1" s="1"/>
  <c r="AA29" i="1" s="1"/>
  <c r="M5" i="1"/>
  <c r="S5" i="1" s="1"/>
  <c r="Z5" i="1" s="1"/>
  <c r="P5" i="1"/>
  <c r="V5" i="1" s="1"/>
  <c r="AC5" i="1" s="1"/>
  <c r="O5" i="1"/>
  <c r="U5" i="1" s="1"/>
  <c r="AB5" i="1" s="1"/>
  <c r="N5" i="1"/>
  <c r="T5" i="1" s="1"/>
  <c r="AA5" i="1" s="1"/>
  <c r="O11" i="1"/>
  <c r="U11" i="1" s="1"/>
  <c r="AB11" i="1" s="1"/>
  <c r="N11" i="1"/>
  <c r="T11" i="1" s="1"/>
  <c r="AA11" i="1" s="1"/>
  <c r="M11" i="1"/>
  <c r="S11" i="1" s="1"/>
  <c r="Z11" i="1" s="1"/>
  <c r="P11" i="1"/>
  <c r="V11" i="1" s="1"/>
  <c r="AC11" i="1" s="1"/>
  <c r="P14" i="1"/>
  <c r="V14" i="1" s="1"/>
  <c r="AC14" i="1" s="1"/>
  <c r="O14" i="1"/>
  <c r="U14" i="1" s="1"/>
  <c r="AB14" i="1" s="1"/>
  <c r="N14" i="1"/>
  <c r="T14" i="1" s="1"/>
  <c r="AA14" i="1" s="1"/>
  <c r="M14" i="1"/>
  <c r="S14" i="1" s="1"/>
  <c r="Z14" i="1" s="1"/>
  <c r="O9" i="1"/>
  <c r="U9" i="1" s="1"/>
  <c r="AB9" i="1" s="1"/>
  <c r="N9" i="1"/>
  <c r="T9" i="1" s="1"/>
  <c r="AA9" i="1" s="1"/>
  <c r="M9" i="1"/>
  <c r="S9" i="1" s="1"/>
  <c r="Z9" i="1" s="1"/>
  <c r="P9" i="1"/>
  <c r="V9" i="1" s="1"/>
  <c r="AC9" i="1" s="1"/>
  <c r="P17" i="1"/>
  <c r="V17" i="1" s="1"/>
  <c r="AC17" i="1" s="1"/>
  <c r="O17" i="1"/>
  <c r="U17" i="1" s="1"/>
  <c r="AB17" i="1" s="1"/>
  <c r="M17" i="1"/>
  <c r="S17" i="1" s="1"/>
  <c r="Z17" i="1" s="1"/>
  <c r="N17" i="1"/>
  <c r="T17" i="1" s="1"/>
  <c r="AA17" i="1" s="1"/>
  <c r="N32" i="1"/>
  <c r="T32" i="1" s="1"/>
  <c r="AA32" i="1" s="1"/>
  <c r="M32" i="1"/>
  <c r="S32" i="1" s="1"/>
  <c r="Z32" i="1" s="1"/>
  <c r="J27" i="1"/>
  <c r="I41" i="1"/>
  <c r="M30" i="1"/>
  <c r="S30" i="1" s="1"/>
  <c r="Z30" i="1" s="1"/>
  <c r="O28" i="1"/>
  <c r="U28" i="1" s="1"/>
  <c r="AB28" i="1" s="1"/>
  <c r="N30" i="1"/>
  <c r="T30" i="1" s="1"/>
  <c r="AA30" i="1" s="1"/>
  <c r="P32" i="1"/>
  <c r="V32" i="1" s="1"/>
  <c r="AC32" i="1" s="1"/>
  <c r="H41" i="1"/>
  <c r="M28" i="1"/>
  <c r="S28" i="1" s="1"/>
  <c r="Z28" i="1" s="1"/>
  <c r="P28" i="1"/>
  <c r="V28" i="1" s="1"/>
  <c r="AC28" i="1" s="1"/>
  <c r="O30" i="1"/>
  <c r="U30" i="1" s="1"/>
  <c r="AB30" i="1" s="1"/>
  <c r="M35" i="1"/>
  <c r="S35" i="1" s="1"/>
  <c r="Z35" i="1" s="1"/>
  <c r="P38" i="1"/>
  <c r="V38" i="1" s="1"/>
  <c r="AC38" i="1" s="1"/>
  <c r="O38" i="1"/>
  <c r="U38" i="1" s="1"/>
  <c r="AB38" i="1" s="1"/>
  <c r="N38" i="1"/>
  <c r="T38" i="1" s="1"/>
  <c r="AA38" i="1" s="1"/>
  <c r="O32" i="1"/>
  <c r="U32" i="1" s="1"/>
  <c r="AB32" i="1" s="1"/>
  <c r="J22" i="1"/>
  <c r="O33" i="1"/>
  <c r="U33" i="1" s="1"/>
  <c r="AB33" i="1" s="1"/>
  <c r="N33" i="1"/>
  <c r="T33" i="1" s="1"/>
  <c r="AA33" i="1" s="1"/>
  <c r="M38" i="1"/>
  <c r="S38" i="1" s="1"/>
  <c r="Z38" i="1" s="1"/>
  <c r="M39" i="1"/>
  <c r="S39" i="1" s="1"/>
  <c r="Z39" i="1" s="1"/>
  <c r="M37" i="1"/>
  <c r="S37" i="1" s="1"/>
  <c r="Z37" i="1" s="1"/>
  <c r="P3" i="1" l="1"/>
  <c r="V3" i="1" s="1"/>
  <c r="N3" i="1"/>
  <c r="T3" i="1" s="1"/>
  <c r="M3" i="1"/>
  <c r="S3" i="1" s="1"/>
  <c r="J41" i="1"/>
  <c r="O3" i="1"/>
  <c r="U3" i="1" s="1"/>
  <c r="M27" i="1"/>
  <c r="S27" i="1" s="1"/>
  <c r="Z27" i="1" s="1"/>
  <c r="P27" i="1"/>
  <c r="V27" i="1" s="1"/>
  <c r="AC27" i="1" s="1"/>
  <c r="O27" i="1"/>
  <c r="U27" i="1" s="1"/>
  <c r="AB27" i="1" s="1"/>
  <c r="N27" i="1"/>
  <c r="T27" i="1" s="1"/>
  <c r="AA27" i="1" s="1"/>
  <c r="N22" i="1"/>
  <c r="T22" i="1" s="1"/>
  <c r="AA22" i="1" s="1"/>
  <c r="M22" i="1"/>
  <c r="S22" i="1" s="1"/>
  <c r="Z22" i="1" s="1"/>
  <c r="P22" i="1"/>
  <c r="V22" i="1" s="1"/>
  <c r="AC22" i="1" s="1"/>
  <c r="O22" i="1"/>
  <c r="U22" i="1" s="1"/>
  <c r="AB22" i="1" s="1"/>
  <c r="M41" i="1" l="1"/>
  <c r="P41" i="1"/>
  <c r="O41" i="1"/>
  <c r="N41" i="1"/>
  <c r="S41" i="1"/>
  <c r="S42" i="1"/>
  <c r="Z3" i="1"/>
  <c r="Z41" i="1" s="1"/>
  <c r="U41" i="1"/>
  <c r="AB42" i="1" s="1"/>
  <c r="AB3" i="1"/>
  <c r="AB41" i="1" s="1"/>
  <c r="T41" i="1"/>
  <c r="T42" i="1"/>
  <c r="AA3" i="1"/>
  <c r="AA41" i="1" s="1"/>
  <c r="V41" i="1"/>
  <c r="V42" i="1"/>
  <c r="AC3" i="1"/>
  <c r="AC41" i="1" s="1"/>
  <c r="AE41" i="1" s="1"/>
  <c r="AC42" i="1" l="1"/>
  <c r="Z42" i="1"/>
  <c r="AA42" i="1"/>
  <c r="C44" i="1" l="1"/>
  <c r="B44" i="1"/>
  <c r="B43" i="1"/>
  <c r="B42" i="1"/>
  <c r="B41" i="1"/>
  <c r="B40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<sst xmlns="http://schemas.openxmlformats.org/spreadsheetml/2006/main" count="31" uniqueCount="15">
  <si>
    <t>L</t>
  </si>
  <si>
    <t>mil</t>
  </si>
  <si>
    <t>ton</t>
  </si>
  <si>
    <t>num</t>
  </si>
  <si>
    <t>CL_COMP</t>
  </si>
  <si>
    <t>Grupo de Idade</t>
  </si>
  <si>
    <t>TOTAL</t>
  </si>
  <si>
    <t>a=</t>
  </si>
  <si>
    <t>b=</t>
  </si>
  <si>
    <t>parámetros 2014</t>
  </si>
  <si>
    <t>a*L^b</t>
  </si>
  <si>
    <t>buscar parámetros correctos, son asumidos por ahora</t>
  </si>
  <si>
    <t>Total</t>
  </si>
  <si>
    <t>Lmed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</si>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</sst>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Aptos Narrow"/>
      <family val="2"/>
      <scheme val="minor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/>
    <xf numFmtId="0" fontId="0" fillId="0" borderId="6" xfId="0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5" xfId="0" applyBorder="1"/>
    <xf numFmtId="0" fontId="0" fillId="3" borderId="0" xfId="0" applyFill="1"/>
    <xf numFmtId="0" fontId="3" fillId="0" borderId="5" xfId="0" applyFont="1" applyBorder="1" applyAlignment="1">
      <alignment horizontal="center"/>
    </xf>
    <xf numFmtId="164" fontId="8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6" fillId="0" borderId="17" xfId="0" applyFont="1" applyBorder="1" applyAlignment="1">
      <alignment horizontal="center"/>
    </xf>
    <xf numFmtId="0" fontId="0" fillId="0" borderId="17" xfId="0" applyBorder="1"/>
    <xf numFmtId="0" fontId="7" fillId="0" borderId="1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" fontId="3" fillId="4" borderId="14" xfId="0" applyNumberFormat="1" applyFont="1" applyFill="1" applyBorder="1" applyAlignment="1">
      <alignment horizontal="center"/>
    </xf>
    <xf numFmtId="1" fontId="3" fillId="4" borderId="15" xfId="0" applyNumberFormat="1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1" fillId="4" borderId="13" xfId="0" applyFont="1" applyFill="1" applyBorder="1"/>
    <xf numFmtId="0" fontId="1" fillId="4" borderId="0" xfId="0" applyFont="1" applyFill="1"/>
    <xf numFmtId="1" fontId="1" fillId="4" borderId="0" xfId="0" applyNumberFormat="1" applyFont="1" applyFill="1"/>
    <xf numFmtId="0" fontId="4" fillId="4" borderId="19" xfId="0" applyFont="1" applyFill="1" applyBorder="1"/>
    <xf numFmtId="164" fontId="4" fillId="4" borderId="20" xfId="0" applyNumberFormat="1" applyFont="1" applyFill="1" applyBorder="1" applyAlignment="1">
      <alignment horizontal="center" vertical="center"/>
    </xf>
    <xf numFmtId="0" fontId="1" fillId="4" borderId="19" xfId="0" applyFont="1" applyFill="1" applyBorder="1"/>
    <xf numFmtId="164" fontId="9" fillId="4" borderId="2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"/>
  <sheetViews>
    <sheetView tabSelected="1" topLeftCell="I17" zoomScaleNormal="100" workbookViewId="0">
      <selection activeCell="U43" sqref="U43"/>
    </sheetView>
  </sheetViews>
  <sheetFormatPr baseColWidth="10" defaultColWidth="8.83203125" defaultRowHeight="15" x14ac:dyDescent="0.2"/>
  <cols>
    <col min="1" max="1025" width="8.5"/>
  </cols>
  <sheetData>
    <row r="1" spans="1:35" ht="16" thickBot="1" x14ac:dyDescent="0.25">
      <c r="A1" t="s">
        <v>0</v>
      </c>
      <c r="B1" t="s">
        <v>1</v>
      </c>
      <c r="C1" t="s">
        <v>2</v>
      </c>
      <c r="Y1" s="49" t="s">
        <v>4</v>
      </c>
      <c r="Z1" s="51" t="s">
        <v>5</v>
      </c>
      <c r="AA1" s="52"/>
      <c r="AB1" s="52"/>
      <c r="AC1" s="53" t="s">
        <v>6</v>
      </c>
      <c r="AE1" s="2" t="s">
        <v>7</v>
      </c>
      <c r="AF1">
        <v>2.3914000000000001E-3</v>
      </c>
      <c r="AG1" s="2" t="s">
        <v>8</v>
      </c>
      <c r="AH1">
        <v>3.4183086999999999</v>
      </c>
      <c r="AI1" s="3" t="s">
        <v>9</v>
      </c>
    </row>
    <row r="2" spans="1:35" ht="16" thickBot="1" x14ac:dyDescent="0.25">
      <c r="A2">
        <v>5</v>
      </c>
      <c r="B2">
        <f>(Alg!B2+Cad!B2)/1000</f>
        <v>0</v>
      </c>
      <c r="C2">
        <f>Alg!C2+Cad!C2</f>
        <v>0</v>
      </c>
      <c r="F2" s="4" t="s">
        <v>4</v>
      </c>
      <c r="G2" s="4">
        <v>1</v>
      </c>
      <c r="H2" s="4">
        <v>2</v>
      </c>
      <c r="I2" s="4">
        <v>3</v>
      </c>
      <c r="J2" s="5" t="s">
        <v>6</v>
      </c>
      <c r="L2" s="4" t="s">
        <v>4</v>
      </c>
      <c r="M2" s="4">
        <v>1</v>
      </c>
      <c r="N2" s="4">
        <v>2</v>
      </c>
      <c r="O2" s="4">
        <v>3</v>
      </c>
      <c r="P2" s="5" t="s">
        <v>6</v>
      </c>
      <c r="R2" s="4" t="s">
        <v>4</v>
      </c>
      <c r="S2" s="4">
        <v>1</v>
      </c>
      <c r="T2" s="4">
        <v>2</v>
      </c>
      <c r="U2" s="4">
        <v>3</v>
      </c>
      <c r="V2" s="5" t="s">
        <v>6</v>
      </c>
      <c r="X2" s="6" t="s">
        <v>10</v>
      </c>
      <c r="Y2" s="50"/>
      <c r="Z2" s="7">
        <v>1</v>
      </c>
      <c r="AA2" s="7">
        <v>2</v>
      </c>
      <c r="AB2" s="8">
        <v>3</v>
      </c>
      <c r="AC2" s="54"/>
      <c r="AE2" s="9" t="s">
        <v>7</v>
      </c>
      <c r="AF2" s="10">
        <v>2.8331050697043372E-3</v>
      </c>
      <c r="AG2" s="9" t="s">
        <v>8</v>
      </c>
      <c r="AH2" s="10">
        <v>3.4061849999999998</v>
      </c>
      <c r="AI2" s="11" t="s">
        <v>11</v>
      </c>
    </row>
    <row r="3" spans="1:35" x14ac:dyDescent="0.2">
      <c r="A3">
        <v>5.5</v>
      </c>
      <c r="B3">
        <f>(Alg!B3+Cad!B3)/1000</f>
        <v>0</v>
      </c>
      <c r="C3">
        <f>Alg!C3+Cad!C3</f>
        <v>0</v>
      </c>
      <c r="F3" s="12">
        <v>5.5</v>
      </c>
      <c r="G3" s="13">
        <v>0</v>
      </c>
      <c r="H3" s="13">
        <v>0</v>
      </c>
      <c r="I3" s="13">
        <v>0</v>
      </c>
      <c r="J3" s="14">
        <f>+SUM(G3:I3)</f>
        <v>0</v>
      </c>
      <c r="L3" s="12">
        <v>5.5</v>
      </c>
      <c r="M3" s="13">
        <f>+IF($J3&gt;0,G3/$J3,0)</f>
        <v>0</v>
      </c>
      <c r="N3" s="13">
        <f t="shared" ref="N3:P18" si="0">+IF($J3&gt;0,H3/$J3,0)</f>
        <v>0</v>
      </c>
      <c r="O3" s="13">
        <f t="shared" si="0"/>
        <v>0</v>
      </c>
      <c r="P3" s="13">
        <f t="shared" si="0"/>
        <v>0</v>
      </c>
      <c r="Q3" s="15">
        <v>5.75</v>
      </c>
      <c r="R3" s="16">
        <v>5.5</v>
      </c>
      <c r="S3" s="13">
        <f>+$B3*M3</f>
        <v>0</v>
      </c>
      <c r="T3" s="13">
        <f t="shared" ref="T3:V18" si="1">+$B3*N3</f>
        <v>0</v>
      </c>
      <c r="U3" s="13">
        <f t="shared" si="1"/>
        <v>0</v>
      </c>
      <c r="V3" s="13">
        <f t="shared" si="1"/>
        <v>0</v>
      </c>
      <c r="X3" s="17">
        <f>$AF$2*((Y3)^$AH$2)</f>
        <v>0.94205220137192158</v>
      </c>
      <c r="Y3" s="18">
        <v>5.5</v>
      </c>
      <c r="Z3" s="19">
        <f>+S3*$X3</f>
        <v>0</v>
      </c>
      <c r="AA3" s="20">
        <f t="shared" ref="AA3:AC18" si="2">+T3*$X3</f>
        <v>0</v>
      </c>
      <c r="AB3" s="20">
        <f t="shared" si="2"/>
        <v>0</v>
      </c>
      <c r="AC3" s="21">
        <f t="shared" si="2"/>
        <v>0</v>
      </c>
    </row>
    <row r="4" spans="1:35" x14ac:dyDescent="0.2">
      <c r="A4">
        <v>6</v>
      </c>
      <c r="B4">
        <f>(Alg!B4+Cad!B4)/1000</f>
        <v>0</v>
      </c>
      <c r="C4">
        <f>Alg!C4+Cad!C4</f>
        <v>0</v>
      </c>
      <c r="F4" s="12">
        <v>6</v>
      </c>
      <c r="G4" s="13">
        <v>0</v>
      </c>
      <c r="H4" s="13">
        <v>0</v>
      </c>
      <c r="I4" s="13">
        <v>0</v>
      </c>
      <c r="J4" s="14">
        <f t="shared" ref="J4:J40" si="3">+SUM(G4:I4)</f>
        <v>0</v>
      </c>
      <c r="L4" s="12">
        <v>6</v>
      </c>
      <c r="M4" s="13">
        <f t="shared" ref="M4:P41" si="4">+IF($J4&gt;0,G4/$J4,0)</f>
        <v>0</v>
      </c>
      <c r="N4" s="13">
        <f t="shared" si="0"/>
        <v>0</v>
      </c>
      <c r="O4" s="13">
        <f t="shared" si="0"/>
        <v>0</v>
      </c>
      <c r="P4" s="13">
        <f t="shared" si="0"/>
        <v>0</v>
      </c>
      <c r="Q4" s="15">
        <f t="shared" ref="Q4" si="5">+Q3+0.5</f>
        <v>6.25</v>
      </c>
      <c r="R4" s="16">
        <v>6</v>
      </c>
      <c r="S4" s="13">
        <f t="shared" ref="S4:V40" si="6">+$B4*M4</f>
        <v>0</v>
      </c>
      <c r="T4" s="13">
        <f t="shared" si="1"/>
        <v>0</v>
      </c>
      <c r="U4" s="13">
        <f t="shared" si="1"/>
        <v>0</v>
      </c>
      <c r="V4" s="13">
        <f t="shared" si="1"/>
        <v>0</v>
      </c>
      <c r="X4" s="17">
        <f t="shared" ref="X4:X40" si="7">$AF$2*((Y4)^$AH$2)</f>
        <v>1.2670384607746847</v>
      </c>
      <c r="Y4" s="18">
        <v>6</v>
      </c>
      <c r="Z4" s="22">
        <f t="shared" ref="Z4:AC40" si="8">+S4*$X4</f>
        <v>0</v>
      </c>
      <c r="AA4">
        <f t="shared" si="2"/>
        <v>0</v>
      </c>
      <c r="AB4">
        <f t="shared" si="2"/>
        <v>0</v>
      </c>
      <c r="AC4" s="23">
        <f t="shared" si="2"/>
        <v>0</v>
      </c>
    </row>
    <row r="5" spans="1:35" x14ac:dyDescent="0.2">
      <c r="A5">
        <v>6.5</v>
      </c>
      <c r="B5">
        <f>(Alg!B5+Cad!B5)/1000</f>
        <v>0</v>
      </c>
      <c r="C5">
        <f>Alg!C5+Cad!C5</f>
        <v>0</v>
      </c>
      <c r="F5" s="12">
        <v>6.5</v>
      </c>
      <c r="G5" s="13">
        <v>0</v>
      </c>
      <c r="H5" s="13">
        <v>0</v>
      </c>
      <c r="I5" s="13">
        <v>0</v>
      </c>
      <c r="J5" s="14">
        <f t="shared" si="3"/>
        <v>0</v>
      </c>
      <c r="L5" s="12">
        <v>6.5</v>
      </c>
      <c r="M5" s="13">
        <f t="shared" si="4"/>
        <v>0</v>
      </c>
      <c r="N5" s="13">
        <f t="shared" si="0"/>
        <v>0</v>
      </c>
      <c r="O5" s="13">
        <f t="shared" si="0"/>
        <v>0</v>
      </c>
      <c r="P5" s="13">
        <f t="shared" si="0"/>
        <v>0</v>
      </c>
      <c r="Q5" s="15">
        <v>6.75</v>
      </c>
      <c r="R5" s="16">
        <v>6.5</v>
      </c>
      <c r="S5" s="13">
        <f t="shared" si="6"/>
        <v>0</v>
      </c>
      <c r="T5" s="13">
        <f t="shared" si="1"/>
        <v>0</v>
      </c>
      <c r="U5" s="13">
        <f t="shared" si="1"/>
        <v>0</v>
      </c>
      <c r="V5" s="13">
        <f t="shared" si="1"/>
        <v>0</v>
      </c>
      <c r="X5" s="17">
        <f t="shared" si="7"/>
        <v>1.6641633870245225</v>
      </c>
      <c r="Y5" s="18">
        <v>6.5</v>
      </c>
      <c r="Z5" s="22">
        <f t="shared" si="8"/>
        <v>0</v>
      </c>
      <c r="AA5">
        <f t="shared" si="2"/>
        <v>0</v>
      </c>
      <c r="AB5">
        <f t="shared" si="2"/>
        <v>0</v>
      </c>
      <c r="AC5" s="23">
        <f t="shared" si="2"/>
        <v>0</v>
      </c>
    </row>
    <row r="6" spans="1:35" x14ac:dyDescent="0.2">
      <c r="A6">
        <v>7</v>
      </c>
      <c r="B6">
        <f>(Alg!B6+Cad!B6)/1000</f>
        <v>55160.655632214504</v>
      </c>
      <c r="C6">
        <f>Alg!C6+Cad!C6</f>
        <v>136.768234070608</v>
      </c>
      <c r="F6" s="12">
        <v>7</v>
      </c>
      <c r="G6" s="13">
        <v>1</v>
      </c>
      <c r="H6" s="13">
        <v>0</v>
      </c>
      <c r="I6" s="13">
        <v>0</v>
      </c>
      <c r="J6" s="14">
        <f t="shared" si="3"/>
        <v>1</v>
      </c>
      <c r="L6" s="12">
        <v>7</v>
      </c>
      <c r="M6" s="13">
        <f t="shared" si="4"/>
        <v>1</v>
      </c>
      <c r="N6" s="13">
        <f t="shared" si="0"/>
        <v>0</v>
      </c>
      <c r="O6" s="13">
        <f t="shared" si="0"/>
        <v>0</v>
      </c>
      <c r="P6" s="13">
        <f t="shared" si="0"/>
        <v>1</v>
      </c>
      <c r="Q6" s="15">
        <f t="shared" ref="Q6" si="9">+Q5+0.5</f>
        <v>7.25</v>
      </c>
      <c r="R6" s="16">
        <v>7</v>
      </c>
      <c r="S6" s="13">
        <f t="shared" si="6"/>
        <v>55160.655632214504</v>
      </c>
      <c r="T6" s="13">
        <f t="shared" si="1"/>
        <v>0</v>
      </c>
      <c r="U6" s="13">
        <f t="shared" si="1"/>
        <v>0</v>
      </c>
      <c r="V6" s="13">
        <f t="shared" si="1"/>
        <v>55160.655632214504</v>
      </c>
      <c r="X6" s="17">
        <f t="shared" si="7"/>
        <v>2.1420171746275334</v>
      </c>
      <c r="Y6" s="18">
        <v>7</v>
      </c>
      <c r="Z6" s="22">
        <f t="shared" si="8"/>
        <v>118155.07172791845</v>
      </c>
      <c r="AA6">
        <f t="shared" si="2"/>
        <v>0</v>
      </c>
      <c r="AB6">
        <f t="shared" si="2"/>
        <v>0</v>
      </c>
      <c r="AC6" s="23">
        <f t="shared" si="2"/>
        <v>118155.07172791845</v>
      </c>
    </row>
    <row r="7" spans="1:35" x14ac:dyDescent="0.2">
      <c r="A7">
        <v>7.5</v>
      </c>
      <c r="B7">
        <f>(Alg!B7+Cad!B7)/1000</f>
        <v>124995.14645674764</v>
      </c>
      <c r="C7">
        <f>Alg!C7+Cad!C7</f>
        <v>378.19117874173935</v>
      </c>
      <c r="F7" s="12">
        <v>7.5</v>
      </c>
      <c r="G7" s="13">
        <v>9</v>
      </c>
      <c r="H7" s="13">
        <v>0</v>
      </c>
      <c r="I7" s="13">
        <v>0</v>
      </c>
      <c r="J7" s="14">
        <f t="shared" si="3"/>
        <v>9</v>
      </c>
      <c r="L7" s="12">
        <v>7.5</v>
      </c>
      <c r="M7" s="13">
        <f t="shared" si="4"/>
        <v>1</v>
      </c>
      <c r="N7" s="13">
        <f t="shared" si="0"/>
        <v>0</v>
      </c>
      <c r="O7" s="13">
        <f t="shared" si="0"/>
        <v>0</v>
      </c>
      <c r="P7" s="13">
        <f t="shared" si="0"/>
        <v>1</v>
      </c>
      <c r="Q7" s="15">
        <v>7.75</v>
      </c>
      <c r="R7" s="16">
        <v>7.5</v>
      </c>
      <c r="S7" s="13">
        <f t="shared" si="6"/>
        <v>124995.14645674764</v>
      </c>
      <c r="T7" s="13">
        <f t="shared" si="1"/>
        <v>0</v>
      </c>
      <c r="U7" s="13">
        <f t="shared" si="1"/>
        <v>0</v>
      </c>
      <c r="V7" s="13">
        <f t="shared" si="1"/>
        <v>124995.14645674764</v>
      </c>
      <c r="X7" s="17">
        <f t="shared" si="7"/>
        <v>2.7094630371679336</v>
      </c>
      <c r="Y7" s="18">
        <v>7.5</v>
      </c>
      <c r="Z7" s="22">
        <f t="shared" si="8"/>
        <v>338669.72914995014</v>
      </c>
      <c r="AA7">
        <f t="shared" si="2"/>
        <v>0</v>
      </c>
      <c r="AB7">
        <f t="shared" si="2"/>
        <v>0</v>
      </c>
      <c r="AC7" s="23">
        <f t="shared" si="2"/>
        <v>338669.72914995014</v>
      </c>
    </row>
    <row r="8" spans="1:35" x14ac:dyDescent="0.2">
      <c r="A8">
        <v>8</v>
      </c>
      <c r="B8">
        <f>(Alg!B8+Cad!B8)/1000</f>
        <v>361190.60350257793</v>
      </c>
      <c r="C8">
        <f>Alg!C8+Cad!C8</f>
        <v>1317.0721707911523</v>
      </c>
      <c r="F8" s="12">
        <v>8</v>
      </c>
      <c r="G8" s="13">
        <v>12</v>
      </c>
      <c r="H8" s="13">
        <v>0</v>
      </c>
      <c r="I8" s="13">
        <v>0</v>
      </c>
      <c r="J8" s="14">
        <f t="shared" si="3"/>
        <v>12</v>
      </c>
      <c r="L8" s="12">
        <v>8</v>
      </c>
      <c r="M8" s="13">
        <f t="shared" si="4"/>
        <v>1</v>
      </c>
      <c r="N8" s="13">
        <f t="shared" si="0"/>
        <v>0</v>
      </c>
      <c r="O8" s="13">
        <f t="shared" si="0"/>
        <v>0</v>
      </c>
      <c r="P8" s="13">
        <f t="shared" si="0"/>
        <v>1</v>
      </c>
      <c r="Q8" s="15">
        <f t="shared" ref="Q8" si="10">+Q7+0.5</f>
        <v>8.25</v>
      </c>
      <c r="R8" s="16">
        <v>8</v>
      </c>
      <c r="S8" s="13">
        <f t="shared" si="6"/>
        <v>361190.60350257793</v>
      </c>
      <c r="T8" s="13">
        <f t="shared" si="1"/>
        <v>0</v>
      </c>
      <c r="U8" s="13">
        <f t="shared" si="1"/>
        <v>0</v>
      </c>
      <c r="V8" s="13">
        <f t="shared" si="1"/>
        <v>361190.60350257793</v>
      </c>
      <c r="X8" s="17">
        <f t="shared" si="7"/>
        <v>3.3756254194165338</v>
      </c>
      <c r="Y8" s="18">
        <v>8</v>
      </c>
      <c r="Z8" s="22">
        <f t="shared" si="8"/>
        <v>1219244.1824377007</v>
      </c>
      <c r="AA8">
        <f t="shared" si="2"/>
        <v>0</v>
      </c>
      <c r="AB8">
        <f t="shared" si="2"/>
        <v>0</v>
      </c>
      <c r="AC8" s="23">
        <f t="shared" si="2"/>
        <v>1219244.1824377007</v>
      </c>
    </row>
    <row r="9" spans="1:35" x14ac:dyDescent="0.2">
      <c r="A9">
        <v>8.5</v>
      </c>
      <c r="B9">
        <f>(Alg!B9+Cad!B9)/1000</f>
        <v>430796.00057672348</v>
      </c>
      <c r="C9">
        <f>Alg!C9+Cad!C9</f>
        <v>1872.5305217989726</v>
      </c>
      <c r="D9" s="1"/>
      <c r="F9" s="12">
        <v>8.5</v>
      </c>
      <c r="G9" s="13">
        <v>15</v>
      </c>
      <c r="H9" s="13">
        <v>0</v>
      </c>
      <c r="I9" s="13">
        <v>0</v>
      </c>
      <c r="J9" s="14">
        <f t="shared" si="3"/>
        <v>15</v>
      </c>
      <c r="L9" s="12">
        <v>8.5</v>
      </c>
      <c r="M9" s="13">
        <f t="shared" si="4"/>
        <v>1</v>
      </c>
      <c r="N9" s="13">
        <f t="shared" si="0"/>
        <v>0</v>
      </c>
      <c r="O9" s="13">
        <f t="shared" si="0"/>
        <v>0</v>
      </c>
      <c r="P9" s="13">
        <f t="shared" si="0"/>
        <v>1</v>
      </c>
      <c r="Q9" s="15">
        <v>8.75</v>
      </c>
      <c r="R9" s="16">
        <v>8.5</v>
      </c>
      <c r="S9" s="13">
        <f>+$B9*M9</f>
        <v>430796.00057672348</v>
      </c>
      <c r="T9" s="13">
        <f t="shared" si="1"/>
        <v>0</v>
      </c>
      <c r="U9" s="13">
        <f t="shared" si="1"/>
        <v>0</v>
      </c>
      <c r="V9" s="13">
        <f t="shared" si="1"/>
        <v>430796.00057672348</v>
      </c>
      <c r="X9" s="17">
        <f t="shared" si="7"/>
        <v>4.1498794850559078</v>
      </c>
      <c r="Y9" s="18">
        <v>8.5</v>
      </c>
      <c r="Z9" s="22">
        <f t="shared" si="8"/>
        <v>1787751.4850374777</v>
      </c>
      <c r="AA9">
        <f t="shared" si="2"/>
        <v>0</v>
      </c>
      <c r="AB9">
        <f t="shared" si="2"/>
        <v>0</v>
      </c>
      <c r="AC9" s="23">
        <f t="shared" si="2"/>
        <v>1787751.4850374777</v>
      </c>
    </row>
    <row r="10" spans="1:35" x14ac:dyDescent="0.2">
      <c r="A10">
        <v>9</v>
      </c>
      <c r="B10">
        <f>(Alg!B10+Cad!B10)/1000</f>
        <v>307484.10141549056</v>
      </c>
      <c r="C10">
        <f>Alg!C10+Cad!C10</f>
        <v>1577.6976135063771</v>
      </c>
      <c r="D10" s="1"/>
      <c r="F10" s="12">
        <v>9</v>
      </c>
      <c r="G10" s="13">
        <v>13</v>
      </c>
      <c r="H10" s="13">
        <v>0</v>
      </c>
      <c r="I10" s="13">
        <v>0</v>
      </c>
      <c r="J10" s="14">
        <f t="shared" si="3"/>
        <v>13</v>
      </c>
      <c r="L10" s="12">
        <v>9</v>
      </c>
      <c r="M10" s="13">
        <f t="shared" si="4"/>
        <v>1</v>
      </c>
      <c r="N10" s="13">
        <f t="shared" si="0"/>
        <v>0</v>
      </c>
      <c r="O10" s="13">
        <f t="shared" si="0"/>
        <v>0</v>
      </c>
      <c r="P10" s="13">
        <f t="shared" si="0"/>
        <v>1</v>
      </c>
      <c r="Q10" s="15">
        <f t="shared" ref="Q10" si="11">+Q9+0.5</f>
        <v>9.25</v>
      </c>
      <c r="R10" s="16">
        <v>9</v>
      </c>
      <c r="S10" s="13">
        <f t="shared" si="6"/>
        <v>307484.10141549056</v>
      </c>
      <c r="T10" s="13">
        <f t="shared" si="1"/>
        <v>0</v>
      </c>
      <c r="U10" s="13">
        <f t="shared" si="1"/>
        <v>0</v>
      </c>
      <c r="V10" s="13">
        <f t="shared" si="1"/>
        <v>307484.10141549056</v>
      </c>
      <c r="X10" s="17">
        <f t="shared" si="7"/>
        <v>5.0418416693419372</v>
      </c>
      <c r="Y10" s="18">
        <v>9</v>
      </c>
      <c r="Z10" s="22">
        <f t="shared" si="8"/>
        <v>1550286.1551767825</v>
      </c>
      <c r="AA10">
        <f t="shared" si="2"/>
        <v>0</v>
      </c>
      <c r="AB10">
        <f t="shared" si="2"/>
        <v>0</v>
      </c>
      <c r="AC10" s="23">
        <f t="shared" si="2"/>
        <v>1550286.1551767825</v>
      </c>
    </row>
    <row r="11" spans="1:35" x14ac:dyDescent="0.2">
      <c r="A11">
        <v>9.5</v>
      </c>
      <c r="B11">
        <f>(Alg!B11+Cad!B11)/1000</f>
        <v>45171.814017904799</v>
      </c>
      <c r="C11">
        <f>Alg!C11+Cad!C11</f>
        <v>271.21825216101166</v>
      </c>
      <c r="D11" s="1"/>
      <c r="F11" s="12">
        <v>9.5</v>
      </c>
      <c r="G11" s="13">
        <v>12</v>
      </c>
      <c r="H11" s="13">
        <v>0</v>
      </c>
      <c r="I11" s="13">
        <v>0</v>
      </c>
      <c r="J11" s="14">
        <f t="shared" si="3"/>
        <v>12</v>
      </c>
      <c r="L11" s="12">
        <v>9.5</v>
      </c>
      <c r="M11" s="13">
        <f t="shared" si="4"/>
        <v>1</v>
      </c>
      <c r="N11" s="13">
        <f t="shared" si="0"/>
        <v>0</v>
      </c>
      <c r="O11" s="13">
        <f t="shared" si="0"/>
        <v>0</v>
      </c>
      <c r="P11" s="13">
        <f t="shared" si="0"/>
        <v>1</v>
      </c>
      <c r="Q11" s="15">
        <v>9.75</v>
      </c>
      <c r="R11" s="16">
        <v>9.5</v>
      </c>
      <c r="S11" s="13">
        <f t="shared" si="6"/>
        <v>45171.814017904799</v>
      </c>
      <c r="T11" s="13">
        <f t="shared" si="1"/>
        <v>0</v>
      </c>
      <c r="U11" s="13">
        <f t="shared" si="1"/>
        <v>0</v>
      </c>
      <c r="V11" s="13">
        <f t="shared" si="1"/>
        <v>45171.814017904799</v>
      </c>
      <c r="X11" s="17">
        <f t="shared" si="7"/>
        <v>6.0613611314061915</v>
      </c>
      <c r="Y11" s="18">
        <v>9.5</v>
      </c>
      <c r="Z11" s="22">
        <f t="shared" si="8"/>
        <v>273802.67772323749</v>
      </c>
      <c r="AA11">
        <f t="shared" si="2"/>
        <v>0</v>
      </c>
      <c r="AB11">
        <f t="shared" si="2"/>
        <v>0</v>
      </c>
      <c r="AC11" s="23">
        <f t="shared" si="2"/>
        <v>273802.67772323749</v>
      </c>
    </row>
    <row r="12" spans="1:35" x14ac:dyDescent="0.2">
      <c r="A12">
        <v>10</v>
      </c>
      <c r="B12">
        <f>(Alg!B12+Cad!B12)/1000</f>
        <v>22836.439278806745</v>
      </c>
      <c r="C12">
        <f>Alg!C12+Cad!C12</f>
        <v>159.19010680325829</v>
      </c>
      <c r="D12" s="1"/>
      <c r="F12" s="12">
        <v>10</v>
      </c>
      <c r="G12" s="13">
        <v>11</v>
      </c>
      <c r="H12" s="13">
        <v>2</v>
      </c>
      <c r="I12" s="13">
        <v>0</v>
      </c>
      <c r="J12" s="14">
        <f t="shared" si="3"/>
        <v>13</v>
      </c>
      <c r="L12" s="12">
        <v>10</v>
      </c>
      <c r="M12" s="13">
        <f t="shared" si="4"/>
        <v>0.84615384615384615</v>
      </c>
      <c r="N12" s="13">
        <f t="shared" si="0"/>
        <v>0.15384615384615385</v>
      </c>
      <c r="O12" s="13">
        <f t="shared" si="0"/>
        <v>0</v>
      </c>
      <c r="P12" s="13">
        <f t="shared" si="0"/>
        <v>1</v>
      </c>
      <c r="Q12" s="15">
        <f t="shared" ref="Q12" si="12">+Q11+0.5</f>
        <v>10.25</v>
      </c>
      <c r="R12" s="16">
        <v>10</v>
      </c>
      <c r="S12" s="13">
        <f t="shared" si="6"/>
        <v>19323.140928221092</v>
      </c>
      <c r="T12" s="13">
        <f t="shared" si="1"/>
        <v>3513.2983505856532</v>
      </c>
      <c r="U12" s="13">
        <f t="shared" si="1"/>
        <v>0</v>
      </c>
      <c r="V12" s="13">
        <f t="shared" si="1"/>
        <v>22836.439278806745</v>
      </c>
      <c r="X12" s="17">
        <f t="shared" si="7"/>
        <v>7.2185119744838255</v>
      </c>
      <c r="Y12" s="18">
        <v>10</v>
      </c>
      <c r="Z12" s="22">
        <f t="shared" si="8"/>
        <v>139484.32417500246</v>
      </c>
      <c r="AA12">
        <f t="shared" si="2"/>
        <v>25360.786213636809</v>
      </c>
      <c r="AB12">
        <f t="shared" si="2"/>
        <v>0</v>
      </c>
      <c r="AC12" s="23">
        <f t="shared" si="2"/>
        <v>164845.11038863927</v>
      </c>
    </row>
    <row r="13" spans="1:35" x14ac:dyDescent="0.2">
      <c r="A13">
        <v>10.5</v>
      </c>
      <c r="B13">
        <f>(Alg!B13+Cad!B13)/1000</f>
        <v>82583.110727354928</v>
      </c>
      <c r="C13">
        <f>Alg!C13+Cad!C13</f>
        <v>663.63088244525591</v>
      </c>
      <c r="D13" s="1"/>
      <c r="F13" s="12">
        <v>10.5</v>
      </c>
      <c r="G13" s="13">
        <v>8</v>
      </c>
      <c r="H13" s="13">
        <v>3</v>
      </c>
      <c r="I13" s="13">
        <v>0</v>
      </c>
      <c r="J13" s="14">
        <f t="shared" si="3"/>
        <v>11</v>
      </c>
      <c r="L13" s="12">
        <v>10.5</v>
      </c>
      <c r="M13" s="13">
        <f t="shared" si="4"/>
        <v>0.72727272727272729</v>
      </c>
      <c r="N13" s="13">
        <f t="shared" si="0"/>
        <v>0.27272727272727271</v>
      </c>
      <c r="O13" s="13">
        <f t="shared" si="0"/>
        <v>0</v>
      </c>
      <c r="P13" s="13">
        <f t="shared" si="0"/>
        <v>1</v>
      </c>
      <c r="Q13" s="15">
        <v>10.75</v>
      </c>
      <c r="R13" s="16">
        <v>10.5</v>
      </c>
      <c r="S13" s="13">
        <f t="shared" si="6"/>
        <v>60060.444165349043</v>
      </c>
      <c r="T13" s="13">
        <f t="shared" si="1"/>
        <v>22522.666562005888</v>
      </c>
      <c r="U13" s="13">
        <f t="shared" si="1"/>
        <v>0</v>
      </c>
      <c r="V13" s="13">
        <f t="shared" si="1"/>
        <v>82583.110727354928</v>
      </c>
      <c r="X13" s="17">
        <f t="shared" si="7"/>
        <v>8.5235861276697946</v>
      </c>
      <c r="Y13" s="18">
        <v>10.5</v>
      </c>
      <c r="Z13" s="22">
        <f t="shared" si="8"/>
        <v>511930.36870945536</v>
      </c>
      <c r="AA13">
        <f t="shared" si="2"/>
        <v>191973.88826604575</v>
      </c>
      <c r="AB13">
        <f t="shared" si="2"/>
        <v>0</v>
      </c>
      <c r="AC13" s="23">
        <f t="shared" si="2"/>
        <v>703904.25697550108</v>
      </c>
    </row>
    <row r="14" spans="1:35" x14ac:dyDescent="0.2">
      <c r="A14">
        <v>11</v>
      </c>
      <c r="B14">
        <f>(Alg!B14+Cad!B14)/1000</f>
        <v>128349.04182959882</v>
      </c>
      <c r="C14">
        <f>Alg!C14+Cad!C14</f>
        <v>1181.3210522571546</v>
      </c>
      <c r="D14" s="1"/>
      <c r="F14" s="12">
        <v>11</v>
      </c>
      <c r="G14" s="13">
        <v>5</v>
      </c>
      <c r="H14" s="13">
        <v>6</v>
      </c>
      <c r="I14" s="13">
        <v>0</v>
      </c>
      <c r="J14" s="14">
        <f t="shared" si="3"/>
        <v>11</v>
      </c>
      <c r="L14" s="12">
        <v>11</v>
      </c>
      <c r="M14" s="13">
        <f t="shared" si="4"/>
        <v>0.45454545454545453</v>
      </c>
      <c r="N14" s="13">
        <f t="shared" si="0"/>
        <v>0.54545454545454541</v>
      </c>
      <c r="O14" s="13">
        <f t="shared" si="0"/>
        <v>0</v>
      </c>
      <c r="P14" s="13">
        <f t="shared" si="0"/>
        <v>1</v>
      </c>
      <c r="Q14" s="15">
        <f t="shared" ref="Q14" si="13">+Q13+0.5</f>
        <v>11.25</v>
      </c>
      <c r="R14" s="16">
        <v>11</v>
      </c>
      <c r="S14" s="13">
        <f t="shared" si="6"/>
        <v>58340.473558908554</v>
      </c>
      <c r="T14" s="13">
        <f t="shared" si="1"/>
        <v>70008.568270690259</v>
      </c>
      <c r="U14" s="13">
        <f t="shared" si="1"/>
        <v>0</v>
      </c>
      <c r="V14" s="13">
        <f t="shared" si="1"/>
        <v>128349.04182959882</v>
      </c>
      <c r="X14" s="17">
        <f t="shared" si="7"/>
        <v>9.9870868022135184</v>
      </c>
      <c r="Y14" s="18">
        <v>11</v>
      </c>
      <c r="Z14" s="22">
        <f t="shared" si="8"/>
        <v>582651.37351506238</v>
      </c>
      <c r="AA14">
        <f t="shared" si="2"/>
        <v>699181.64821807481</v>
      </c>
      <c r="AB14">
        <f t="shared" si="2"/>
        <v>0</v>
      </c>
      <c r="AC14" s="23">
        <f t="shared" si="2"/>
        <v>1281833.0217331371</v>
      </c>
    </row>
    <row r="15" spans="1:35" x14ac:dyDescent="0.2">
      <c r="A15">
        <v>11.5</v>
      </c>
      <c r="B15">
        <f>(Alg!B15+Cad!B15)/1000</f>
        <v>170674.07642723355</v>
      </c>
      <c r="C15">
        <f>Alg!C15+Cad!C15</f>
        <v>1788.6254399882125</v>
      </c>
      <c r="D15" s="1"/>
      <c r="F15" s="12">
        <v>11.5</v>
      </c>
      <c r="G15" s="13">
        <v>5</v>
      </c>
      <c r="H15" s="13">
        <v>7</v>
      </c>
      <c r="I15" s="13">
        <v>0</v>
      </c>
      <c r="J15" s="14">
        <f t="shared" si="3"/>
        <v>12</v>
      </c>
      <c r="L15" s="12">
        <v>11.5</v>
      </c>
      <c r="M15" s="13">
        <f t="shared" si="4"/>
        <v>0.41666666666666669</v>
      </c>
      <c r="N15" s="13">
        <f t="shared" si="0"/>
        <v>0.58333333333333337</v>
      </c>
      <c r="O15" s="13">
        <f t="shared" si="0"/>
        <v>0</v>
      </c>
      <c r="P15" s="13">
        <f t="shared" si="0"/>
        <v>1</v>
      </c>
      <c r="Q15" s="15">
        <v>11.75</v>
      </c>
      <c r="R15" s="16">
        <v>11.5</v>
      </c>
      <c r="S15" s="13">
        <f t="shared" si="6"/>
        <v>71114.19851134732</v>
      </c>
      <c r="T15" s="13">
        <f t="shared" si="1"/>
        <v>99559.877915886245</v>
      </c>
      <c r="U15" s="13">
        <f t="shared" si="1"/>
        <v>0</v>
      </c>
      <c r="V15" s="13">
        <f t="shared" si="1"/>
        <v>170674.07642723355</v>
      </c>
      <c r="X15" s="17">
        <f t="shared" si="7"/>
        <v>11.619722450459651</v>
      </c>
      <c r="Y15" s="18">
        <v>11.5</v>
      </c>
      <c r="Z15" s="22">
        <f t="shared" si="8"/>
        <v>826327.24898874678</v>
      </c>
      <c r="AA15">
        <f t="shared" si="2"/>
        <v>1156858.1485842455</v>
      </c>
      <c r="AB15">
        <f t="shared" si="2"/>
        <v>0</v>
      </c>
      <c r="AC15" s="23">
        <f t="shared" si="2"/>
        <v>1983185.3975729921</v>
      </c>
    </row>
    <row r="16" spans="1:35" x14ac:dyDescent="0.2">
      <c r="A16">
        <v>12</v>
      </c>
      <c r="B16">
        <f>(Alg!B16+Cad!B16)/1000</f>
        <v>136623.4235065621</v>
      </c>
      <c r="C16">
        <f>Alg!C16+Cad!C16</f>
        <v>1621.4509606898646</v>
      </c>
      <c r="D16" s="1"/>
      <c r="F16" s="12">
        <v>12</v>
      </c>
      <c r="G16" s="13">
        <v>3</v>
      </c>
      <c r="H16" s="13">
        <v>10</v>
      </c>
      <c r="I16" s="13">
        <v>0</v>
      </c>
      <c r="J16" s="14">
        <f t="shared" si="3"/>
        <v>13</v>
      </c>
      <c r="L16" s="12">
        <v>12</v>
      </c>
      <c r="M16" s="13">
        <f>+IF($J16&gt;0,G16/$J16,0)</f>
        <v>0.23076923076923078</v>
      </c>
      <c r="N16" s="13">
        <f t="shared" si="0"/>
        <v>0.76923076923076927</v>
      </c>
      <c r="O16" s="13">
        <f t="shared" si="0"/>
        <v>0</v>
      </c>
      <c r="P16" s="13">
        <f t="shared" si="0"/>
        <v>1</v>
      </c>
      <c r="Q16" s="15">
        <f t="shared" ref="Q16" si="14">+Q15+0.5</f>
        <v>12.25</v>
      </c>
      <c r="R16" s="16">
        <v>12</v>
      </c>
      <c r="S16" s="13">
        <f t="shared" si="6"/>
        <v>31528.482347668178</v>
      </c>
      <c r="T16" s="13">
        <f t="shared" si="1"/>
        <v>105094.94115889393</v>
      </c>
      <c r="U16" s="13">
        <f t="shared" si="1"/>
        <v>0</v>
      </c>
      <c r="V16" s="13">
        <f t="shared" si="1"/>
        <v>136623.4235065621</v>
      </c>
      <c r="X16" s="17">
        <f t="shared" si="7"/>
        <v>13.432401167442283</v>
      </c>
      <c r="Y16" s="18">
        <v>12</v>
      </c>
      <c r="Z16" s="22">
        <f t="shared" si="8"/>
        <v>423503.22309450142</v>
      </c>
      <c r="AA16">
        <f t="shared" si="2"/>
        <v>1411677.4103150049</v>
      </c>
      <c r="AB16">
        <f t="shared" si="2"/>
        <v>0</v>
      </c>
      <c r="AC16" s="23">
        <f t="shared" si="2"/>
        <v>1835180.6334095062</v>
      </c>
    </row>
    <row r="17" spans="1:29" x14ac:dyDescent="0.2">
      <c r="A17">
        <v>12.5</v>
      </c>
      <c r="B17">
        <f>(Alg!B17+Cad!B17)/1000</f>
        <v>62426.197021230109</v>
      </c>
      <c r="C17">
        <f>Alg!C17+Cad!C17</f>
        <v>834.85429343209762</v>
      </c>
      <c r="D17" s="1"/>
      <c r="F17" s="12">
        <v>12.5</v>
      </c>
      <c r="G17" s="13">
        <v>0</v>
      </c>
      <c r="H17" s="13">
        <v>3</v>
      </c>
      <c r="I17" s="13">
        <v>0</v>
      </c>
      <c r="J17" s="14">
        <f t="shared" si="3"/>
        <v>3</v>
      </c>
      <c r="L17" s="12">
        <v>12.5</v>
      </c>
      <c r="M17" s="13">
        <f t="shared" si="4"/>
        <v>0</v>
      </c>
      <c r="N17" s="13">
        <f t="shared" si="0"/>
        <v>1</v>
      </c>
      <c r="O17" s="13">
        <f t="shared" si="0"/>
        <v>0</v>
      </c>
      <c r="P17" s="13">
        <f t="shared" si="0"/>
        <v>1</v>
      </c>
      <c r="Q17" s="15">
        <v>12.75</v>
      </c>
      <c r="R17" s="16">
        <v>12.5</v>
      </c>
      <c r="S17" s="13">
        <f t="shared" si="6"/>
        <v>0</v>
      </c>
      <c r="T17" s="13">
        <f t="shared" si="1"/>
        <v>62426.197021230109</v>
      </c>
      <c r="U17" s="13">
        <f t="shared" si="1"/>
        <v>0</v>
      </c>
      <c r="V17" s="13">
        <f t="shared" si="1"/>
        <v>62426.197021230109</v>
      </c>
      <c r="X17" s="17">
        <f t="shared" si="7"/>
        <v>15.436225484631182</v>
      </c>
      <c r="Y17" s="18">
        <v>12.5</v>
      </c>
      <c r="Z17" s="22">
        <f t="shared" si="8"/>
        <v>0</v>
      </c>
      <c r="AA17">
        <f t="shared" si="2"/>
        <v>963624.85336771933</v>
      </c>
      <c r="AB17">
        <f t="shared" si="2"/>
        <v>0</v>
      </c>
      <c r="AC17" s="23">
        <f t="shared" si="2"/>
        <v>963624.85336771933</v>
      </c>
    </row>
    <row r="18" spans="1:29" x14ac:dyDescent="0.2">
      <c r="A18">
        <v>13</v>
      </c>
      <c r="B18">
        <f>(Alg!B18+Cad!B18)/1000</f>
        <v>22700.435280447349</v>
      </c>
      <c r="C18">
        <f>Alg!C18+Cad!C18</f>
        <v>340.52407930871288</v>
      </c>
      <c r="D18" s="1"/>
      <c r="F18" s="12">
        <v>13</v>
      </c>
      <c r="G18" s="13">
        <v>0</v>
      </c>
      <c r="H18" s="13">
        <v>2</v>
      </c>
      <c r="I18" s="13">
        <v>0</v>
      </c>
      <c r="J18" s="14">
        <f t="shared" si="3"/>
        <v>2</v>
      </c>
      <c r="L18" s="12">
        <v>13</v>
      </c>
      <c r="M18" s="13">
        <f t="shared" si="4"/>
        <v>0</v>
      </c>
      <c r="N18" s="13">
        <f t="shared" si="0"/>
        <v>1</v>
      </c>
      <c r="O18" s="13">
        <f t="shared" si="0"/>
        <v>0</v>
      </c>
      <c r="P18" s="13">
        <f t="shared" si="0"/>
        <v>1</v>
      </c>
      <c r="Q18" s="15">
        <f t="shared" ref="Q18" si="15">+Q17+0.5</f>
        <v>13.25</v>
      </c>
      <c r="R18" s="16">
        <v>13</v>
      </c>
      <c r="S18" s="13">
        <f t="shared" si="6"/>
        <v>0</v>
      </c>
      <c r="T18" s="13">
        <f t="shared" si="1"/>
        <v>22700.435280447349</v>
      </c>
      <c r="U18" s="13">
        <f t="shared" si="1"/>
        <v>0</v>
      </c>
      <c r="V18" s="13">
        <f t="shared" si="1"/>
        <v>22700.435280447349</v>
      </c>
      <c r="X18" s="17">
        <f t="shared" si="7"/>
        <v>17.642487512980097</v>
      </c>
      <c r="Y18" s="18">
        <v>13</v>
      </c>
      <c r="Z18" s="22">
        <f t="shared" si="8"/>
        <v>0</v>
      </c>
      <c r="AA18">
        <f t="shared" si="2"/>
        <v>400492.14597450517</v>
      </c>
      <c r="AB18">
        <f t="shared" si="2"/>
        <v>0</v>
      </c>
      <c r="AC18" s="23">
        <f t="shared" si="2"/>
        <v>400492.14597450517</v>
      </c>
    </row>
    <row r="19" spans="1:29" x14ac:dyDescent="0.2">
      <c r="A19">
        <v>13.5</v>
      </c>
      <c r="B19">
        <f>(Alg!B19+Cad!B19)/1000</f>
        <v>5675.1088201118273</v>
      </c>
      <c r="C19">
        <f>Alg!C19+Cad!C19</f>
        <v>95.084605900604544</v>
      </c>
      <c r="D19" s="1"/>
      <c r="F19" s="12">
        <v>13.5</v>
      </c>
      <c r="G19" s="13">
        <v>0</v>
      </c>
      <c r="H19" s="13">
        <v>0</v>
      </c>
      <c r="I19" s="13">
        <v>0</v>
      </c>
      <c r="J19" s="14">
        <f t="shared" si="3"/>
        <v>0</v>
      </c>
      <c r="L19" s="12">
        <v>13.5</v>
      </c>
      <c r="M19" s="13">
        <f t="shared" si="4"/>
        <v>0</v>
      </c>
      <c r="N19" s="13">
        <f t="shared" si="4"/>
        <v>0</v>
      </c>
      <c r="O19" s="13">
        <f t="shared" si="4"/>
        <v>0</v>
      </c>
      <c r="P19" s="13">
        <f t="shared" si="4"/>
        <v>0</v>
      </c>
      <c r="Q19" s="15">
        <v>13.75</v>
      </c>
      <c r="R19" s="16">
        <v>13.5</v>
      </c>
      <c r="S19" s="13">
        <f t="shared" si="6"/>
        <v>0</v>
      </c>
      <c r="T19" s="13">
        <f t="shared" si="6"/>
        <v>0</v>
      </c>
      <c r="U19" s="13">
        <f t="shared" si="6"/>
        <v>0</v>
      </c>
      <c r="V19" s="13">
        <f t="shared" si="6"/>
        <v>0</v>
      </c>
      <c r="X19" s="17">
        <f t="shared" si="7"/>
        <v>20.062664398656398</v>
      </c>
      <c r="Y19" s="18">
        <v>13.5</v>
      </c>
      <c r="Z19" s="22">
        <f t="shared" si="8"/>
        <v>0</v>
      </c>
      <c r="AA19">
        <f t="shared" si="8"/>
        <v>0</v>
      </c>
      <c r="AB19">
        <f t="shared" si="8"/>
        <v>0</v>
      </c>
      <c r="AC19" s="23">
        <f t="shared" si="8"/>
        <v>0</v>
      </c>
    </row>
    <row r="20" spans="1:29" x14ac:dyDescent="0.2">
      <c r="A20">
        <v>14</v>
      </c>
      <c r="B20">
        <f>(Alg!B20+Cad!B20)/1000</f>
        <v>0</v>
      </c>
      <c r="C20">
        <f>Alg!C20+Cad!C20</f>
        <v>0</v>
      </c>
      <c r="D20" s="1"/>
      <c r="F20" s="12">
        <v>14</v>
      </c>
      <c r="G20" s="13">
        <v>0</v>
      </c>
      <c r="H20" s="13">
        <v>0</v>
      </c>
      <c r="I20" s="13">
        <v>0</v>
      </c>
      <c r="J20" s="14">
        <f t="shared" si="3"/>
        <v>0</v>
      </c>
      <c r="L20" s="12">
        <v>14</v>
      </c>
      <c r="M20" s="13">
        <f t="shared" si="4"/>
        <v>0</v>
      </c>
      <c r="N20" s="13">
        <f t="shared" si="4"/>
        <v>0</v>
      </c>
      <c r="O20" s="13">
        <f t="shared" si="4"/>
        <v>0</v>
      </c>
      <c r="P20" s="13">
        <f t="shared" si="4"/>
        <v>0</v>
      </c>
      <c r="Q20" s="15">
        <f t="shared" ref="Q20" si="16">+Q19+0.5</f>
        <v>14.25</v>
      </c>
      <c r="R20" s="16">
        <v>14</v>
      </c>
      <c r="S20" s="13">
        <f t="shared" si="6"/>
        <v>0</v>
      </c>
      <c r="T20" s="13">
        <f t="shared" si="6"/>
        <v>0</v>
      </c>
      <c r="U20" s="13">
        <f t="shared" si="6"/>
        <v>0</v>
      </c>
      <c r="V20" s="13">
        <f t="shared" si="6"/>
        <v>0</v>
      </c>
      <c r="X20" s="17">
        <f t="shared" si="7"/>
        <v>22.708414059946083</v>
      </c>
      <c r="Y20" s="18">
        <v>14</v>
      </c>
      <c r="Z20" s="22">
        <f t="shared" si="8"/>
        <v>0</v>
      </c>
      <c r="AA20">
        <f t="shared" si="8"/>
        <v>0</v>
      </c>
      <c r="AB20">
        <f t="shared" si="8"/>
        <v>0</v>
      </c>
      <c r="AC20" s="23">
        <f t="shared" si="8"/>
        <v>0</v>
      </c>
    </row>
    <row r="21" spans="1:29" x14ac:dyDescent="0.2">
      <c r="A21">
        <v>14.5</v>
      </c>
      <c r="B21">
        <f>(Alg!B21+Cad!B21)/1000</f>
        <v>0</v>
      </c>
      <c r="C21">
        <f>Alg!C21+Cad!C21</f>
        <v>0</v>
      </c>
      <c r="D21" s="1"/>
      <c r="F21" s="12">
        <v>14.5</v>
      </c>
      <c r="G21" s="13">
        <v>0</v>
      </c>
      <c r="H21" s="13">
        <v>0</v>
      </c>
      <c r="I21" s="13">
        <v>0</v>
      </c>
      <c r="J21" s="14">
        <f t="shared" si="3"/>
        <v>0</v>
      </c>
      <c r="L21" s="12">
        <v>14.5</v>
      </c>
      <c r="M21" s="13">
        <f t="shared" si="4"/>
        <v>0</v>
      </c>
      <c r="N21" s="13">
        <f t="shared" si="4"/>
        <v>0</v>
      </c>
      <c r="O21" s="13">
        <f t="shared" si="4"/>
        <v>0</v>
      </c>
      <c r="P21" s="13">
        <f t="shared" si="4"/>
        <v>0</v>
      </c>
      <c r="Q21" s="15">
        <v>14.75</v>
      </c>
      <c r="R21" s="16">
        <v>14.5</v>
      </c>
      <c r="S21" s="13">
        <f t="shared" si="6"/>
        <v>0</v>
      </c>
      <c r="T21" s="13">
        <f t="shared" si="6"/>
        <v>0</v>
      </c>
      <c r="U21" s="13">
        <f t="shared" si="6"/>
        <v>0</v>
      </c>
      <c r="V21" s="13">
        <f t="shared" si="6"/>
        <v>0</v>
      </c>
      <c r="X21" s="17">
        <f t="shared" si="7"/>
        <v>25.591571178065511</v>
      </c>
      <c r="Y21" s="18">
        <v>14.5</v>
      </c>
      <c r="Z21" s="22">
        <f t="shared" si="8"/>
        <v>0</v>
      </c>
      <c r="AA21">
        <f t="shared" si="8"/>
        <v>0</v>
      </c>
      <c r="AB21">
        <f t="shared" si="8"/>
        <v>0</v>
      </c>
      <c r="AC21" s="23">
        <f t="shared" si="8"/>
        <v>0</v>
      </c>
    </row>
    <row r="22" spans="1:29" x14ac:dyDescent="0.2">
      <c r="A22">
        <v>15</v>
      </c>
      <c r="B22">
        <f>(Alg!B22+Cad!B22)/1000</f>
        <v>11350.217640223675</v>
      </c>
      <c r="C22">
        <f>Alg!C22+Cad!C22</f>
        <v>259.04554587112688</v>
      </c>
      <c r="D22" s="1"/>
      <c r="F22" s="12">
        <v>15</v>
      </c>
      <c r="G22" s="13">
        <v>0</v>
      </c>
      <c r="H22" s="13">
        <v>2</v>
      </c>
      <c r="I22" s="13">
        <v>0</v>
      </c>
      <c r="J22" s="14">
        <f t="shared" si="3"/>
        <v>2</v>
      </c>
      <c r="L22" s="12">
        <v>15</v>
      </c>
      <c r="M22" s="13">
        <f t="shared" si="4"/>
        <v>0</v>
      </c>
      <c r="N22" s="13">
        <f t="shared" si="4"/>
        <v>1</v>
      </c>
      <c r="O22" s="13">
        <f t="shared" si="4"/>
        <v>0</v>
      </c>
      <c r="P22" s="13">
        <f t="shared" si="4"/>
        <v>1</v>
      </c>
      <c r="Q22" s="15">
        <f t="shared" ref="Q22" si="17">+Q21+0.5</f>
        <v>15.25</v>
      </c>
      <c r="R22" s="16">
        <v>15</v>
      </c>
      <c r="S22" s="13">
        <f t="shared" si="6"/>
        <v>0</v>
      </c>
      <c r="T22" s="13">
        <f t="shared" si="6"/>
        <v>11350.217640223675</v>
      </c>
      <c r="U22" s="13">
        <f t="shared" si="6"/>
        <v>0</v>
      </c>
      <c r="V22" s="13">
        <f t="shared" si="6"/>
        <v>11350.217640223675</v>
      </c>
      <c r="X22" s="17">
        <f t="shared" si="7"/>
        <v>28.724143418143864</v>
      </c>
      <c r="Y22" s="18">
        <v>15</v>
      </c>
      <c r="Z22" s="22">
        <f t="shared" si="8"/>
        <v>0</v>
      </c>
      <c r="AA22">
        <f t="shared" si="8"/>
        <v>326025.27932493127</v>
      </c>
      <c r="AB22">
        <f t="shared" si="8"/>
        <v>0</v>
      </c>
      <c r="AC22" s="23">
        <f t="shared" si="8"/>
        <v>326025.27932493127</v>
      </c>
    </row>
    <row r="23" spans="1:29" x14ac:dyDescent="0.2">
      <c r="A23">
        <v>15.5</v>
      </c>
      <c r="B23">
        <f>(Alg!B23+Cad!B23)/1000</f>
        <v>0</v>
      </c>
      <c r="C23">
        <f>Alg!C23+Cad!C23</f>
        <v>0</v>
      </c>
      <c r="D23" s="1"/>
      <c r="F23" s="12">
        <v>15.5</v>
      </c>
      <c r="G23" s="13">
        <v>0</v>
      </c>
      <c r="H23" s="13">
        <v>0</v>
      </c>
      <c r="I23" s="13">
        <v>0</v>
      </c>
      <c r="J23" s="14">
        <f t="shared" si="3"/>
        <v>0</v>
      </c>
      <c r="L23" s="12">
        <v>15.5</v>
      </c>
      <c r="M23" s="13">
        <f t="shared" si="4"/>
        <v>0</v>
      </c>
      <c r="N23" s="13">
        <f t="shared" si="4"/>
        <v>0</v>
      </c>
      <c r="O23" s="13">
        <f t="shared" si="4"/>
        <v>0</v>
      </c>
      <c r="P23" s="13">
        <f t="shared" si="4"/>
        <v>0</v>
      </c>
      <c r="Q23" s="15">
        <v>15.75</v>
      </c>
      <c r="R23" s="16">
        <v>15.5</v>
      </c>
      <c r="S23" s="13">
        <f t="shared" si="6"/>
        <v>0</v>
      </c>
      <c r="T23" s="13">
        <f t="shared" si="6"/>
        <v>0</v>
      </c>
      <c r="U23" s="13">
        <f t="shared" si="6"/>
        <v>0</v>
      </c>
      <c r="V23" s="13">
        <f t="shared" si="6"/>
        <v>0</v>
      </c>
      <c r="X23" s="17">
        <f t="shared" si="7"/>
        <v>32.118307859609843</v>
      </c>
      <c r="Y23" s="18">
        <v>15.5</v>
      </c>
      <c r="Z23" s="22">
        <f t="shared" si="8"/>
        <v>0</v>
      </c>
      <c r="AA23">
        <f t="shared" si="8"/>
        <v>0</v>
      </c>
      <c r="AB23">
        <f t="shared" si="8"/>
        <v>0</v>
      </c>
      <c r="AC23" s="23">
        <f t="shared" si="8"/>
        <v>0</v>
      </c>
    </row>
    <row r="24" spans="1:29" x14ac:dyDescent="0.2">
      <c r="A24">
        <v>16</v>
      </c>
      <c r="B24">
        <f>(Alg!B24+Cad!B24)/1000</f>
        <v>0</v>
      </c>
      <c r="C24">
        <f>Alg!C24+Cad!C24</f>
        <v>0</v>
      </c>
      <c r="D24" s="1"/>
      <c r="F24" s="12">
        <v>16</v>
      </c>
      <c r="G24" s="13">
        <v>0</v>
      </c>
      <c r="H24" s="13">
        <v>0</v>
      </c>
      <c r="I24" s="13">
        <v>0</v>
      </c>
      <c r="J24" s="14">
        <f t="shared" si="3"/>
        <v>0</v>
      </c>
      <c r="L24" s="12">
        <v>16</v>
      </c>
      <c r="M24" s="13">
        <f t="shared" si="4"/>
        <v>0</v>
      </c>
      <c r="N24" s="13">
        <f t="shared" si="4"/>
        <v>0</v>
      </c>
      <c r="O24" s="13">
        <f t="shared" si="4"/>
        <v>0</v>
      </c>
      <c r="P24" s="13">
        <f t="shared" si="4"/>
        <v>0</v>
      </c>
      <c r="Q24" s="15">
        <f t="shared" ref="Q24" si="18">+Q23+0.5</f>
        <v>16.25</v>
      </c>
      <c r="R24" s="16">
        <v>16</v>
      </c>
      <c r="S24" s="13">
        <f t="shared" si="6"/>
        <v>0</v>
      </c>
      <c r="T24" s="13">
        <f t="shared" si="6"/>
        <v>0</v>
      </c>
      <c r="U24" s="13">
        <f t="shared" si="6"/>
        <v>0</v>
      </c>
      <c r="V24" s="13">
        <f t="shared" si="6"/>
        <v>0</v>
      </c>
      <c r="X24" s="17">
        <f t="shared" si="7"/>
        <v>35.786407617725658</v>
      </c>
      <c r="Y24" s="18">
        <v>16</v>
      </c>
      <c r="Z24" s="22">
        <f t="shared" si="8"/>
        <v>0</v>
      </c>
      <c r="AA24">
        <f t="shared" si="8"/>
        <v>0</v>
      </c>
      <c r="AB24">
        <f t="shared" si="8"/>
        <v>0</v>
      </c>
      <c r="AC24" s="23">
        <f t="shared" si="8"/>
        <v>0</v>
      </c>
    </row>
    <row r="25" spans="1:29" x14ac:dyDescent="0.2">
      <c r="A25">
        <v>16.5</v>
      </c>
      <c r="B25">
        <f>(Alg!B25+Cad!B25)/1000</f>
        <v>0</v>
      </c>
      <c r="C25">
        <f>Alg!C25+Cad!C25</f>
        <v>0</v>
      </c>
      <c r="D25" s="1"/>
      <c r="F25" s="12">
        <v>16.5</v>
      </c>
      <c r="G25" s="13">
        <v>0</v>
      </c>
      <c r="H25" s="13">
        <v>0</v>
      </c>
      <c r="I25" s="13">
        <v>0</v>
      </c>
      <c r="J25" s="14">
        <f t="shared" si="3"/>
        <v>0</v>
      </c>
      <c r="L25" s="12">
        <v>16.5</v>
      </c>
      <c r="M25" s="13">
        <f t="shared" si="4"/>
        <v>0</v>
      </c>
      <c r="N25" s="13">
        <f t="shared" si="4"/>
        <v>0</v>
      </c>
      <c r="O25" s="13">
        <f t="shared" si="4"/>
        <v>0</v>
      </c>
      <c r="P25" s="13">
        <f t="shared" si="4"/>
        <v>0</v>
      </c>
      <c r="Q25" s="15">
        <v>16.75</v>
      </c>
      <c r="R25" s="16">
        <v>16.5</v>
      </c>
      <c r="S25" s="13">
        <f t="shared" si="6"/>
        <v>0</v>
      </c>
      <c r="T25" s="13">
        <f t="shared" si="6"/>
        <v>0</v>
      </c>
      <c r="U25" s="13">
        <f t="shared" si="6"/>
        <v>0</v>
      </c>
      <c r="V25" s="13">
        <f t="shared" si="6"/>
        <v>0</v>
      </c>
      <c r="X25" s="17">
        <f t="shared" si="7"/>
        <v>39.740948640144921</v>
      </c>
      <c r="Y25" s="18">
        <v>16.5</v>
      </c>
      <c r="Z25" s="22">
        <f t="shared" si="8"/>
        <v>0</v>
      </c>
      <c r="AA25">
        <f t="shared" si="8"/>
        <v>0</v>
      </c>
      <c r="AB25">
        <f t="shared" si="8"/>
        <v>0</v>
      </c>
      <c r="AC25" s="23">
        <f t="shared" si="8"/>
        <v>0</v>
      </c>
    </row>
    <row r="26" spans="1:29" x14ac:dyDescent="0.2">
      <c r="A26">
        <v>17</v>
      </c>
      <c r="B26">
        <f>(Alg!B26+Cad!B26)/1000</f>
        <v>0</v>
      </c>
      <c r="C26">
        <f>Alg!C26+Cad!C26</f>
        <v>0</v>
      </c>
      <c r="D26" s="1"/>
      <c r="F26" s="12">
        <v>17</v>
      </c>
      <c r="G26" s="13">
        <v>0</v>
      </c>
      <c r="H26" s="13">
        <v>0</v>
      </c>
      <c r="I26" s="13">
        <v>0</v>
      </c>
      <c r="J26" s="14">
        <f t="shared" si="3"/>
        <v>0</v>
      </c>
      <c r="L26" s="12">
        <v>17</v>
      </c>
      <c r="M26" s="13">
        <f t="shared" si="4"/>
        <v>0</v>
      </c>
      <c r="N26" s="13">
        <f t="shared" si="4"/>
        <v>0</v>
      </c>
      <c r="O26" s="13">
        <f t="shared" si="4"/>
        <v>0</v>
      </c>
      <c r="P26" s="13">
        <f t="shared" si="4"/>
        <v>0</v>
      </c>
      <c r="Q26" s="15">
        <f t="shared" ref="Q26" si="19">+Q25+0.5</f>
        <v>17.25</v>
      </c>
      <c r="R26" s="16">
        <v>17</v>
      </c>
      <c r="S26" s="13">
        <f t="shared" si="6"/>
        <v>0</v>
      </c>
      <c r="T26" s="13">
        <f t="shared" si="6"/>
        <v>0</v>
      </c>
      <c r="U26" s="13">
        <f t="shared" si="6"/>
        <v>0</v>
      </c>
      <c r="V26" s="13">
        <f t="shared" si="6"/>
        <v>0</v>
      </c>
      <c r="X26" s="17">
        <f t="shared" si="7"/>
        <v>43.994596664199015</v>
      </c>
      <c r="Y26" s="18">
        <v>17</v>
      </c>
      <c r="Z26" s="22">
        <f t="shared" si="8"/>
        <v>0</v>
      </c>
      <c r="AA26">
        <f t="shared" si="8"/>
        <v>0</v>
      </c>
      <c r="AB26">
        <f t="shared" si="8"/>
        <v>0</v>
      </c>
      <c r="AC26" s="23">
        <f t="shared" si="8"/>
        <v>0</v>
      </c>
    </row>
    <row r="27" spans="1:29" x14ac:dyDescent="0.2">
      <c r="A27">
        <v>17.5</v>
      </c>
      <c r="B27">
        <f>(Alg!B27+Cad!B27)/1000</f>
        <v>0</v>
      </c>
      <c r="C27">
        <f>Alg!C27+Cad!C27</f>
        <v>0</v>
      </c>
      <c r="D27" s="1"/>
      <c r="F27" s="12">
        <v>17.5</v>
      </c>
      <c r="G27" s="13">
        <v>0</v>
      </c>
      <c r="H27" s="13">
        <v>0</v>
      </c>
      <c r="I27" s="13">
        <v>0</v>
      </c>
      <c r="J27" s="14">
        <f t="shared" si="3"/>
        <v>0</v>
      </c>
      <c r="L27" s="12">
        <v>17.5</v>
      </c>
      <c r="M27" s="13">
        <f t="shared" si="4"/>
        <v>0</v>
      </c>
      <c r="N27" s="13">
        <f t="shared" si="4"/>
        <v>0</v>
      </c>
      <c r="O27" s="13">
        <f t="shared" si="4"/>
        <v>0</v>
      </c>
      <c r="P27" s="13">
        <f t="shared" si="4"/>
        <v>0</v>
      </c>
      <c r="Q27" s="15">
        <v>17.75</v>
      </c>
      <c r="R27" s="16">
        <v>17.5</v>
      </c>
      <c r="S27" s="13">
        <f t="shared" si="6"/>
        <v>0</v>
      </c>
      <c r="T27" s="13">
        <f t="shared" si="6"/>
        <v>0</v>
      </c>
      <c r="U27" s="13">
        <f t="shared" si="6"/>
        <v>0</v>
      </c>
      <c r="V27" s="13">
        <f t="shared" si="6"/>
        <v>0</v>
      </c>
      <c r="X27" s="17">
        <f t="shared" si="7"/>
        <v>48.560174322182647</v>
      </c>
      <c r="Y27" s="18">
        <v>17.5</v>
      </c>
      <c r="Z27" s="22">
        <f t="shared" si="8"/>
        <v>0</v>
      </c>
      <c r="AA27">
        <f t="shared" si="8"/>
        <v>0</v>
      </c>
      <c r="AB27">
        <f t="shared" si="8"/>
        <v>0</v>
      </c>
      <c r="AC27" s="23">
        <f t="shared" si="8"/>
        <v>0</v>
      </c>
    </row>
    <row r="28" spans="1:29" x14ac:dyDescent="0.2">
      <c r="A28">
        <v>18</v>
      </c>
      <c r="B28">
        <f>(Alg!B28+Cad!B28)/1000</f>
        <v>0</v>
      </c>
      <c r="C28">
        <f>Alg!C28+Cad!C28</f>
        <v>0</v>
      </c>
      <c r="F28" s="12">
        <v>18</v>
      </c>
      <c r="G28" s="13">
        <v>0</v>
      </c>
      <c r="H28" s="13">
        <v>0</v>
      </c>
      <c r="I28" s="13">
        <v>0</v>
      </c>
      <c r="J28" s="14">
        <f t="shared" si="3"/>
        <v>0</v>
      </c>
      <c r="L28" s="12">
        <v>18</v>
      </c>
      <c r="M28" s="13">
        <f t="shared" si="4"/>
        <v>0</v>
      </c>
      <c r="N28" s="13">
        <f t="shared" si="4"/>
        <v>0</v>
      </c>
      <c r="O28" s="13">
        <f t="shared" si="4"/>
        <v>0</v>
      </c>
      <c r="P28" s="13">
        <f t="shared" si="4"/>
        <v>0</v>
      </c>
      <c r="Q28" s="15">
        <f t="shared" ref="Q28" si="20">+Q27+0.5</f>
        <v>18.25</v>
      </c>
      <c r="R28" s="16">
        <v>18</v>
      </c>
      <c r="S28" s="13">
        <f t="shared" si="6"/>
        <v>0</v>
      </c>
      <c r="T28" s="13">
        <f t="shared" si="6"/>
        <v>0</v>
      </c>
      <c r="U28" s="13">
        <f t="shared" si="6"/>
        <v>0</v>
      </c>
      <c r="V28" s="13">
        <f t="shared" si="6"/>
        <v>0</v>
      </c>
      <c r="X28" s="17">
        <f t="shared" si="7"/>
        <v>53.450658383266735</v>
      </c>
      <c r="Y28" s="18">
        <v>18</v>
      </c>
      <c r="Z28" s="22">
        <f t="shared" si="8"/>
        <v>0</v>
      </c>
      <c r="AA28">
        <f t="shared" si="8"/>
        <v>0</v>
      </c>
      <c r="AB28">
        <f t="shared" si="8"/>
        <v>0</v>
      </c>
      <c r="AC28" s="23">
        <f t="shared" si="8"/>
        <v>0</v>
      </c>
    </row>
    <row r="29" spans="1:29" x14ac:dyDescent="0.2">
      <c r="A29">
        <v>18.5</v>
      </c>
      <c r="B29">
        <f>(Alg!B29+Cad!B29)/1000</f>
        <v>0</v>
      </c>
      <c r="C29">
        <f>Alg!C29+Cad!C29</f>
        <v>0</v>
      </c>
      <c r="F29" s="12">
        <v>18.5</v>
      </c>
      <c r="G29" s="13">
        <v>0</v>
      </c>
      <c r="H29" s="13">
        <v>0</v>
      </c>
      <c r="I29" s="13">
        <v>0</v>
      </c>
      <c r="J29" s="14">
        <f t="shared" si="3"/>
        <v>0</v>
      </c>
      <c r="L29" s="12">
        <v>18.5</v>
      </c>
      <c r="M29" s="13">
        <f t="shared" si="4"/>
        <v>0</v>
      </c>
      <c r="N29" s="13">
        <f t="shared" si="4"/>
        <v>0</v>
      </c>
      <c r="O29" s="13">
        <f t="shared" si="4"/>
        <v>0</v>
      </c>
      <c r="P29" s="13">
        <f t="shared" si="4"/>
        <v>0</v>
      </c>
      <c r="Q29" s="15">
        <v>18.75</v>
      </c>
      <c r="R29" s="16">
        <v>18.5</v>
      </c>
      <c r="S29" s="13">
        <f t="shared" si="6"/>
        <v>0</v>
      </c>
      <c r="T29" s="13">
        <f t="shared" si="6"/>
        <v>0</v>
      </c>
      <c r="U29" s="13">
        <f t="shared" si="6"/>
        <v>0</v>
      </c>
      <c r="V29" s="13">
        <f t="shared" si="6"/>
        <v>0</v>
      </c>
      <c r="X29" s="17">
        <f t="shared" si="7"/>
        <v>58.679177121843765</v>
      </c>
      <c r="Y29" s="18">
        <v>18.5</v>
      </c>
      <c r="Z29" s="22">
        <f t="shared" si="8"/>
        <v>0</v>
      </c>
      <c r="AA29">
        <f t="shared" si="8"/>
        <v>0</v>
      </c>
      <c r="AB29">
        <f t="shared" si="8"/>
        <v>0</v>
      </c>
      <c r="AC29" s="23">
        <f t="shared" si="8"/>
        <v>0</v>
      </c>
    </row>
    <row r="30" spans="1:29" x14ac:dyDescent="0.2">
      <c r="A30">
        <v>19</v>
      </c>
      <c r="B30">
        <f>(Alg!B30+Cad!B30)/1000</f>
        <v>0</v>
      </c>
      <c r="C30">
        <f>Alg!C30+Cad!C30</f>
        <v>0</v>
      </c>
      <c r="F30" s="12">
        <v>19</v>
      </c>
      <c r="G30" s="13">
        <v>0</v>
      </c>
      <c r="H30" s="13">
        <v>0</v>
      </c>
      <c r="I30" s="13">
        <v>0</v>
      </c>
      <c r="J30" s="14">
        <f t="shared" si="3"/>
        <v>0</v>
      </c>
      <c r="L30" s="12">
        <v>19</v>
      </c>
      <c r="M30" s="13">
        <f t="shared" si="4"/>
        <v>0</v>
      </c>
      <c r="N30" s="13">
        <f t="shared" si="4"/>
        <v>0</v>
      </c>
      <c r="O30" s="13">
        <f t="shared" si="4"/>
        <v>0</v>
      </c>
      <c r="P30" s="13">
        <f t="shared" si="4"/>
        <v>0</v>
      </c>
      <c r="Q30" s="15">
        <f t="shared" ref="Q30" si="21">+Q29+0.5</f>
        <v>19.25</v>
      </c>
      <c r="R30" s="16">
        <v>19</v>
      </c>
      <c r="S30" s="13">
        <f t="shared" si="6"/>
        <v>0</v>
      </c>
      <c r="T30" s="13">
        <f t="shared" si="6"/>
        <v>0</v>
      </c>
      <c r="U30" s="13">
        <f t="shared" si="6"/>
        <v>0</v>
      </c>
      <c r="V30" s="13">
        <f t="shared" si="6"/>
        <v>0</v>
      </c>
      <c r="X30" s="17">
        <f t="shared" si="7"/>
        <v>64.259007803132704</v>
      </c>
      <c r="Y30" s="18">
        <v>19</v>
      </c>
      <c r="Z30" s="22">
        <f t="shared" si="8"/>
        <v>0</v>
      </c>
      <c r="AA30">
        <f t="shared" si="8"/>
        <v>0</v>
      </c>
      <c r="AB30">
        <f t="shared" si="8"/>
        <v>0</v>
      </c>
      <c r="AC30" s="23">
        <f t="shared" si="8"/>
        <v>0</v>
      </c>
    </row>
    <row r="31" spans="1:29" x14ac:dyDescent="0.2">
      <c r="A31">
        <v>19.5</v>
      </c>
      <c r="B31">
        <f>(Alg!B31+Cad!B31)/1000</f>
        <v>0</v>
      </c>
      <c r="C31">
        <f>Alg!C31+Cad!C31</f>
        <v>0</v>
      </c>
      <c r="F31" s="12">
        <v>19.5</v>
      </c>
      <c r="G31" s="13">
        <v>0</v>
      </c>
      <c r="H31" s="13">
        <v>0</v>
      </c>
      <c r="I31" s="13">
        <v>0</v>
      </c>
      <c r="J31" s="14">
        <f t="shared" si="3"/>
        <v>0</v>
      </c>
      <c r="L31" s="12">
        <v>19.5</v>
      </c>
      <c r="M31" s="13">
        <f t="shared" si="4"/>
        <v>0</v>
      </c>
      <c r="N31" s="13">
        <f t="shared" si="4"/>
        <v>0</v>
      </c>
      <c r="O31" s="13">
        <f t="shared" si="4"/>
        <v>0</v>
      </c>
      <c r="P31" s="13">
        <f t="shared" si="4"/>
        <v>0</v>
      </c>
      <c r="Q31" s="15">
        <v>19.75</v>
      </c>
      <c r="R31" s="16">
        <v>19.5</v>
      </c>
      <c r="S31" s="13">
        <f t="shared" si="6"/>
        <v>0</v>
      </c>
      <c r="T31" s="13">
        <f t="shared" si="6"/>
        <v>0</v>
      </c>
      <c r="U31" s="13">
        <f t="shared" si="6"/>
        <v>0</v>
      </c>
      <c r="V31" s="13">
        <f t="shared" si="6"/>
        <v>0</v>
      </c>
      <c r="X31" s="17">
        <f t="shared" si="7"/>
        <v>70.203574277770713</v>
      </c>
      <c r="Y31" s="18">
        <v>19.5</v>
      </c>
      <c r="Z31" s="22">
        <f t="shared" si="8"/>
        <v>0</v>
      </c>
      <c r="AA31">
        <f t="shared" si="8"/>
        <v>0</v>
      </c>
      <c r="AB31">
        <f t="shared" si="8"/>
        <v>0</v>
      </c>
      <c r="AC31" s="23">
        <f t="shared" si="8"/>
        <v>0</v>
      </c>
    </row>
    <row r="32" spans="1:29" x14ac:dyDescent="0.2">
      <c r="A32">
        <v>20</v>
      </c>
      <c r="B32">
        <f>(Alg!B32+Cad!B32)/1000</f>
        <v>0</v>
      </c>
      <c r="C32">
        <f>Alg!C32+Cad!C32</f>
        <v>0</v>
      </c>
      <c r="F32" s="12">
        <v>20</v>
      </c>
      <c r="G32" s="13">
        <v>0</v>
      </c>
      <c r="H32" s="13">
        <v>0</v>
      </c>
      <c r="I32" s="13">
        <v>0</v>
      </c>
      <c r="J32" s="14">
        <f t="shared" si="3"/>
        <v>0</v>
      </c>
      <c r="L32" s="12">
        <v>20</v>
      </c>
      <c r="M32" s="13">
        <f t="shared" si="4"/>
        <v>0</v>
      </c>
      <c r="N32" s="13">
        <f t="shared" si="4"/>
        <v>0</v>
      </c>
      <c r="O32" s="13">
        <f t="shared" si="4"/>
        <v>0</v>
      </c>
      <c r="P32" s="13">
        <f t="shared" si="4"/>
        <v>0</v>
      </c>
      <c r="Q32" s="15">
        <f t="shared" ref="Q32" si="22">+Q31+0.5</f>
        <v>20.25</v>
      </c>
      <c r="R32" s="16">
        <v>20</v>
      </c>
      <c r="S32" s="13">
        <f t="shared" si="6"/>
        <v>0</v>
      </c>
      <c r="T32" s="13">
        <f t="shared" si="6"/>
        <v>0</v>
      </c>
      <c r="U32" s="13">
        <f t="shared" si="6"/>
        <v>0</v>
      </c>
      <c r="V32" s="13">
        <f t="shared" si="6"/>
        <v>0</v>
      </c>
      <c r="X32" s="17">
        <f t="shared" si="7"/>
        <v>76.526444677905573</v>
      </c>
      <c r="Y32" s="18">
        <v>20</v>
      </c>
      <c r="Z32" s="22">
        <f t="shared" si="8"/>
        <v>0</v>
      </c>
      <c r="AA32">
        <f t="shared" si="8"/>
        <v>0</v>
      </c>
      <c r="AB32">
        <f t="shared" si="8"/>
        <v>0</v>
      </c>
      <c r="AC32" s="23">
        <f t="shared" si="8"/>
        <v>0</v>
      </c>
    </row>
    <row r="33" spans="1:31" x14ac:dyDescent="0.2">
      <c r="A33">
        <v>20.5</v>
      </c>
      <c r="B33">
        <f>(Alg!B33+Cad!B33)/1000</f>
        <v>0</v>
      </c>
      <c r="C33">
        <f>Alg!C33+Cad!C33</f>
        <v>0</v>
      </c>
      <c r="F33" s="12">
        <v>20.5</v>
      </c>
      <c r="G33" s="13">
        <v>0</v>
      </c>
      <c r="H33" s="13">
        <v>0</v>
      </c>
      <c r="I33" s="13">
        <v>0</v>
      </c>
      <c r="J33" s="14">
        <f t="shared" si="3"/>
        <v>0</v>
      </c>
      <c r="L33" s="12">
        <v>20.5</v>
      </c>
      <c r="M33" s="13">
        <f t="shared" si="4"/>
        <v>0</v>
      </c>
      <c r="N33" s="13">
        <f t="shared" si="4"/>
        <v>0</v>
      </c>
      <c r="O33" s="13">
        <f t="shared" si="4"/>
        <v>0</v>
      </c>
      <c r="P33" s="13">
        <f t="shared" si="4"/>
        <v>0</v>
      </c>
      <c r="Q33" s="15">
        <v>20.75</v>
      </c>
      <c r="R33" s="16">
        <v>20.5</v>
      </c>
      <c r="S33" s="13">
        <f t="shared" si="6"/>
        <v>0</v>
      </c>
      <c r="T33" s="13">
        <f t="shared" si="6"/>
        <v>0</v>
      </c>
      <c r="U33" s="13">
        <f t="shared" si="6"/>
        <v>0</v>
      </c>
      <c r="V33" s="13">
        <f t="shared" si="6"/>
        <v>0</v>
      </c>
      <c r="X33" s="17">
        <f t="shared" si="7"/>
        <v>83.241329207995491</v>
      </c>
      <c r="Y33" s="18">
        <v>20.5</v>
      </c>
      <c r="Z33" s="22">
        <f t="shared" si="8"/>
        <v>0</v>
      </c>
      <c r="AA33">
        <f t="shared" si="8"/>
        <v>0</v>
      </c>
      <c r="AB33">
        <f t="shared" si="8"/>
        <v>0</v>
      </c>
      <c r="AC33" s="23">
        <f t="shared" si="8"/>
        <v>0</v>
      </c>
    </row>
    <row r="34" spans="1:31" x14ac:dyDescent="0.2">
      <c r="A34">
        <v>21</v>
      </c>
      <c r="B34">
        <f>(Alg!B34+Cad!B34)/1000</f>
        <v>0</v>
      </c>
      <c r="C34">
        <f>Alg!C34+Cad!C34</f>
        <v>0</v>
      </c>
      <c r="F34" s="12">
        <v>21</v>
      </c>
      <c r="G34" s="13">
        <v>0</v>
      </c>
      <c r="H34" s="13">
        <v>0</v>
      </c>
      <c r="I34" s="13">
        <v>0</v>
      </c>
      <c r="J34" s="14">
        <f t="shared" si="3"/>
        <v>0</v>
      </c>
      <c r="L34" s="12">
        <v>21</v>
      </c>
      <c r="M34" s="13">
        <f t="shared" si="4"/>
        <v>0</v>
      </c>
      <c r="N34" s="13">
        <f t="shared" si="4"/>
        <v>0</v>
      </c>
      <c r="O34" s="13">
        <f t="shared" si="4"/>
        <v>0</v>
      </c>
      <c r="P34" s="13">
        <f t="shared" si="4"/>
        <v>0</v>
      </c>
      <c r="Q34" s="15">
        <f t="shared" ref="Q34" si="23">+Q33+0.5</f>
        <v>21.25</v>
      </c>
      <c r="R34" s="16">
        <v>21</v>
      </c>
      <c r="S34" s="13">
        <f t="shared" si="6"/>
        <v>0</v>
      </c>
      <c r="T34" s="13">
        <f t="shared" si="6"/>
        <v>0</v>
      </c>
      <c r="U34" s="13">
        <f t="shared" si="6"/>
        <v>0</v>
      </c>
      <c r="V34" s="13">
        <f t="shared" si="6"/>
        <v>0</v>
      </c>
      <c r="X34" s="17">
        <f t="shared" si="7"/>
        <v>90.362078024138555</v>
      </c>
      <c r="Y34" s="18">
        <v>21</v>
      </c>
      <c r="Z34" s="22">
        <f t="shared" si="8"/>
        <v>0</v>
      </c>
      <c r="AA34">
        <f t="shared" si="8"/>
        <v>0</v>
      </c>
      <c r="AB34">
        <f t="shared" si="8"/>
        <v>0</v>
      </c>
      <c r="AC34" s="23">
        <f t="shared" si="8"/>
        <v>0</v>
      </c>
    </row>
    <row r="35" spans="1:31" x14ac:dyDescent="0.2">
      <c r="A35">
        <v>21.5</v>
      </c>
      <c r="B35">
        <f>(Alg!B35+Cad!B35)/1000</f>
        <v>0</v>
      </c>
      <c r="C35">
        <f>Alg!C35+Cad!C35</f>
        <v>0</v>
      </c>
      <c r="F35" s="12">
        <v>21.5</v>
      </c>
      <c r="G35" s="13">
        <v>0</v>
      </c>
      <c r="H35" s="13">
        <v>0</v>
      </c>
      <c r="I35" s="13">
        <v>0</v>
      </c>
      <c r="J35" s="14">
        <f t="shared" si="3"/>
        <v>0</v>
      </c>
      <c r="L35" s="12">
        <v>21.5</v>
      </c>
      <c r="M35" s="13">
        <f t="shared" si="4"/>
        <v>0</v>
      </c>
      <c r="N35" s="13">
        <f t="shared" si="4"/>
        <v>0</v>
      </c>
      <c r="O35" s="13">
        <f t="shared" si="4"/>
        <v>0</v>
      </c>
      <c r="P35" s="13">
        <f t="shared" si="4"/>
        <v>0</v>
      </c>
      <c r="R35" s="16">
        <v>21.5</v>
      </c>
      <c r="S35" s="13">
        <f t="shared" si="6"/>
        <v>0</v>
      </c>
      <c r="T35" s="13">
        <f t="shared" si="6"/>
        <v>0</v>
      </c>
      <c r="U35" s="13">
        <f t="shared" si="6"/>
        <v>0</v>
      </c>
      <c r="V35" s="13">
        <f t="shared" si="6"/>
        <v>0</v>
      </c>
      <c r="X35" s="17">
        <f t="shared" si="7"/>
        <v>97.902679196300895</v>
      </c>
      <c r="Y35" s="18">
        <v>21.5</v>
      </c>
      <c r="Z35" s="22">
        <f t="shared" si="8"/>
        <v>0</v>
      </c>
      <c r="AA35">
        <f t="shared" si="8"/>
        <v>0</v>
      </c>
      <c r="AB35">
        <f t="shared" si="8"/>
        <v>0</v>
      </c>
      <c r="AC35" s="23">
        <f t="shared" si="8"/>
        <v>0</v>
      </c>
    </row>
    <row r="36" spans="1:31" x14ac:dyDescent="0.2">
      <c r="A36">
        <v>22</v>
      </c>
      <c r="B36">
        <f>(Alg!B36+Cad!B36)/1000</f>
        <v>0</v>
      </c>
      <c r="C36">
        <f>Alg!C36+Cad!C36</f>
        <v>0</v>
      </c>
      <c r="F36" s="12">
        <v>22</v>
      </c>
      <c r="G36" s="13">
        <v>0</v>
      </c>
      <c r="H36" s="13">
        <v>0</v>
      </c>
      <c r="I36" s="13">
        <v>0</v>
      </c>
      <c r="J36" s="14">
        <f t="shared" si="3"/>
        <v>0</v>
      </c>
      <c r="L36" s="12">
        <v>22</v>
      </c>
      <c r="M36" s="13">
        <f t="shared" si="4"/>
        <v>0</v>
      </c>
      <c r="N36" s="13">
        <f t="shared" si="4"/>
        <v>0</v>
      </c>
      <c r="O36" s="13">
        <f t="shared" si="4"/>
        <v>0</v>
      </c>
      <c r="P36" s="13">
        <f t="shared" si="4"/>
        <v>0</v>
      </c>
      <c r="R36" s="16">
        <v>22</v>
      </c>
      <c r="S36" s="13">
        <f t="shared" si="6"/>
        <v>0</v>
      </c>
      <c r="T36" s="13">
        <f t="shared" si="6"/>
        <v>0</v>
      </c>
      <c r="U36" s="13">
        <f t="shared" si="6"/>
        <v>0</v>
      </c>
      <c r="V36" s="13">
        <f t="shared" si="6"/>
        <v>0</v>
      </c>
      <c r="X36" s="17">
        <f t="shared" si="7"/>
        <v>105.8772567482907</v>
      </c>
      <c r="Y36" s="18">
        <v>22</v>
      </c>
      <c r="Z36" s="22">
        <f t="shared" si="8"/>
        <v>0</v>
      </c>
      <c r="AA36">
        <f t="shared" si="8"/>
        <v>0</v>
      </c>
      <c r="AB36">
        <f t="shared" si="8"/>
        <v>0</v>
      </c>
      <c r="AC36" s="23">
        <f t="shared" si="8"/>
        <v>0</v>
      </c>
    </row>
    <row r="37" spans="1:31" x14ac:dyDescent="0.2">
      <c r="A37">
        <v>22.5</v>
      </c>
      <c r="B37">
        <f>(Alg!B37+Cad!B37)/1000</f>
        <v>0</v>
      </c>
      <c r="C37">
        <f>Alg!C37+Cad!C37</f>
        <v>0</v>
      </c>
      <c r="F37" s="12">
        <v>22.5</v>
      </c>
      <c r="G37" s="13">
        <v>0</v>
      </c>
      <c r="H37" s="13">
        <v>0</v>
      </c>
      <c r="I37" s="13">
        <v>0</v>
      </c>
      <c r="J37" s="14">
        <f t="shared" si="3"/>
        <v>0</v>
      </c>
      <c r="L37" s="12">
        <v>22.5</v>
      </c>
      <c r="M37" s="13">
        <f t="shared" si="4"/>
        <v>0</v>
      </c>
      <c r="N37" s="13">
        <f t="shared" si="4"/>
        <v>0</v>
      </c>
      <c r="O37" s="13">
        <f t="shared" si="4"/>
        <v>0</v>
      </c>
      <c r="P37" s="13">
        <f t="shared" si="4"/>
        <v>0</v>
      </c>
      <c r="R37" s="16">
        <v>22.5</v>
      </c>
      <c r="S37" s="13">
        <f t="shared" si="6"/>
        <v>0</v>
      </c>
      <c r="T37" s="13">
        <f t="shared" si="6"/>
        <v>0</v>
      </c>
      <c r="U37" s="13">
        <f t="shared" si="6"/>
        <v>0</v>
      </c>
      <c r="V37" s="13">
        <f t="shared" si="6"/>
        <v>0</v>
      </c>
      <c r="X37" s="17">
        <f t="shared" si="7"/>
        <v>114.30006877076555</v>
      </c>
      <c r="Y37" s="18">
        <v>22.5</v>
      </c>
      <c r="Z37" s="22">
        <f t="shared" si="8"/>
        <v>0</v>
      </c>
      <c r="AA37">
        <f t="shared" si="8"/>
        <v>0</v>
      </c>
      <c r="AB37">
        <f t="shared" si="8"/>
        <v>0</v>
      </c>
      <c r="AC37" s="23">
        <f t="shared" si="8"/>
        <v>0</v>
      </c>
    </row>
    <row r="38" spans="1:31" x14ac:dyDescent="0.2">
      <c r="A38">
        <v>23</v>
      </c>
      <c r="B38">
        <f>(Alg!B38+Cad!B38)/1000</f>
        <v>0</v>
      </c>
      <c r="C38">
        <f>Alg!C38+Cad!C38</f>
        <v>0</v>
      </c>
      <c r="F38" s="12">
        <v>23</v>
      </c>
      <c r="G38" s="13">
        <v>0</v>
      </c>
      <c r="H38" s="13">
        <v>0</v>
      </c>
      <c r="I38" s="13">
        <v>0</v>
      </c>
      <c r="J38" s="14">
        <f t="shared" si="3"/>
        <v>0</v>
      </c>
      <c r="L38" s="12">
        <v>23</v>
      </c>
      <c r="M38" s="13">
        <f t="shared" si="4"/>
        <v>0</v>
      </c>
      <c r="N38" s="13">
        <f t="shared" si="4"/>
        <v>0</v>
      </c>
      <c r="O38" s="13">
        <f t="shared" si="4"/>
        <v>0</v>
      </c>
      <c r="P38" s="13">
        <f t="shared" si="4"/>
        <v>0</v>
      </c>
      <c r="R38" s="16">
        <v>23</v>
      </c>
      <c r="S38" s="13">
        <f t="shared" si="6"/>
        <v>0</v>
      </c>
      <c r="T38" s="13">
        <f t="shared" si="6"/>
        <v>0</v>
      </c>
      <c r="U38" s="13">
        <f t="shared" si="6"/>
        <v>0</v>
      </c>
      <c r="V38" s="13">
        <f t="shared" si="6"/>
        <v>0</v>
      </c>
      <c r="X38" s="17">
        <f t="shared" si="7"/>
        <v>123.18550560294707</v>
      </c>
      <c r="Y38" s="18">
        <v>23</v>
      </c>
      <c r="Z38" s="22">
        <f t="shared" si="8"/>
        <v>0</v>
      </c>
      <c r="AA38">
        <f t="shared" si="8"/>
        <v>0</v>
      </c>
      <c r="AB38">
        <f t="shared" si="8"/>
        <v>0</v>
      </c>
      <c r="AC38" s="23">
        <f t="shared" si="8"/>
        <v>0</v>
      </c>
    </row>
    <row r="39" spans="1:31" x14ac:dyDescent="0.2">
      <c r="A39">
        <v>23.5</v>
      </c>
      <c r="B39">
        <f>(Alg!B39+Cad!B39)/1000</f>
        <v>0</v>
      </c>
      <c r="C39">
        <v>0</v>
      </c>
      <c r="F39" s="12">
        <v>23.5</v>
      </c>
      <c r="G39" s="13">
        <v>0</v>
      </c>
      <c r="H39" s="13">
        <v>0</v>
      </c>
      <c r="I39" s="13">
        <v>0</v>
      </c>
      <c r="J39" s="14">
        <f t="shared" si="3"/>
        <v>0</v>
      </c>
      <c r="L39" s="12">
        <v>23.5</v>
      </c>
      <c r="M39" s="13">
        <f t="shared" si="4"/>
        <v>0</v>
      </c>
      <c r="N39" s="13">
        <f t="shared" si="4"/>
        <v>0</v>
      </c>
      <c r="O39" s="13">
        <f t="shared" si="4"/>
        <v>0</v>
      </c>
      <c r="P39" s="13">
        <f t="shared" si="4"/>
        <v>0</v>
      </c>
      <c r="R39" s="16">
        <v>23.5</v>
      </c>
      <c r="S39" s="13">
        <f t="shared" si="6"/>
        <v>0</v>
      </c>
      <c r="T39" s="13">
        <f t="shared" si="6"/>
        <v>0</v>
      </c>
      <c r="U39" s="13">
        <f t="shared" si="6"/>
        <v>0</v>
      </c>
      <c r="V39" s="13">
        <f t="shared" si="6"/>
        <v>0</v>
      </c>
      <c r="X39" s="17">
        <f t="shared" si="7"/>
        <v>132.54808807905391</v>
      </c>
      <c r="Y39" s="18">
        <v>23.5</v>
      </c>
      <c r="Z39" s="22">
        <f t="shared" si="8"/>
        <v>0</v>
      </c>
      <c r="AA39">
        <f t="shared" si="8"/>
        <v>0</v>
      </c>
      <c r="AB39">
        <f t="shared" si="8"/>
        <v>0</v>
      </c>
      <c r="AC39" s="23">
        <f t="shared" si="8"/>
        <v>0</v>
      </c>
    </row>
    <row r="40" spans="1:31" ht="16" thickBot="1" x14ac:dyDescent="0.25">
      <c r="A40">
        <v>24</v>
      </c>
      <c r="B40">
        <f>(Alg!B40+Cad!B40)/1000</f>
        <v>0</v>
      </c>
      <c r="C40">
        <v>0</v>
      </c>
      <c r="F40" s="24">
        <v>24</v>
      </c>
      <c r="G40" s="13">
        <v>0</v>
      </c>
      <c r="H40" s="13">
        <v>0</v>
      </c>
      <c r="I40" s="13">
        <v>0</v>
      </c>
      <c r="J40" s="25">
        <f t="shared" si="3"/>
        <v>0</v>
      </c>
      <c r="L40" s="24">
        <v>24</v>
      </c>
      <c r="M40" s="26">
        <f t="shared" si="4"/>
        <v>0</v>
      </c>
      <c r="N40" s="26">
        <f t="shared" si="4"/>
        <v>0</v>
      </c>
      <c r="O40" s="26">
        <f t="shared" si="4"/>
        <v>0</v>
      </c>
      <c r="P40" s="26">
        <f t="shared" si="4"/>
        <v>0</v>
      </c>
      <c r="R40" s="27">
        <v>24</v>
      </c>
      <c r="S40" s="26">
        <f t="shared" si="6"/>
        <v>0</v>
      </c>
      <c r="T40" s="26">
        <f t="shared" si="6"/>
        <v>0</v>
      </c>
      <c r="U40" s="26">
        <f t="shared" si="6"/>
        <v>0</v>
      </c>
      <c r="V40" s="26">
        <f t="shared" si="6"/>
        <v>0</v>
      </c>
      <c r="X40" s="17">
        <f t="shared" si="7"/>
        <v>142.40246583579469</v>
      </c>
      <c r="Y40" s="28">
        <v>24</v>
      </c>
      <c r="Z40" s="29">
        <f t="shared" si="8"/>
        <v>0</v>
      </c>
      <c r="AA40" s="30">
        <f t="shared" si="8"/>
        <v>0</v>
      </c>
      <c r="AB40" s="30">
        <f t="shared" si="8"/>
        <v>0</v>
      </c>
      <c r="AC40" s="31">
        <f t="shared" si="8"/>
        <v>0</v>
      </c>
    </row>
    <row r="41" spans="1:31" ht="16" thickBot="1" x14ac:dyDescent="0.25">
      <c r="A41">
        <v>24.5</v>
      </c>
      <c r="B41">
        <f>(Alg!B41+Cad!B41)/1000</f>
        <v>0</v>
      </c>
      <c r="C41">
        <v>0</v>
      </c>
      <c r="F41" s="32" t="s">
        <v>6</v>
      </c>
      <c r="G41" s="33">
        <f>+SUM(G3:G40)</f>
        <v>94</v>
      </c>
      <c r="H41" s="33">
        <f t="shared" ref="H41:I41" si="24">+SUM(H3:H40)</f>
        <v>35</v>
      </c>
      <c r="I41" s="33">
        <f t="shared" si="24"/>
        <v>0</v>
      </c>
      <c r="J41" s="34">
        <f>+SUM(J3:J40)</f>
        <v>129</v>
      </c>
      <c r="L41" s="32" t="s">
        <v>6</v>
      </c>
      <c r="M41" s="35">
        <f t="shared" si="4"/>
        <v>0.72868217054263562</v>
      </c>
      <c r="N41" s="35">
        <f t="shared" si="4"/>
        <v>0.27131782945736432</v>
      </c>
      <c r="O41" s="35">
        <f t="shared" si="4"/>
        <v>0</v>
      </c>
      <c r="P41" s="36">
        <f t="shared" si="4"/>
        <v>1</v>
      </c>
      <c r="R41" s="37" t="s">
        <v>6</v>
      </c>
      <c r="S41" s="38">
        <f>+SUM(S3:S40)</f>
        <v>1565165.0611131531</v>
      </c>
      <c r="T41" s="38">
        <f t="shared" ref="T41:U41" si="25">+SUM(T3:T40)</f>
        <v>397176.20219996315</v>
      </c>
      <c r="U41" s="38">
        <f t="shared" si="25"/>
        <v>0</v>
      </c>
      <c r="V41" s="39">
        <f>+SUM(V3:V40)</f>
        <v>1962341.2633131163</v>
      </c>
      <c r="W41" s="40">
        <f>+B44</f>
        <v>1968016.372133228</v>
      </c>
      <c r="X41" s="41"/>
      <c r="Y41" s="42" t="s">
        <v>12</v>
      </c>
      <c r="Z41" s="43">
        <f>+SUM(Z3:Z40)</f>
        <v>7771805.8397358339</v>
      </c>
      <c r="AA41" s="43">
        <f t="shared" ref="AA41:AC41" si="26">+SUM(AA3:AA40)</f>
        <v>5175194.1602641623</v>
      </c>
      <c r="AB41" s="43">
        <f t="shared" si="26"/>
        <v>0</v>
      </c>
      <c r="AC41" s="43">
        <f t="shared" si="26"/>
        <v>12946999.999999998</v>
      </c>
      <c r="AD41" s="44">
        <f>+C44</f>
        <v>12497.20493776615</v>
      </c>
      <c r="AE41" s="43">
        <f>+AC41/1000</f>
        <v>12946.999999999998</v>
      </c>
    </row>
    <row r="42" spans="1:31" ht="16" thickBot="1" x14ac:dyDescent="0.25">
      <c r="A42">
        <v>25</v>
      </c>
      <c r="B42">
        <f>(Alg!B42+Cad!B42)/1000</f>
        <v>0</v>
      </c>
      <c r="C42">
        <v>0</v>
      </c>
      <c r="R42" s="45" t="s">
        <v>13</v>
      </c>
      <c r="S42" s="46">
        <f>SUMPRODUCT(S3:S40, $R$3:$R$40)/S41</f>
        <v>8.7742404051207235</v>
      </c>
      <c r="T42" s="46">
        <f>SUMPRODUCT(T3:T40, $R$3:$R$40)/T41</f>
        <v>11.817121678844916</v>
      </c>
      <c r="U42" s="46">
        <v>0</v>
      </c>
      <c r="V42" s="46">
        <f t="shared" ref="U42:V42" si="27">SUMPRODUCT(V3:V40, $R$3:$R$40)/V41</f>
        <v>9.3901169861404234</v>
      </c>
      <c r="X42" s="41"/>
      <c r="Y42" s="47" t="s">
        <v>14</v>
      </c>
      <c r="Z42" s="48">
        <f>IF(S41&gt;0,Z41/S41,0)</f>
        <v>4.965486409598542</v>
      </c>
      <c r="AA42" s="48">
        <f t="shared" ref="AA42:AC42" si="28">IF(T41&gt;0,AA41/T41,0)</f>
        <v>13.029970405071371</v>
      </c>
      <c r="AB42" s="48">
        <f t="shared" si="28"/>
        <v>0</v>
      </c>
      <c r="AC42" s="48">
        <f t="shared" si="28"/>
        <v>6.5977311092877633</v>
      </c>
    </row>
    <row r="43" spans="1:31" x14ac:dyDescent="0.2">
      <c r="A43">
        <v>25.5</v>
      </c>
      <c r="B43">
        <f>(Alg!B43+Cad!B43)/1000</f>
        <v>0</v>
      </c>
      <c r="C43">
        <v>0</v>
      </c>
    </row>
    <row r="44" spans="1:31" x14ac:dyDescent="0.2">
      <c r="B44">
        <f>SUM(B2:B43)</f>
        <v>1968016.372133228</v>
      </c>
      <c r="C44" s="1">
        <f>SUM(C2:C43)</f>
        <v>12497.20493776615</v>
      </c>
    </row>
  </sheetData>
  <mergeCells count="3">
    <mergeCell ref="Y1:Y2"/>
    <mergeCell ref="Z1:AB1"/>
    <mergeCell ref="AC1:AC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zoomScale="180" zoomScaleNormal="180" workbookViewId="0">
      <selection activeCell="C30" sqref="C30"/>
    </sheetView>
  </sheetViews>
  <sheetFormatPr baseColWidth="10" defaultColWidth="8.83203125" defaultRowHeight="15" x14ac:dyDescent="0.2"/>
  <cols>
    <col min="1" max="1" width="8.5"/>
    <col min="2" max="1025" width="9.1640625"/>
  </cols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v>5</v>
      </c>
      <c r="B2">
        <v>0</v>
      </c>
      <c r="C2">
        <v>0</v>
      </c>
    </row>
    <row r="3" spans="1:3" x14ac:dyDescent="0.2">
      <c r="A3">
        <v>5.5</v>
      </c>
      <c r="B3">
        <v>0</v>
      </c>
      <c r="C3">
        <v>0</v>
      </c>
    </row>
    <row r="4" spans="1:3" x14ac:dyDescent="0.2">
      <c r="A4">
        <v>6</v>
      </c>
      <c r="B4">
        <v>0</v>
      </c>
      <c r="C4">
        <v>0</v>
      </c>
    </row>
    <row r="5" spans="1:3" x14ac:dyDescent="0.2">
      <c r="A5">
        <v>6.5</v>
      </c>
      <c r="B5">
        <v>0</v>
      </c>
      <c r="C5">
        <v>0</v>
      </c>
    </row>
    <row r="6" spans="1:3" x14ac:dyDescent="0.2">
      <c r="A6">
        <v>7</v>
      </c>
      <c r="B6">
        <v>0</v>
      </c>
      <c r="C6">
        <v>0</v>
      </c>
    </row>
    <row r="7" spans="1:3" x14ac:dyDescent="0.2">
      <c r="A7">
        <v>7.5</v>
      </c>
      <c r="B7">
        <v>42332.673004634897</v>
      </c>
      <c r="C7">
        <v>0.128083721302342</v>
      </c>
    </row>
    <row r="8" spans="1:3" x14ac:dyDescent="0.2">
      <c r="A8">
        <v>8</v>
      </c>
      <c r="B8">
        <v>122326.059401932</v>
      </c>
      <c r="C8">
        <v>0.44605880396243602</v>
      </c>
    </row>
    <row r="9" spans="1:3" x14ac:dyDescent="0.2">
      <c r="A9">
        <v>8.5</v>
      </c>
      <c r="B9">
        <v>145899.63483445701</v>
      </c>
      <c r="C9">
        <v>0.63417840226255295</v>
      </c>
    </row>
    <row r="10" spans="1:3" x14ac:dyDescent="0.2">
      <c r="A10">
        <v>9</v>
      </c>
      <c r="B10">
        <v>104137.034823589</v>
      </c>
      <c r="C10">
        <v>0.53432600437705002</v>
      </c>
    </row>
    <row r="11" spans="1:3" x14ac:dyDescent="0.2">
      <c r="A11">
        <v>9.5</v>
      </c>
      <c r="B11">
        <v>15298.5430718931</v>
      </c>
      <c r="C11">
        <v>9.1854715219631497E-2</v>
      </c>
    </row>
    <row r="12" spans="1:3" x14ac:dyDescent="0.2">
      <c r="A12">
        <v>10</v>
      </c>
      <c r="B12">
        <v>7734.1204357438201</v>
      </c>
      <c r="C12">
        <v>5.3913635272287298E-2</v>
      </c>
    </row>
    <row r="13" spans="1:3" x14ac:dyDescent="0.2">
      <c r="A13">
        <v>10.5</v>
      </c>
      <c r="B13">
        <v>27968.796559123901</v>
      </c>
      <c r="C13">
        <v>0.224754879998908</v>
      </c>
    </row>
    <row r="14" spans="1:3" x14ac:dyDescent="0.2">
      <c r="A14">
        <v>11</v>
      </c>
      <c r="B14">
        <v>43468.551957821197</v>
      </c>
      <c r="C14">
        <v>0.40008335712457499</v>
      </c>
    </row>
    <row r="15" spans="1:3" x14ac:dyDescent="0.2">
      <c r="A15">
        <v>11.5</v>
      </c>
      <c r="B15">
        <v>57802.963335558401</v>
      </c>
      <c r="C15">
        <v>0.60576188776252005</v>
      </c>
    </row>
    <row r="16" spans="1:3" x14ac:dyDescent="0.2">
      <c r="A16">
        <v>12</v>
      </c>
      <c r="B16">
        <v>46270.874318135102</v>
      </c>
      <c r="C16">
        <v>0.54914414885450802</v>
      </c>
    </row>
    <row r="17" spans="1:3" x14ac:dyDescent="0.2">
      <c r="A17">
        <v>12.5</v>
      </c>
      <c r="B17">
        <v>21142.1631986094</v>
      </c>
      <c r="C17">
        <v>0.28274388896056701</v>
      </c>
    </row>
    <row r="18" spans="1:3" x14ac:dyDescent="0.2">
      <c r="A18">
        <v>13</v>
      </c>
      <c r="B18">
        <v>7688.0593449488797</v>
      </c>
      <c r="C18">
        <v>0.115326833946855</v>
      </c>
    </row>
    <row r="19" spans="1:3" x14ac:dyDescent="0.2">
      <c r="A19">
        <v>13.5</v>
      </c>
      <c r="B19">
        <v>1922.0148362372199</v>
      </c>
      <c r="C19">
        <v>3.2202734613841301E-2</v>
      </c>
    </row>
    <row r="20" spans="1:3" x14ac:dyDescent="0.2">
      <c r="A20">
        <v>14</v>
      </c>
    </row>
    <row r="21" spans="1:3" x14ac:dyDescent="0.2">
      <c r="A21">
        <v>14.5</v>
      </c>
    </row>
    <row r="22" spans="1:3" x14ac:dyDescent="0.2">
      <c r="A22">
        <v>15</v>
      </c>
      <c r="B22">
        <v>3844.0296724744398</v>
      </c>
      <c r="C22">
        <v>8.7732129586841096E-2</v>
      </c>
    </row>
    <row r="23" spans="1:3" x14ac:dyDescent="0.2">
      <c r="A23">
        <v>15.5</v>
      </c>
      <c r="B23">
        <v>0</v>
      </c>
      <c r="C23">
        <v>0</v>
      </c>
    </row>
    <row r="24" spans="1:3" x14ac:dyDescent="0.2">
      <c r="A24">
        <v>16</v>
      </c>
      <c r="B24">
        <v>0</v>
      </c>
      <c r="C24">
        <v>0</v>
      </c>
    </row>
    <row r="25" spans="1:3" x14ac:dyDescent="0.2">
      <c r="A25">
        <v>16.5</v>
      </c>
      <c r="B25">
        <v>0</v>
      </c>
      <c r="C25">
        <v>0</v>
      </c>
    </row>
    <row r="26" spans="1:3" x14ac:dyDescent="0.2">
      <c r="A26">
        <v>17</v>
      </c>
      <c r="B26">
        <v>0</v>
      </c>
      <c r="C26">
        <v>0</v>
      </c>
    </row>
    <row r="27" spans="1:3" x14ac:dyDescent="0.2">
      <c r="A27">
        <v>17.5</v>
      </c>
      <c r="B27">
        <v>0</v>
      </c>
      <c r="C27">
        <v>0</v>
      </c>
    </row>
    <row r="28" spans="1:3" x14ac:dyDescent="0.2">
      <c r="A28">
        <v>18</v>
      </c>
      <c r="B28">
        <v>0</v>
      </c>
      <c r="C28">
        <v>0</v>
      </c>
    </row>
    <row r="29" spans="1:3" x14ac:dyDescent="0.2">
      <c r="A29">
        <v>18.5</v>
      </c>
      <c r="B29">
        <v>0</v>
      </c>
      <c r="C29">
        <v>0</v>
      </c>
    </row>
    <row r="30" spans="1:3" x14ac:dyDescent="0.2">
      <c r="A30">
        <v>19</v>
      </c>
      <c r="B30">
        <v>0</v>
      </c>
      <c r="C30">
        <v>0</v>
      </c>
    </row>
    <row r="31" spans="1:3" x14ac:dyDescent="0.2">
      <c r="A31">
        <v>19.5</v>
      </c>
      <c r="B31">
        <v>0</v>
      </c>
      <c r="C31">
        <v>0</v>
      </c>
    </row>
    <row r="32" spans="1:3" x14ac:dyDescent="0.2">
      <c r="A32">
        <v>20</v>
      </c>
      <c r="B32">
        <v>0</v>
      </c>
      <c r="C32">
        <v>0</v>
      </c>
    </row>
    <row r="33" spans="1:3" x14ac:dyDescent="0.2">
      <c r="A33">
        <v>20.5</v>
      </c>
      <c r="B33">
        <v>0</v>
      </c>
      <c r="C33">
        <v>0</v>
      </c>
    </row>
    <row r="34" spans="1:3" x14ac:dyDescent="0.2">
      <c r="A34">
        <v>21</v>
      </c>
      <c r="B34">
        <v>0</v>
      </c>
      <c r="C34">
        <v>0</v>
      </c>
    </row>
    <row r="35" spans="1:3" x14ac:dyDescent="0.2">
      <c r="A35">
        <v>21.5</v>
      </c>
      <c r="B35">
        <v>0</v>
      </c>
      <c r="C35">
        <v>0</v>
      </c>
    </row>
    <row r="36" spans="1:3" x14ac:dyDescent="0.2">
      <c r="A36">
        <v>22</v>
      </c>
      <c r="B36">
        <v>0</v>
      </c>
      <c r="C36">
        <v>0</v>
      </c>
    </row>
    <row r="37" spans="1:3" x14ac:dyDescent="0.2">
      <c r="A37">
        <v>22.5</v>
      </c>
    </row>
    <row r="38" spans="1:3" x14ac:dyDescent="0.2">
      <c r="A38">
        <v>23</v>
      </c>
    </row>
    <row r="39" spans="1:3" x14ac:dyDescent="0.2">
      <c r="A39">
        <v>23.5</v>
      </c>
    </row>
    <row r="40" spans="1:3" x14ac:dyDescent="0.2">
      <c r="A40">
        <v>24</v>
      </c>
    </row>
    <row r="41" spans="1:3" x14ac:dyDescent="0.2">
      <c r="A41">
        <v>24.5</v>
      </c>
    </row>
    <row r="42" spans="1:3" x14ac:dyDescent="0.2">
      <c r="A42">
        <v>25</v>
      </c>
    </row>
    <row r="43" spans="1:3" x14ac:dyDescent="0.2">
      <c r="A43">
        <v>25.5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"/>
  <sheetViews>
    <sheetView topLeftCell="A7" zoomScale="180" zoomScaleNormal="180" workbookViewId="0">
      <selection activeCell="C6" sqref="C6"/>
    </sheetView>
  </sheetViews>
  <sheetFormatPr baseColWidth="10" defaultColWidth="8.83203125" defaultRowHeight="15" x14ac:dyDescent="0.2"/>
  <cols>
    <col min="1" max="1" width="8.5"/>
    <col min="2" max="2" width="17.5"/>
    <col min="3" max="3" width="13"/>
    <col min="4" max="1025" width="9.1640625"/>
  </cols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v>5</v>
      </c>
      <c r="B2">
        <v>0</v>
      </c>
      <c r="C2">
        <v>0</v>
      </c>
    </row>
    <row r="3" spans="1:3" x14ac:dyDescent="0.2">
      <c r="A3">
        <v>5.5</v>
      </c>
      <c r="B3">
        <v>0</v>
      </c>
      <c r="C3">
        <v>0</v>
      </c>
    </row>
    <row r="4" spans="1:3" x14ac:dyDescent="0.2">
      <c r="A4">
        <v>6</v>
      </c>
      <c r="B4">
        <v>0</v>
      </c>
      <c r="C4">
        <v>0</v>
      </c>
    </row>
    <row r="5" spans="1:3" x14ac:dyDescent="0.2">
      <c r="A5">
        <v>6.5</v>
      </c>
      <c r="B5">
        <v>0</v>
      </c>
      <c r="C5">
        <v>0</v>
      </c>
    </row>
    <row r="6" spans="1:3" x14ac:dyDescent="0.2">
      <c r="A6">
        <v>7</v>
      </c>
      <c r="B6">
        <v>55160655.632214502</v>
      </c>
      <c r="C6">
        <v>136.768234070608</v>
      </c>
    </row>
    <row r="7" spans="1:3" x14ac:dyDescent="0.2">
      <c r="A7">
        <v>7.5</v>
      </c>
      <c r="B7">
        <v>124952813.78374299</v>
      </c>
      <c r="C7">
        <v>378.063095020437</v>
      </c>
    </row>
    <row r="8" spans="1:3" x14ac:dyDescent="0.2">
      <c r="A8">
        <v>8</v>
      </c>
      <c r="B8">
        <v>361068277.44317597</v>
      </c>
      <c r="C8">
        <v>1316.6261119871899</v>
      </c>
    </row>
    <row r="9" spans="1:3" x14ac:dyDescent="0.2">
      <c r="A9">
        <v>8.5</v>
      </c>
      <c r="B9">
        <v>430650100.94188899</v>
      </c>
      <c r="C9">
        <v>1871.8963433967101</v>
      </c>
    </row>
    <row r="10" spans="1:3" x14ac:dyDescent="0.2">
      <c r="A10">
        <v>9</v>
      </c>
      <c r="B10">
        <v>307379964.38066697</v>
      </c>
      <c r="C10">
        <v>1577.163287502</v>
      </c>
    </row>
    <row r="11" spans="1:3" x14ac:dyDescent="0.2">
      <c r="A11">
        <v>9.5</v>
      </c>
      <c r="B11">
        <v>45156515.4748329</v>
      </c>
      <c r="C11">
        <v>271.12639744579201</v>
      </c>
    </row>
    <row r="12" spans="1:3" x14ac:dyDescent="0.2">
      <c r="A12">
        <v>10</v>
      </c>
      <c r="B12">
        <v>22828705.158371001</v>
      </c>
      <c r="C12">
        <v>159.13619316798599</v>
      </c>
    </row>
    <row r="13" spans="1:3" x14ac:dyDescent="0.2">
      <c r="A13">
        <v>10.5</v>
      </c>
      <c r="B13">
        <v>82555141.930795804</v>
      </c>
      <c r="C13">
        <v>663.40612756525695</v>
      </c>
    </row>
    <row r="14" spans="1:3" x14ac:dyDescent="0.2">
      <c r="A14">
        <v>11</v>
      </c>
      <c r="B14">
        <v>128305573.277641</v>
      </c>
      <c r="C14">
        <v>1180.9209689000299</v>
      </c>
    </row>
    <row r="15" spans="1:3" x14ac:dyDescent="0.2">
      <c r="A15">
        <v>11.5</v>
      </c>
      <c r="B15">
        <v>170616273.463898</v>
      </c>
      <c r="C15">
        <v>1788.0196781004499</v>
      </c>
    </row>
    <row r="16" spans="1:3" x14ac:dyDescent="0.2">
      <c r="A16">
        <v>12</v>
      </c>
      <c r="B16">
        <v>136577152.63224399</v>
      </c>
      <c r="C16">
        <v>1620.90181654101</v>
      </c>
    </row>
    <row r="17" spans="1:3" x14ac:dyDescent="0.2">
      <c r="A17">
        <v>12.5</v>
      </c>
      <c r="B17">
        <v>62405054.858031496</v>
      </c>
      <c r="C17">
        <v>834.57154954313705</v>
      </c>
    </row>
    <row r="18" spans="1:3" x14ac:dyDescent="0.2">
      <c r="A18">
        <v>13</v>
      </c>
      <c r="B18">
        <v>22692747.221102402</v>
      </c>
      <c r="C18">
        <v>340.408752474766</v>
      </c>
    </row>
    <row r="19" spans="1:3" x14ac:dyDescent="0.2">
      <c r="A19">
        <v>13.5</v>
      </c>
      <c r="B19">
        <v>5673186.8052755902</v>
      </c>
      <c r="C19">
        <v>95.052403165990697</v>
      </c>
    </row>
    <row r="20" spans="1:3" x14ac:dyDescent="0.2">
      <c r="A20">
        <v>14</v>
      </c>
    </row>
    <row r="21" spans="1:3" x14ac:dyDescent="0.2">
      <c r="A21">
        <v>14.5</v>
      </c>
    </row>
    <row r="22" spans="1:3" x14ac:dyDescent="0.2">
      <c r="A22">
        <v>15</v>
      </c>
      <c r="B22">
        <v>11346373.610551201</v>
      </c>
      <c r="C22">
        <v>258.95781374154001</v>
      </c>
    </row>
    <row r="23" spans="1:3" x14ac:dyDescent="0.2">
      <c r="A23">
        <v>15.5</v>
      </c>
      <c r="B23">
        <v>0</v>
      </c>
      <c r="C23">
        <v>0</v>
      </c>
    </row>
    <row r="24" spans="1:3" x14ac:dyDescent="0.2">
      <c r="A24">
        <v>16</v>
      </c>
      <c r="B24">
        <v>0</v>
      </c>
      <c r="C24">
        <v>0</v>
      </c>
    </row>
    <row r="25" spans="1:3" x14ac:dyDescent="0.2">
      <c r="A25">
        <v>16.5</v>
      </c>
      <c r="B25">
        <v>0</v>
      </c>
      <c r="C25">
        <v>0</v>
      </c>
    </row>
    <row r="26" spans="1:3" x14ac:dyDescent="0.2">
      <c r="A26">
        <v>17</v>
      </c>
      <c r="B26">
        <v>0</v>
      </c>
      <c r="C26">
        <v>0</v>
      </c>
    </row>
    <row r="27" spans="1:3" x14ac:dyDescent="0.2">
      <c r="A27">
        <v>17.5</v>
      </c>
      <c r="B27">
        <v>0</v>
      </c>
      <c r="C27">
        <v>0</v>
      </c>
    </row>
    <row r="28" spans="1:3" x14ac:dyDescent="0.2">
      <c r="A28">
        <v>18</v>
      </c>
      <c r="B28">
        <v>0</v>
      </c>
      <c r="C28">
        <v>0</v>
      </c>
    </row>
    <row r="29" spans="1:3" x14ac:dyDescent="0.2">
      <c r="A29">
        <v>18.5</v>
      </c>
      <c r="B29">
        <v>0</v>
      </c>
      <c r="C29">
        <v>0</v>
      </c>
    </row>
    <row r="30" spans="1:3" x14ac:dyDescent="0.2">
      <c r="A30">
        <v>19</v>
      </c>
      <c r="B30">
        <v>0</v>
      </c>
      <c r="C30">
        <v>0</v>
      </c>
    </row>
    <row r="31" spans="1:3" x14ac:dyDescent="0.2">
      <c r="A31">
        <v>19.5</v>
      </c>
      <c r="B31">
        <v>0</v>
      </c>
      <c r="C31">
        <v>0</v>
      </c>
    </row>
    <row r="32" spans="1:3" x14ac:dyDescent="0.2">
      <c r="A32">
        <v>20</v>
      </c>
      <c r="B32">
        <v>0</v>
      </c>
      <c r="C32">
        <v>0</v>
      </c>
    </row>
    <row r="33" spans="1:3" x14ac:dyDescent="0.2">
      <c r="A33">
        <v>20.5</v>
      </c>
      <c r="B33">
        <v>0</v>
      </c>
      <c r="C33">
        <v>0</v>
      </c>
    </row>
    <row r="34" spans="1:3" x14ac:dyDescent="0.2">
      <c r="A34">
        <v>21</v>
      </c>
      <c r="B34">
        <v>0</v>
      </c>
      <c r="C34">
        <v>0</v>
      </c>
    </row>
    <row r="35" spans="1:3" x14ac:dyDescent="0.2">
      <c r="A35">
        <v>21.5</v>
      </c>
      <c r="B35">
        <v>0</v>
      </c>
      <c r="C35">
        <v>0</v>
      </c>
    </row>
    <row r="36" spans="1:3" x14ac:dyDescent="0.2">
      <c r="A36">
        <v>22</v>
      </c>
      <c r="B36">
        <v>0</v>
      </c>
      <c r="C36">
        <v>0</v>
      </c>
    </row>
    <row r="37" spans="1:3" x14ac:dyDescent="0.2">
      <c r="A37">
        <v>22.5</v>
      </c>
    </row>
    <row r="38" spans="1:3" x14ac:dyDescent="0.2">
      <c r="A38">
        <v>23</v>
      </c>
    </row>
    <row r="39" spans="1:3" x14ac:dyDescent="0.2">
      <c r="A39">
        <v>23.5</v>
      </c>
    </row>
    <row r="40" spans="1:3" x14ac:dyDescent="0.2">
      <c r="A40">
        <v>24</v>
      </c>
    </row>
    <row r="41" spans="1:3" x14ac:dyDescent="0.2">
      <c r="A41">
        <v>24.5</v>
      </c>
    </row>
    <row r="42" spans="1:3" x14ac:dyDescent="0.2">
      <c r="A42">
        <v>25</v>
      </c>
    </row>
    <row r="43" spans="1:3" x14ac:dyDescent="0.2">
      <c r="A43">
        <v>25.5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algarve+cadiz</vt:lpstr>
      <vt:lpstr>Alg</vt:lpstr>
      <vt:lpstr>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Marques</dc:creator>
  <dc:description/>
  <cp:lastModifiedBy>maria jose zuñiga basualto</cp:lastModifiedBy>
  <cp:revision>7</cp:revision>
  <dcterms:created xsi:type="dcterms:W3CDTF">2019-05-28T14:55:16Z</dcterms:created>
  <dcterms:modified xsi:type="dcterms:W3CDTF">2024-07-18T12:04:41Z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