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1/SARDINA_AUSTRAL LOS LAGOS/INFORME_FINAL/CPUE_Los_Lagos_MaC/estandarizacion_segun_informe/MaC_2021/"/>
    </mc:Choice>
  </mc:AlternateContent>
  <xr:revisionPtr revIDLastSave="0" documentId="13_ncr:1_{3FDF0F3E-AAA6-DD43-9659-D284A2A0A2CA}" xr6:coauthVersionLast="47" xr6:coauthVersionMax="47" xr10:uidLastSave="{00000000-0000-0000-0000-000000000000}"/>
  <bookViews>
    <workbookView xWindow="2920" yWindow="500" windowWidth="25940" windowHeight="22640" activeTab="1" xr2:uid="{00000000-000D-0000-FFFF-FFFF00000000}"/>
  </bookViews>
  <sheets>
    <sheet name="2021_nuevo" sheetId="6" r:id="rId1"/>
    <sheet name="2021_viejo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8" l="1"/>
  <c r="J19" i="8"/>
  <c r="J20" i="8"/>
  <c r="J21" i="8"/>
  <c r="J22" i="8"/>
  <c r="J11" i="8"/>
  <c r="J17" i="8"/>
  <c r="J14" i="8"/>
  <c r="J13" i="8"/>
  <c r="J12" i="8"/>
  <c r="J8" i="8"/>
  <c r="J7" i="8"/>
  <c r="J6" i="8"/>
  <c r="J5" i="8"/>
  <c r="J7" i="6"/>
  <c r="K18" i="8" l="1"/>
  <c r="K11" i="8"/>
  <c r="K5" i="8"/>
  <c r="J16" i="6"/>
  <c r="J15" i="6"/>
  <c r="J14" i="6"/>
  <c r="J13" i="6"/>
  <c r="J10" i="6"/>
  <c r="J9" i="6"/>
  <c r="J8" i="6"/>
  <c r="L7" i="6" l="1"/>
  <c r="L13" i="6"/>
</calcChain>
</file>

<file path=xl/sharedStrings.xml><?xml version="1.0" encoding="utf-8"?>
<sst xmlns="http://schemas.openxmlformats.org/spreadsheetml/2006/main" count="98" uniqueCount="51">
  <si>
    <t>Mod2</t>
  </si>
  <si>
    <t>Df</t>
  </si>
  <si>
    <t>Resid. Df</t>
  </si>
  <si>
    <t>Resid. Dev</t>
  </si>
  <si>
    <t>Pr(&gt;F)</t>
  </si>
  <si>
    <t xml:space="preserve">as.factor(year)    </t>
  </si>
  <si>
    <t xml:space="preserve"> Deviance </t>
  </si>
  <si>
    <t>&lt; 2.2e-16 ***</t>
  </si>
  <si>
    <t>Intercepto</t>
  </si>
  <si>
    <t xml:space="preserve">          </t>
  </si>
  <si>
    <t xml:space="preserve">             </t>
  </si>
  <si>
    <t>Dev. Expl. %</t>
  </si>
  <si>
    <t xml:space="preserve">as.factor(Trim) </t>
  </si>
  <si>
    <t xml:space="preserve">as.factor(Zona)     </t>
  </si>
  <si>
    <t xml:space="preserve">as.factor(embarcacion)    </t>
  </si>
  <si>
    <t>glm( cpue ~ (year) + (Trim) + (zona) +(embarcacion),  family=Gamma(link = "log"))</t>
  </si>
  <si>
    <t>0.007138 **</t>
  </si>
  <si>
    <t>sardina austral</t>
  </si>
  <si>
    <t xml:space="preserve">as.factor(Mes) </t>
  </si>
  <si>
    <t xml:space="preserve">as.factor(CB)     </t>
  </si>
  <si>
    <t xml:space="preserve">as.factor(Zona)    </t>
  </si>
  <si>
    <t>glm( cpue ~ (year) + (Mes) + (CB) + (Zona),  family=Gamma(link = "log"))</t>
  </si>
  <si>
    <t>Mod4</t>
  </si>
  <si>
    <t>cpue elson</t>
  </si>
  <si>
    <t>*usa datos éxito=1 y cpue&gt;0</t>
  </si>
  <si>
    <t>Mod5</t>
  </si>
  <si>
    <t>glm( cpue ~ (year) + (Mes) + (CB) + (Zona) +(Zona+Mes) + (Zona+Año),  family=Gamma(link = "log"))</t>
  </si>
  <si>
    <t>glm( cpue ~ (Año) + (Mes) + (CB) + (Zona),  family=Tweedie)</t>
  </si>
  <si>
    <t>glm( cpue ~ (Año) + (Mes) + (CB) + (Zona),  family=Gamma(link = "log"))</t>
  </si>
  <si>
    <t xml:space="preserve">as.factor(Año)    </t>
  </si>
  <si>
    <t xml:space="preserve">as.factor(Zona+Mes)    </t>
  </si>
  <si>
    <t xml:space="preserve">as.factor(Zona+Año)    </t>
  </si>
  <si>
    <t>cpue mod4</t>
  </si>
  <si>
    <t>cpue mod5</t>
  </si>
  <si>
    <t>cpue nominal</t>
  </si>
  <si>
    <t>cpue mod 2</t>
  </si>
  <si>
    <t>Factor</t>
  </si>
  <si>
    <t xml:space="preserve">Año </t>
  </si>
  <si>
    <t>Mes</t>
  </si>
  <si>
    <t xml:space="preserve">Zona  </t>
  </si>
  <si>
    <t>-</t>
  </si>
  <si>
    <t>Dev. Explicada %</t>
  </si>
  <si>
    <t>Dev. Residual</t>
  </si>
  <si>
    <t>Gamma</t>
  </si>
  <si>
    <t>Tweedie</t>
  </si>
  <si>
    <t>Tweedie inter</t>
  </si>
  <si>
    <t>CB</t>
  </si>
  <si>
    <t>Zona:Mes</t>
  </si>
  <si>
    <t>Zona:Año</t>
  </si>
  <si>
    <t>tweedie</t>
  </si>
  <si>
    <t>tweddie_inter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</si>
</sst>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2"/>
      <color theme="1"/>
      <name val="Arial Narrow"/>
      <family val="2"/>
    </font>
    <font>
      <sz val="11"/>
      <color rgb="FF000000"/>
      <name val="Arial Narrow"/>
      <family val="2"/>
    </font>
    <font>
      <b/>
      <sz val="11"/>
      <color theme="1"/>
      <name val="Arial Narrow"/>
      <family val="2"/>
    </font>
    <font>
      <b/>
      <sz val="11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wrapText="1"/>
    </xf>
    <xf numFmtId="0" fontId="2" fillId="0" borderId="1" xfId="0" applyFont="1" applyBorder="1"/>
    <xf numFmtId="0" fontId="3" fillId="0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1" fontId="0" fillId="0" borderId="0" xfId="0" applyNumberFormat="1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2" fillId="0" borderId="0" xfId="0" applyFont="1" applyFill="1"/>
    <xf numFmtId="164" fontId="0" fillId="0" borderId="0" xfId="0" applyNumberFormat="1" applyFill="1"/>
    <xf numFmtId="0" fontId="3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0" fillId="0" borderId="3" xfId="0" applyBorder="1"/>
    <xf numFmtId="0" fontId="3" fillId="0" borderId="3" xfId="0" applyFont="1" applyFill="1" applyBorder="1" applyAlignment="1">
      <alignment wrapText="1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534443344749"/>
          <c:y val="5.1044083526682132E-2"/>
          <c:w val="0.81948205792963313"/>
          <c:h val="0.73564608948243415"/>
        </c:manualLayout>
      </c:layout>
      <c:scatterChart>
        <c:scatterStyle val="lineMarker"/>
        <c:varyColors val="0"/>
        <c:ser>
          <c:idx val="0"/>
          <c:order val="0"/>
          <c:tx>
            <c:v>Gamma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'2021_viejo'!$R$18:$R$31</c:f>
              <c:numCache>
                <c:formatCode>General</c:formatCode>
                <c:ptCount val="14"/>
                <c:pt idx="0">
                  <c:v>26.629799999999999</c:v>
                </c:pt>
                <c:pt idx="1">
                  <c:v>25.977409999999999</c:v>
                </c:pt>
                <c:pt idx="2">
                  <c:v>30.668710000000001</c:v>
                </c:pt>
                <c:pt idx="3">
                  <c:v>20.67164</c:v>
                </c:pt>
                <c:pt idx="4">
                  <c:v>19.389679999999998</c:v>
                </c:pt>
                <c:pt idx="5">
                  <c:v>13.682969999999999</c:v>
                </c:pt>
                <c:pt idx="6">
                  <c:v>22.875920000000001</c:v>
                </c:pt>
                <c:pt idx="7">
                  <c:v>30.584219999999998</c:v>
                </c:pt>
                <c:pt idx="8">
                  <c:v>26.094570000000001</c:v>
                </c:pt>
                <c:pt idx="9">
                  <c:v>22.39442</c:v>
                </c:pt>
                <c:pt idx="10">
                  <c:v>14.371359999999999</c:v>
                </c:pt>
                <c:pt idx="11">
                  <c:v>10.47425</c:v>
                </c:pt>
                <c:pt idx="12">
                  <c:v>14.83639</c:v>
                </c:pt>
                <c:pt idx="13">
                  <c:v>29.66262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B-4C85-8FAB-F5A617A79517}"/>
            </c:ext>
          </c:extLst>
        </c:ser>
        <c:ser>
          <c:idx val="1"/>
          <c:order val="1"/>
          <c:tx>
            <c:v>Tweedie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'2021_viejo'!$O$18:$O$31</c:f>
              <c:numCache>
                <c:formatCode>General</c:formatCode>
                <c:ptCount val="14"/>
                <c:pt idx="0">
                  <c:v>26.414380000000001</c:v>
                </c:pt>
                <c:pt idx="1">
                  <c:v>25.859780000000001</c:v>
                </c:pt>
                <c:pt idx="2">
                  <c:v>30.499749999999999</c:v>
                </c:pt>
                <c:pt idx="3">
                  <c:v>20.238620000000001</c:v>
                </c:pt>
                <c:pt idx="4">
                  <c:v>19.24738</c:v>
                </c:pt>
                <c:pt idx="5">
                  <c:v>13.572369999999999</c:v>
                </c:pt>
                <c:pt idx="6">
                  <c:v>21.626989999999999</c:v>
                </c:pt>
                <c:pt idx="7">
                  <c:v>29.465309999999999</c:v>
                </c:pt>
                <c:pt idx="8">
                  <c:v>26.35248</c:v>
                </c:pt>
                <c:pt idx="9">
                  <c:v>21.580549999999999</c:v>
                </c:pt>
                <c:pt idx="10">
                  <c:v>14.615769999999999</c:v>
                </c:pt>
                <c:pt idx="11">
                  <c:v>10.130269999999999</c:v>
                </c:pt>
                <c:pt idx="12">
                  <c:v>14.107609999999999</c:v>
                </c:pt>
                <c:pt idx="13">
                  <c:v>28.927869999999999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B-4C85-8FAB-F5A617A79517}"/>
            </c:ext>
          </c:extLst>
        </c:ser>
        <c:ser>
          <c:idx val="2"/>
          <c:order val="2"/>
          <c:tx>
            <c:v>Nominal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'2021_viejo'!$Q$18:$Q$31</c:f>
              <c:numCache>
                <c:formatCode>General</c:formatCode>
                <c:ptCount val="14"/>
                <c:pt idx="0">
                  <c:v>27.579889298893001</c:v>
                </c:pt>
                <c:pt idx="1">
                  <c:v>24.0407174323474</c:v>
                </c:pt>
                <c:pt idx="2">
                  <c:v>25.258160083160099</c:v>
                </c:pt>
                <c:pt idx="3">
                  <c:v>16.111381475667201</c:v>
                </c:pt>
                <c:pt idx="4">
                  <c:v>17.3668484848485</c:v>
                </c:pt>
                <c:pt idx="5">
                  <c:v>14.959887798036499</c:v>
                </c:pt>
                <c:pt idx="6">
                  <c:v>25.326633663366302</c:v>
                </c:pt>
                <c:pt idx="7">
                  <c:v>35.090083832335303</c:v>
                </c:pt>
                <c:pt idx="8">
                  <c:v>37.439430379746803</c:v>
                </c:pt>
                <c:pt idx="9">
                  <c:v>29.436956521739098</c:v>
                </c:pt>
                <c:pt idx="10">
                  <c:v>21.979047619047599</c:v>
                </c:pt>
                <c:pt idx="11">
                  <c:v>15.297630156249999</c:v>
                </c:pt>
                <c:pt idx="12">
                  <c:v>20.251561379310299</c:v>
                </c:pt>
                <c:pt idx="13">
                  <c:v>47.908689560439598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2B-4C85-8FAB-F5A617A79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3072"/>
        <c:axId val="537977168"/>
      </c:scatterChart>
      <c:valAx>
        <c:axId val="537983072"/>
        <c:scaling>
          <c:orientation val="minMax"/>
          <c:min val="2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Año</a:t>
                </a:r>
              </a:p>
            </c:rich>
          </c:tx>
          <c:layout>
            <c:manualLayout>
              <c:xMode val="edge"/>
              <c:yMode val="edge"/>
              <c:x val="0.50709690557312148"/>
              <c:y val="0.88505800464037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7977168"/>
        <c:crosses val="autoZero"/>
        <c:crossBetween val="midCat"/>
      </c:valAx>
      <c:valAx>
        <c:axId val="537977168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CPUE (t/viaje)</a:t>
                </a:r>
              </a:p>
            </c:rich>
          </c:tx>
          <c:layout>
            <c:manualLayout>
              <c:xMode val="edge"/>
              <c:yMode val="edge"/>
              <c:x val="1.6685205784204672E-2"/>
              <c:y val="0.31037506622577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79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75648681498706"/>
          <c:y val="6.9963636129803913E-2"/>
          <c:w val="0.15180287943867782"/>
          <c:h val="0.20571050114062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534443344749"/>
          <c:y val="5.1044083526682132E-2"/>
          <c:w val="0.81948205792963313"/>
          <c:h val="0.73564608948243415"/>
        </c:manualLayout>
      </c:layout>
      <c:scatterChart>
        <c:scatterStyle val="lineMarker"/>
        <c:varyColors val="0"/>
        <c:ser>
          <c:idx val="1"/>
          <c:order val="0"/>
          <c:tx>
            <c:v>Tweedie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'2021_viejo'!$O$18:$O$31</c:f>
              <c:numCache>
                <c:formatCode>General</c:formatCode>
                <c:ptCount val="14"/>
                <c:pt idx="0">
                  <c:v>26.414380000000001</c:v>
                </c:pt>
                <c:pt idx="1">
                  <c:v>25.859780000000001</c:v>
                </c:pt>
                <c:pt idx="2">
                  <c:v>30.499749999999999</c:v>
                </c:pt>
                <c:pt idx="3">
                  <c:v>20.238620000000001</c:v>
                </c:pt>
                <c:pt idx="4">
                  <c:v>19.24738</c:v>
                </c:pt>
                <c:pt idx="5">
                  <c:v>13.572369999999999</c:v>
                </c:pt>
                <c:pt idx="6">
                  <c:v>21.626989999999999</c:v>
                </c:pt>
                <c:pt idx="7">
                  <c:v>29.465309999999999</c:v>
                </c:pt>
                <c:pt idx="8">
                  <c:v>26.35248</c:v>
                </c:pt>
                <c:pt idx="9">
                  <c:v>21.580549999999999</c:v>
                </c:pt>
                <c:pt idx="10">
                  <c:v>14.615769999999999</c:v>
                </c:pt>
                <c:pt idx="11">
                  <c:v>10.130269999999999</c:v>
                </c:pt>
                <c:pt idx="12">
                  <c:v>14.107609999999999</c:v>
                </c:pt>
                <c:pt idx="13">
                  <c:v>28.927869999999999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2-49FC-A90D-F58D7B7E7FE2}"/>
            </c:ext>
          </c:extLst>
        </c:ser>
        <c:ser>
          <c:idx val="0"/>
          <c:order val="1"/>
          <c:tx>
            <c:v>Tweedie interacciones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'2021_viejo'!$P$18:$P$31</c:f>
              <c:numCache>
                <c:formatCode>0.0</c:formatCode>
                <c:ptCount val="14"/>
                <c:pt idx="0">
                  <c:v>23.609811000000001</c:v>
                </c:pt>
                <c:pt idx="1">
                  <c:v>21.645078999999999</c:v>
                </c:pt>
                <c:pt idx="2">
                  <c:v>28.112324999999998</c:v>
                </c:pt>
                <c:pt idx="3">
                  <c:v>19.082077999999999</c:v>
                </c:pt>
                <c:pt idx="4">
                  <c:v>16.272248000000001</c:v>
                </c:pt>
                <c:pt idx="5">
                  <c:v>13.711608</c:v>
                </c:pt>
                <c:pt idx="6">
                  <c:v>35.572243999999998</c:v>
                </c:pt>
                <c:pt idx="7">
                  <c:v>27.719045000000001</c:v>
                </c:pt>
                <c:pt idx="8">
                  <c:v>23.066724000000001</c:v>
                </c:pt>
                <c:pt idx="9">
                  <c:v>24.023015999999998</c:v>
                </c:pt>
                <c:pt idx="10">
                  <c:v>10.826228</c:v>
                </c:pt>
                <c:pt idx="11">
                  <c:v>10.179448000000001</c:v>
                </c:pt>
                <c:pt idx="12">
                  <c:v>8.6036920000000006</c:v>
                </c:pt>
                <c:pt idx="13">
                  <c:v>41.401040000000002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52-49FC-A90D-F58D7B7E7FE2}"/>
            </c:ext>
          </c:extLst>
        </c:ser>
        <c:ser>
          <c:idx val="2"/>
          <c:order val="2"/>
          <c:tx>
            <c:v>Elson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'2021_viejo'!$M$18:$M$30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xVal>
          <c:yVal>
            <c:numRef>
              <c:f>'2021_viejo'!$N$18:$N$30</c:f>
              <c:numCache>
                <c:formatCode>General</c:formatCode>
                <c:ptCount val="13"/>
                <c:pt idx="0">
                  <c:v>23.91</c:v>
                </c:pt>
                <c:pt idx="1">
                  <c:v>21.95</c:v>
                </c:pt>
                <c:pt idx="2">
                  <c:v>28.4</c:v>
                </c:pt>
                <c:pt idx="3">
                  <c:v>19.23</c:v>
                </c:pt>
                <c:pt idx="4">
                  <c:v>16.39</c:v>
                </c:pt>
                <c:pt idx="5">
                  <c:v>13.8</c:v>
                </c:pt>
                <c:pt idx="6">
                  <c:v>33.14</c:v>
                </c:pt>
                <c:pt idx="7">
                  <c:v>31.69</c:v>
                </c:pt>
                <c:pt idx="8">
                  <c:v>23.14</c:v>
                </c:pt>
                <c:pt idx="9">
                  <c:v>24.06</c:v>
                </c:pt>
                <c:pt idx="10">
                  <c:v>10.78</c:v>
                </c:pt>
                <c:pt idx="11">
                  <c:v>10.24</c:v>
                </c:pt>
                <c:pt idx="12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F-4D4B-9D0B-BB9E7D65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3072"/>
        <c:axId val="537977168"/>
      </c:scatterChart>
      <c:valAx>
        <c:axId val="537983072"/>
        <c:scaling>
          <c:orientation val="minMax"/>
          <c:min val="2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Año</a:t>
                </a:r>
              </a:p>
            </c:rich>
          </c:tx>
          <c:layout>
            <c:manualLayout>
              <c:xMode val="edge"/>
              <c:yMode val="edge"/>
              <c:x val="0.50709690557312148"/>
              <c:y val="0.88505800464037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7977168"/>
        <c:crosses val="autoZero"/>
        <c:crossBetween val="midCat"/>
      </c:valAx>
      <c:valAx>
        <c:axId val="537977168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CPUE (t/viaje)</a:t>
                </a:r>
              </a:p>
            </c:rich>
          </c:tx>
          <c:layout>
            <c:manualLayout>
              <c:xMode val="edge"/>
              <c:yMode val="edge"/>
              <c:x val="1.6685205784204672E-2"/>
              <c:y val="0.31037506622577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79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75648681498706"/>
          <c:y val="6.9963636129803913E-2"/>
          <c:w val="0.2784196760337827"/>
          <c:h val="0.20629728741120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534443344749"/>
          <c:y val="5.1044083526682132E-2"/>
          <c:w val="0.81948205792963313"/>
          <c:h val="0.73564608948243415"/>
        </c:manualLayout>
      </c:layout>
      <c:scatterChart>
        <c:scatterStyle val="lineMarker"/>
        <c:varyColors val="0"/>
        <c:ser>
          <c:idx val="0"/>
          <c:order val="0"/>
          <c:tx>
            <c:v>Tweedie interacciones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'2021_viejo'!$P$18:$P$31</c:f>
              <c:numCache>
                <c:formatCode>0.0</c:formatCode>
                <c:ptCount val="14"/>
                <c:pt idx="0">
                  <c:v>23.609811000000001</c:v>
                </c:pt>
                <c:pt idx="1">
                  <c:v>21.645078999999999</c:v>
                </c:pt>
                <c:pt idx="2">
                  <c:v>28.112324999999998</c:v>
                </c:pt>
                <c:pt idx="3">
                  <c:v>19.082077999999999</c:v>
                </c:pt>
                <c:pt idx="4">
                  <c:v>16.272248000000001</c:v>
                </c:pt>
                <c:pt idx="5">
                  <c:v>13.711608</c:v>
                </c:pt>
                <c:pt idx="6">
                  <c:v>35.572243999999998</c:v>
                </c:pt>
                <c:pt idx="7">
                  <c:v>27.719045000000001</c:v>
                </c:pt>
                <c:pt idx="8">
                  <c:v>23.066724000000001</c:v>
                </c:pt>
                <c:pt idx="9">
                  <c:v>24.023015999999998</c:v>
                </c:pt>
                <c:pt idx="10">
                  <c:v>10.826228</c:v>
                </c:pt>
                <c:pt idx="11">
                  <c:v>10.179448000000001</c:v>
                </c:pt>
                <c:pt idx="12">
                  <c:v>8.6036920000000006</c:v>
                </c:pt>
                <c:pt idx="13">
                  <c:v>41.401040000000002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2-484A-B67E-0326D9C37000}"/>
            </c:ext>
          </c:extLst>
        </c:ser>
        <c:ser>
          <c:idx val="2"/>
          <c:order val="1"/>
          <c:tx>
            <c:v>Elson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'2021_viejo'!$M$18:$M$30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xVal>
          <c:yVal>
            <c:numRef>
              <c:f>'2021_viejo'!$N$18:$N$30</c:f>
              <c:numCache>
                <c:formatCode>General</c:formatCode>
                <c:ptCount val="13"/>
                <c:pt idx="0">
                  <c:v>23.91</c:v>
                </c:pt>
                <c:pt idx="1">
                  <c:v>21.95</c:v>
                </c:pt>
                <c:pt idx="2">
                  <c:v>28.4</c:v>
                </c:pt>
                <c:pt idx="3">
                  <c:v>19.23</c:v>
                </c:pt>
                <c:pt idx="4">
                  <c:v>16.39</c:v>
                </c:pt>
                <c:pt idx="5">
                  <c:v>13.8</c:v>
                </c:pt>
                <c:pt idx="6">
                  <c:v>33.14</c:v>
                </c:pt>
                <c:pt idx="7">
                  <c:v>31.69</c:v>
                </c:pt>
                <c:pt idx="8">
                  <c:v>23.14</c:v>
                </c:pt>
                <c:pt idx="9">
                  <c:v>24.06</c:v>
                </c:pt>
                <c:pt idx="10">
                  <c:v>10.78</c:v>
                </c:pt>
                <c:pt idx="11">
                  <c:v>10.24</c:v>
                </c:pt>
                <c:pt idx="12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D2-484A-B67E-0326D9C37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3072"/>
        <c:axId val="537977168"/>
      </c:scatterChart>
      <c:valAx>
        <c:axId val="537983072"/>
        <c:scaling>
          <c:orientation val="minMax"/>
          <c:min val="2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Año</a:t>
                </a:r>
              </a:p>
            </c:rich>
          </c:tx>
          <c:layout>
            <c:manualLayout>
              <c:xMode val="edge"/>
              <c:yMode val="edge"/>
              <c:x val="0.50709690557312148"/>
              <c:y val="0.88505800464037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7977168"/>
        <c:crosses val="autoZero"/>
        <c:crossBetween val="midCat"/>
      </c:valAx>
      <c:valAx>
        <c:axId val="537977168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CPUE (t/viaje)</a:t>
                </a:r>
              </a:p>
            </c:rich>
          </c:tx>
          <c:layout>
            <c:manualLayout>
              <c:xMode val="edge"/>
              <c:yMode val="edge"/>
              <c:x val="1.6685205784204672E-2"/>
              <c:y val="0.31037506622577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79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75648681498706"/>
          <c:y val="6.9963636129803913E-2"/>
          <c:w val="0.2784196760337827"/>
          <c:h val="0.20629728741120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</xdr:colOff>
      <xdr:row>26</xdr:row>
      <xdr:rowOff>88900</xdr:rowOff>
    </xdr:from>
    <xdr:to>
      <xdr:col>10</xdr:col>
      <xdr:colOff>106680</xdr:colOff>
      <xdr:row>43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2281D5-6596-4149-9234-D07BEFB01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535940</xdr:colOff>
      <xdr:row>50</xdr:row>
      <xdr:rowOff>144780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C8F1DC-4193-4CEA-9E17-34E14D737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19</xdr:col>
      <xdr:colOff>535940</xdr:colOff>
      <xdr:row>69</xdr:row>
      <xdr:rowOff>157480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F0D2D7-F3CC-4BCC-85E8-C4B35E26B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C57B-FB27-4568-9744-4C91D1A6C511}">
  <dimension ref="A2:P16"/>
  <sheetViews>
    <sheetView zoomScale="90" zoomScaleNormal="90" workbookViewId="0">
      <selection activeCell="D26" sqref="D26"/>
    </sheetView>
  </sheetViews>
  <sheetFormatPr baseColWidth="10" defaultRowHeight="15" x14ac:dyDescent="0.2"/>
  <cols>
    <col min="4" max="4" width="31.5" customWidth="1"/>
    <col min="6" max="6" width="15.83203125" customWidth="1"/>
    <col min="9" max="9" width="13.1640625" customWidth="1"/>
  </cols>
  <sheetData>
    <row r="2" spans="1:16" ht="14.5" customHeight="1" x14ac:dyDescent="0.2">
      <c r="D2" t="s">
        <v>9</v>
      </c>
    </row>
    <row r="3" spans="1:16" ht="14.5" customHeight="1" x14ac:dyDescent="0.2">
      <c r="A3" t="s">
        <v>17</v>
      </c>
      <c r="K3" s="16" t="s">
        <v>10</v>
      </c>
      <c r="L3" s="16"/>
    </row>
    <row r="4" spans="1:16" ht="14.5" customHeight="1" x14ac:dyDescent="0.2">
      <c r="C4" s="8" t="s">
        <v>0</v>
      </c>
      <c r="D4" s="8" t="s">
        <v>21</v>
      </c>
      <c r="E4" s="10"/>
      <c r="F4" s="10"/>
      <c r="G4" s="10"/>
      <c r="H4" s="10"/>
      <c r="I4" s="10"/>
      <c r="J4" s="10"/>
      <c r="K4" s="16"/>
      <c r="L4" s="17"/>
    </row>
    <row r="5" spans="1:16" ht="14.5" customHeight="1" x14ac:dyDescent="0.2">
      <c r="C5" s="4"/>
      <c r="D5" s="4"/>
      <c r="E5" s="11" t="s">
        <v>1</v>
      </c>
      <c r="F5" s="12" t="s">
        <v>6</v>
      </c>
      <c r="G5" s="12" t="s">
        <v>2</v>
      </c>
      <c r="H5" s="12" t="s">
        <v>3</v>
      </c>
      <c r="I5" s="12" t="s">
        <v>4</v>
      </c>
      <c r="J5" s="12" t="s">
        <v>11</v>
      </c>
      <c r="K5" s="17"/>
      <c r="L5" s="16"/>
    </row>
    <row r="6" spans="1:16" ht="14.5" customHeight="1" x14ac:dyDescent="0.2">
      <c r="D6" s="1" t="s">
        <v>8</v>
      </c>
      <c r="E6" s="2"/>
      <c r="F6" s="2"/>
      <c r="G6" s="2">
        <v>7622</v>
      </c>
      <c r="H6" s="2">
        <v>8641.6</v>
      </c>
      <c r="I6" s="2"/>
      <c r="J6" s="2"/>
      <c r="K6" s="17"/>
      <c r="L6" s="16"/>
    </row>
    <row r="7" spans="1:16" ht="14.5" customHeight="1" x14ac:dyDescent="0.2">
      <c r="D7" s="3" t="s">
        <v>5</v>
      </c>
      <c r="E7" s="2">
        <v>12</v>
      </c>
      <c r="F7" s="2">
        <v>402.82</v>
      </c>
      <c r="G7" s="2">
        <v>7610</v>
      </c>
      <c r="H7" s="2">
        <v>8238.7000000000007</v>
      </c>
      <c r="I7" s="2" t="s">
        <v>7</v>
      </c>
      <c r="J7" s="13">
        <f>(F7/$H$6)*100</f>
        <v>4.6614052953156824</v>
      </c>
      <c r="K7" s="17"/>
      <c r="L7" s="19">
        <f>J7+J8+J9+J10</f>
        <v>10.85724865765599</v>
      </c>
    </row>
    <row r="8" spans="1:16" ht="14.5" customHeight="1" x14ac:dyDescent="0.2">
      <c r="D8" s="3" t="s">
        <v>18</v>
      </c>
      <c r="E8" s="2">
        <v>11</v>
      </c>
      <c r="F8" s="2">
        <v>192.64</v>
      </c>
      <c r="G8" s="2">
        <v>7599</v>
      </c>
      <c r="H8" s="2">
        <v>8046.1</v>
      </c>
      <c r="I8" s="2" t="s">
        <v>7</v>
      </c>
      <c r="J8" s="13">
        <f t="shared" ref="J8:J10" si="0">(F8/$H$6)*100</f>
        <v>2.2292168117015363</v>
      </c>
      <c r="K8" s="17"/>
      <c r="L8" s="18"/>
      <c r="M8" s="1"/>
      <c r="P8" s="15"/>
    </row>
    <row r="9" spans="1:16" ht="14.5" customHeight="1" x14ac:dyDescent="0.2">
      <c r="D9" s="3" t="s">
        <v>19</v>
      </c>
      <c r="E9" s="2">
        <v>5</v>
      </c>
      <c r="F9" s="2">
        <v>179.74</v>
      </c>
      <c r="G9" s="2">
        <v>7594</v>
      </c>
      <c r="H9" s="2">
        <v>7866.4</v>
      </c>
      <c r="I9" s="2" t="s">
        <v>7</v>
      </c>
      <c r="J9" s="13">
        <f t="shared" si="0"/>
        <v>2.0799389002036661</v>
      </c>
      <c r="K9" s="17"/>
      <c r="L9" s="16"/>
    </row>
    <row r="10" spans="1:16" ht="14.5" customHeight="1" x14ac:dyDescent="0.2">
      <c r="D10" s="3" t="s">
        <v>20</v>
      </c>
      <c r="E10" s="2">
        <v>2</v>
      </c>
      <c r="F10" s="2">
        <v>163.04</v>
      </c>
      <c r="G10" s="2">
        <v>7592</v>
      </c>
      <c r="H10" s="2">
        <v>7703.3</v>
      </c>
      <c r="I10" s="2" t="s">
        <v>16</v>
      </c>
      <c r="J10" s="13">
        <f t="shared" si="0"/>
        <v>1.8866876504351044</v>
      </c>
      <c r="K10" s="16"/>
      <c r="L10" s="16"/>
    </row>
    <row r="11" spans="1:16" ht="14.5" customHeight="1" x14ac:dyDescent="0.2">
      <c r="C11" s="8" t="s">
        <v>22</v>
      </c>
      <c r="D11" s="8" t="s">
        <v>15</v>
      </c>
      <c r="E11" s="9"/>
      <c r="F11" s="9"/>
      <c r="G11" s="9"/>
      <c r="H11" s="9"/>
      <c r="I11" s="9"/>
      <c r="J11" s="9"/>
      <c r="K11" s="16"/>
      <c r="L11" s="16"/>
    </row>
    <row r="12" spans="1:16" ht="14.5" customHeight="1" x14ac:dyDescent="0.2">
      <c r="D12" s="1" t="s">
        <v>8</v>
      </c>
      <c r="E12" s="2"/>
      <c r="F12" s="2"/>
      <c r="G12" s="2">
        <v>9878</v>
      </c>
      <c r="H12" s="2">
        <v>10525.1</v>
      </c>
      <c r="I12" s="2"/>
      <c r="J12" s="2"/>
      <c r="K12" s="16"/>
      <c r="L12" s="16"/>
    </row>
    <row r="13" spans="1:16" ht="14.5" customHeight="1" x14ac:dyDescent="0.2">
      <c r="D13" s="3" t="s">
        <v>5</v>
      </c>
      <c r="E13" s="2">
        <v>12</v>
      </c>
      <c r="F13" s="2">
        <v>1785.39</v>
      </c>
      <c r="G13" s="2">
        <v>9856</v>
      </c>
      <c r="H13" s="2">
        <v>8739.7000000000007</v>
      </c>
      <c r="I13" s="2" t="s">
        <v>7</v>
      </c>
      <c r="J13" s="13">
        <f>(F13/$H$12)*100</f>
        <v>16.963164245470352</v>
      </c>
      <c r="K13" s="1"/>
      <c r="L13" s="19">
        <f>J13+J14+J15+J16</f>
        <v>22.176036332196372</v>
      </c>
      <c r="M13" s="1"/>
      <c r="N13" s="1"/>
    </row>
    <row r="14" spans="1:16" ht="14.5" customHeight="1" x14ac:dyDescent="0.2">
      <c r="D14" s="3" t="s">
        <v>12</v>
      </c>
      <c r="E14" s="2">
        <v>11</v>
      </c>
      <c r="F14" s="2">
        <v>124.92</v>
      </c>
      <c r="G14" s="2">
        <v>9853</v>
      </c>
      <c r="H14" s="2">
        <v>8614.7999999999993</v>
      </c>
      <c r="I14" s="2" t="s">
        <v>7</v>
      </c>
      <c r="J14" s="13">
        <f t="shared" ref="J14:J16" si="1">(F14/$H$12)*100</f>
        <v>1.186877084303237</v>
      </c>
      <c r="K14" s="1"/>
      <c r="L14" s="1"/>
      <c r="M14" s="20"/>
      <c r="N14" s="1"/>
    </row>
    <row r="15" spans="1:16" ht="14.5" customHeight="1" x14ac:dyDescent="0.2">
      <c r="D15" s="3" t="s">
        <v>13</v>
      </c>
      <c r="E15" s="2">
        <v>5</v>
      </c>
      <c r="F15" s="2">
        <v>421.95</v>
      </c>
      <c r="G15" s="2">
        <v>9851</v>
      </c>
      <c r="H15" s="2">
        <v>8192.9</v>
      </c>
      <c r="I15" s="2" t="s">
        <v>7</v>
      </c>
      <c r="J15" s="13">
        <f t="shared" si="1"/>
        <v>4.0089880381184022</v>
      </c>
      <c r="K15" s="1"/>
      <c r="L15" s="1"/>
      <c r="M15" s="1"/>
      <c r="N15" s="1"/>
    </row>
    <row r="16" spans="1:16" ht="14.5" customHeight="1" x14ac:dyDescent="0.2">
      <c r="C16" s="7"/>
      <c r="D16" s="5" t="s">
        <v>14</v>
      </c>
      <c r="E16" s="6">
        <v>2</v>
      </c>
      <c r="F16" s="6">
        <v>1.79</v>
      </c>
      <c r="G16" s="6">
        <v>9850</v>
      </c>
      <c r="H16" s="6">
        <v>8191.1</v>
      </c>
      <c r="I16" s="6">
        <v>0.13</v>
      </c>
      <c r="J16" s="14">
        <f t="shared" si="1"/>
        <v>1.7006964304377155E-2</v>
      </c>
      <c r="K16" s="1"/>
      <c r="L16" s="1"/>
      <c r="M16" s="1"/>
      <c r="N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0F87-4FA9-4B61-88E6-F18AA9439D18}">
  <dimension ref="A1:AG56"/>
  <sheetViews>
    <sheetView tabSelected="1" topLeftCell="I1" workbookViewId="0">
      <selection activeCell="W55" sqref="W55"/>
    </sheetView>
  </sheetViews>
  <sheetFormatPr baseColWidth="10" defaultRowHeight="15" x14ac:dyDescent="0.2"/>
  <cols>
    <col min="4" max="4" width="31.5" customWidth="1"/>
    <col min="6" max="6" width="15.83203125" customWidth="1"/>
    <col min="9" max="9" width="13.1640625" customWidth="1"/>
  </cols>
  <sheetData>
    <row r="1" spans="1:16" x14ac:dyDescent="0.2">
      <c r="A1" t="s">
        <v>17</v>
      </c>
    </row>
    <row r="2" spans="1:16" ht="14.5" customHeight="1" x14ac:dyDescent="0.2">
      <c r="C2" s="8" t="s">
        <v>0</v>
      </c>
      <c r="D2" s="8" t="s">
        <v>28</v>
      </c>
      <c r="E2" s="10"/>
      <c r="F2" s="10"/>
      <c r="G2" s="10"/>
      <c r="H2" s="10"/>
      <c r="I2" s="10"/>
      <c r="J2" s="10"/>
      <c r="K2" s="16" t="s">
        <v>24</v>
      </c>
      <c r="L2" s="17"/>
    </row>
    <row r="3" spans="1:16" ht="14.5" customHeight="1" x14ac:dyDescent="0.2">
      <c r="C3" s="4"/>
      <c r="D3" s="4"/>
      <c r="E3" s="11" t="s">
        <v>1</v>
      </c>
      <c r="F3" s="12" t="s">
        <v>6</v>
      </c>
      <c r="G3" s="12" t="s">
        <v>2</v>
      </c>
      <c r="H3" s="12" t="s">
        <v>3</v>
      </c>
      <c r="I3" s="12" t="s">
        <v>4</v>
      </c>
      <c r="J3" s="12" t="s">
        <v>11</v>
      </c>
      <c r="K3" s="17"/>
      <c r="L3" s="16"/>
    </row>
    <row r="4" spans="1:16" ht="14.5" customHeight="1" x14ac:dyDescent="0.2">
      <c r="D4" s="1" t="s">
        <v>8</v>
      </c>
      <c r="E4" s="2"/>
      <c r="F4" s="2"/>
      <c r="G4" s="2">
        <v>7804</v>
      </c>
      <c r="H4" s="2">
        <v>8800.2999999999993</v>
      </c>
      <c r="I4" s="2"/>
      <c r="J4" s="2"/>
      <c r="K4" s="16"/>
    </row>
    <row r="5" spans="1:16" ht="14.5" customHeight="1" x14ac:dyDescent="0.2">
      <c r="D5" s="3" t="s">
        <v>29</v>
      </c>
      <c r="E5" s="2">
        <v>13</v>
      </c>
      <c r="F5" s="2">
        <v>481.44</v>
      </c>
      <c r="G5" s="2">
        <v>7791</v>
      </c>
      <c r="H5" s="2">
        <v>8318.9</v>
      </c>
      <c r="I5" s="2" t="s">
        <v>7</v>
      </c>
      <c r="J5" s="13">
        <f>(F5/$H$4)*100</f>
        <v>5.4707225890026479</v>
      </c>
      <c r="K5" s="19">
        <f>J5+J6+J7+J8</f>
        <v>11.473586127745646</v>
      </c>
    </row>
    <row r="6" spans="1:16" ht="14.5" customHeight="1" x14ac:dyDescent="0.2">
      <c r="D6" s="3" t="s">
        <v>18</v>
      </c>
      <c r="E6" s="2">
        <v>11</v>
      </c>
      <c r="F6" s="2">
        <v>192.46</v>
      </c>
      <c r="G6" s="2">
        <v>7780</v>
      </c>
      <c r="H6" s="2">
        <v>8126.4</v>
      </c>
      <c r="I6" s="2" t="s">
        <v>7</v>
      </c>
      <c r="J6" s="13">
        <f t="shared" ref="J6:J8" si="0">(F6/$H$4)*100</f>
        <v>2.1869708987193621</v>
      </c>
      <c r="K6" s="18"/>
      <c r="M6" s="1"/>
      <c r="P6" s="15"/>
    </row>
    <row r="7" spans="1:16" ht="14.5" customHeight="1" x14ac:dyDescent="0.2">
      <c r="D7" s="3" t="s">
        <v>19</v>
      </c>
      <c r="E7" s="2">
        <v>5</v>
      </c>
      <c r="F7" s="2">
        <v>178.65</v>
      </c>
      <c r="G7" s="2">
        <v>7775</v>
      </c>
      <c r="H7" s="2">
        <v>7947.8</v>
      </c>
      <c r="I7" s="2" t="s">
        <v>7</v>
      </c>
      <c r="J7" s="13">
        <f t="shared" si="0"/>
        <v>2.0300444303035126</v>
      </c>
      <c r="K7" s="16"/>
    </row>
    <row r="8" spans="1:16" ht="14.5" customHeight="1" x14ac:dyDescent="0.2">
      <c r="D8" s="3" t="s">
        <v>20</v>
      </c>
      <c r="E8" s="2">
        <v>2</v>
      </c>
      <c r="F8" s="2">
        <v>157.16</v>
      </c>
      <c r="G8" s="2">
        <v>7773</v>
      </c>
      <c r="H8" s="2">
        <v>7790.6</v>
      </c>
      <c r="I8" s="2" t="s">
        <v>7</v>
      </c>
      <c r="J8" s="13">
        <f t="shared" si="0"/>
        <v>1.7858482097201231</v>
      </c>
      <c r="K8" s="16"/>
    </row>
    <row r="9" spans="1:16" ht="14.5" customHeight="1" x14ac:dyDescent="0.2">
      <c r="C9" s="8" t="s">
        <v>22</v>
      </c>
      <c r="D9" s="8" t="s">
        <v>27</v>
      </c>
      <c r="E9" s="9"/>
      <c r="F9" s="9"/>
      <c r="G9" s="9"/>
      <c r="H9" s="9"/>
      <c r="I9" s="9"/>
      <c r="J9" s="9"/>
      <c r="K9" s="16"/>
    </row>
    <row r="10" spans="1:16" ht="14.5" customHeight="1" x14ac:dyDescent="0.2">
      <c r="D10" s="1" t="s">
        <v>8</v>
      </c>
      <c r="E10" s="2"/>
      <c r="F10" s="2"/>
      <c r="G10" s="2">
        <v>7823</v>
      </c>
      <c r="H10" s="2">
        <v>21063</v>
      </c>
      <c r="I10" s="2"/>
      <c r="J10" s="2"/>
      <c r="K10" s="16"/>
    </row>
    <row r="11" spans="1:16" ht="14.5" customHeight="1" x14ac:dyDescent="0.2">
      <c r="D11" s="3" t="s">
        <v>29</v>
      </c>
      <c r="E11" s="2">
        <v>13</v>
      </c>
      <c r="F11" s="2">
        <v>1578.1</v>
      </c>
      <c r="G11" s="2">
        <v>7810</v>
      </c>
      <c r="H11" s="2">
        <v>19485</v>
      </c>
      <c r="I11" s="2" t="s">
        <v>7</v>
      </c>
      <c r="J11" s="13">
        <f>(F11/$H$10)*100</f>
        <v>7.4922850496130646</v>
      </c>
      <c r="K11" s="19">
        <f>J11+J12+J13+J14</f>
        <v>15.652708541043534</v>
      </c>
      <c r="M11" s="1"/>
      <c r="N11" s="1"/>
    </row>
    <row r="12" spans="1:16" ht="14.5" customHeight="1" x14ac:dyDescent="0.2">
      <c r="D12" s="3" t="s">
        <v>18</v>
      </c>
      <c r="E12" s="2">
        <v>11</v>
      </c>
      <c r="F12" s="2">
        <v>604.52</v>
      </c>
      <c r="G12" s="2">
        <v>7799</v>
      </c>
      <c r="H12" s="2">
        <v>18881</v>
      </c>
      <c r="I12" s="2" t="s">
        <v>7</v>
      </c>
      <c r="J12" s="13">
        <f t="shared" ref="J12:J14" si="1">(F12/$H$10)*100</f>
        <v>2.8700564971751414</v>
      </c>
      <c r="K12" s="1"/>
      <c r="M12" s="20"/>
      <c r="N12" s="1"/>
    </row>
    <row r="13" spans="1:16" ht="14.5" customHeight="1" x14ac:dyDescent="0.2">
      <c r="D13" s="3" t="s">
        <v>19</v>
      </c>
      <c r="E13" s="2">
        <v>5</v>
      </c>
      <c r="F13" s="2">
        <v>606.29</v>
      </c>
      <c r="G13" s="2">
        <v>7794</v>
      </c>
      <c r="H13" s="2">
        <v>18274</v>
      </c>
      <c r="I13" s="2" t="s">
        <v>7</v>
      </c>
      <c r="J13" s="13">
        <f t="shared" si="1"/>
        <v>2.8784598585196788</v>
      </c>
      <c r="K13" s="1"/>
      <c r="M13" s="1"/>
      <c r="N13" s="1"/>
    </row>
    <row r="14" spans="1:16" ht="14.5" customHeight="1" x14ac:dyDescent="0.2">
      <c r="C14" s="7"/>
      <c r="D14" s="5" t="s">
        <v>20</v>
      </c>
      <c r="E14" s="6">
        <v>2</v>
      </c>
      <c r="F14" s="6">
        <v>508.02</v>
      </c>
      <c r="G14" s="6">
        <v>7792</v>
      </c>
      <c r="H14" s="6">
        <v>17776</v>
      </c>
      <c r="I14" s="2" t="s">
        <v>7</v>
      </c>
      <c r="J14" s="14">
        <f t="shared" si="1"/>
        <v>2.4119071357356501</v>
      </c>
      <c r="K14" s="1"/>
      <c r="M14" s="1"/>
      <c r="N14" s="1"/>
    </row>
    <row r="15" spans="1:16" ht="16" x14ac:dyDescent="0.2">
      <c r="C15" s="8" t="s">
        <v>25</v>
      </c>
      <c r="D15" s="8" t="s">
        <v>26</v>
      </c>
      <c r="E15" s="9"/>
      <c r="F15" s="9"/>
      <c r="G15" s="9"/>
      <c r="H15" s="9"/>
      <c r="I15" s="9"/>
      <c r="J15" s="9"/>
    </row>
    <row r="16" spans="1:16" ht="16" x14ac:dyDescent="0.2">
      <c r="D16" s="1" t="s">
        <v>8</v>
      </c>
      <c r="E16" s="2"/>
      <c r="F16" s="2"/>
      <c r="G16" s="2">
        <v>7823</v>
      </c>
      <c r="H16" s="2">
        <v>21063</v>
      </c>
      <c r="I16" s="2"/>
      <c r="J16" s="2"/>
      <c r="O16" t="s">
        <v>49</v>
      </c>
      <c r="P16" t="s">
        <v>50</v>
      </c>
    </row>
    <row r="17" spans="3:33" ht="17" x14ac:dyDescent="0.2">
      <c r="D17" s="3" t="s">
        <v>29</v>
      </c>
      <c r="E17" s="2">
        <v>13</v>
      </c>
      <c r="F17" s="2">
        <v>1578.1</v>
      </c>
      <c r="G17" s="2">
        <v>7810</v>
      </c>
      <c r="H17" s="2">
        <v>19485</v>
      </c>
      <c r="I17" s="2" t="s">
        <v>7</v>
      </c>
      <c r="J17" s="13">
        <f>(F17/$H$10)*100</f>
        <v>7.4922850496130646</v>
      </c>
      <c r="N17" t="s">
        <v>23</v>
      </c>
      <c r="O17" t="s">
        <v>32</v>
      </c>
      <c r="P17" t="s">
        <v>33</v>
      </c>
      <c r="Q17" t="s">
        <v>34</v>
      </c>
      <c r="R17" t="s">
        <v>35</v>
      </c>
    </row>
    <row r="18" spans="3:33" ht="17" x14ac:dyDescent="0.2">
      <c r="D18" s="3" t="s">
        <v>18</v>
      </c>
      <c r="E18" s="2">
        <v>11</v>
      </c>
      <c r="F18" s="2">
        <v>604.52</v>
      </c>
      <c r="G18" s="2">
        <v>7799</v>
      </c>
      <c r="H18" s="2">
        <v>18881</v>
      </c>
      <c r="I18" s="2" t="s">
        <v>7</v>
      </c>
      <c r="J18" s="13">
        <f t="shared" ref="J18:J22" si="2">(F18/$H$10)*100</f>
        <v>2.8700564971751414</v>
      </c>
      <c r="K18" s="19">
        <f>J18+J19+J20+J21+J17+J22</f>
        <v>18.399468261881022</v>
      </c>
      <c r="M18">
        <v>2007</v>
      </c>
      <c r="N18">
        <v>23.91</v>
      </c>
      <c r="O18">
        <v>26.414380000000001</v>
      </c>
      <c r="P18" s="32">
        <v>23.609811000000001</v>
      </c>
      <c r="Q18">
        <v>27.579889298893001</v>
      </c>
      <c r="R18">
        <v>26.629799999999999</v>
      </c>
      <c r="T18" s="32">
        <v>26.414380000000001</v>
      </c>
      <c r="U18" s="32">
        <v>25.859780000000001</v>
      </c>
      <c r="V18" s="32">
        <v>30.499749999999999</v>
      </c>
      <c r="W18" s="32">
        <v>20.238620000000001</v>
      </c>
      <c r="X18" s="32">
        <v>19.24738</v>
      </c>
      <c r="Y18" s="32">
        <v>13.572369999999999</v>
      </c>
      <c r="Z18" s="32">
        <v>21.626989999999999</v>
      </c>
      <c r="AA18" s="32">
        <v>29.465309999999999</v>
      </c>
      <c r="AB18" s="32">
        <v>26.35248</v>
      </c>
      <c r="AC18" s="32">
        <v>21.580549999999999</v>
      </c>
      <c r="AD18" s="32">
        <v>14.615769999999999</v>
      </c>
      <c r="AE18" s="32">
        <v>10.130269999999999</v>
      </c>
      <c r="AF18" s="32">
        <v>14.107609999999999</v>
      </c>
      <c r="AG18" s="32">
        <v>28.927869999999999</v>
      </c>
    </row>
    <row r="19" spans="3:33" ht="17" x14ac:dyDescent="0.2">
      <c r="D19" s="3" t="s">
        <v>19</v>
      </c>
      <c r="E19" s="2">
        <v>5</v>
      </c>
      <c r="F19" s="2">
        <v>606.29</v>
      </c>
      <c r="G19" s="2">
        <v>7794</v>
      </c>
      <c r="H19" s="2">
        <v>18274</v>
      </c>
      <c r="I19" s="2" t="s">
        <v>7</v>
      </c>
      <c r="J19" s="13">
        <f t="shared" si="2"/>
        <v>2.8784598585196788</v>
      </c>
      <c r="M19">
        <v>2008</v>
      </c>
      <c r="N19">
        <v>21.95</v>
      </c>
      <c r="O19">
        <v>25.859780000000001</v>
      </c>
      <c r="P19" s="32">
        <v>21.645078999999999</v>
      </c>
      <c r="Q19">
        <v>24.0407174323474</v>
      </c>
      <c r="R19">
        <v>25.977409999999999</v>
      </c>
      <c r="T19" s="32">
        <v>23.609811000000001</v>
      </c>
      <c r="U19" s="32">
        <v>21.645078999999999</v>
      </c>
      <c r="V19" s="32">
        <v>28.112324999999998</v>
      </c>
      <c r="W19" s="32">
        <v>19.082077999999999</v>
      </c>
      <c r="X19" s="32">
        <v>16.272248000000001</v>
      </c>
      <c r="Y19" s="32">
        <v>13.711608</v>
      </c>
      <c r="Z19" s="32">
        <v>35.572243999999998</v>
      </c>
      <c r="AA19" s="32">
        <v>27.719045000000001</v>
      </c>
      <c r="AB19" s="32">
        <v>23.066724000000001</v>
      </c>
      <c r="AC19" s="32">
        <v>24.023015999999998</v>
      </c>
      <c r="AD19" s="32">
        <v>10.826228</v>
      </c>
      <c r="AE19" s="32">
        <v>10.179448000000001</v>
      </c>
      <c r="AF19" s="32">
        <v>8.6036920000000006</v>
      </c>
      <c r="AG19" s="32">
        <v>41.401040000000002</v>
      </c>
    </row>
    <row r="20" spans="3:33" ht="17" x14ac:dyDescent="0.2">
      <c r="D20" s="3" t="s">
        <v>20</v>
      </c>
      <c r="E20" s="2">
        <v>2</v>
      </c>
      <c r="F20" s="2">
        <v>508.02</v>
      </c>
      <c r="G20" s="2">
        <v>7792</v>
      </c>
      <c r="H20" s="2">
        <v>17766</v>
      </c>
      <c r="I20" s="2" t="s">
        <v>7</v>
      </c>
      <c r="J20" s="13">
        <f t="shared" si="2"/>
        <v>2.4119071357356501</v>
      </c>
      <c r="M20">
        <v>2009</v>
      </c>
      <c r="N20">
        <v>28.4</v>
      </c>
      <c r="O20">
        <v>30.499749999999999</v>
      </c>
      <c r="P20" s="32">
        <v>28.112324999999998</v>
      </c>
      <c r="Q20">
        <v>25.258160083160099</v>
      </c>
      <c r="R20">
        <v>30.668710000000001</v>
      </c>
    </row>
    <row r="21" spans="3:33" ht="17" x14ac:dyDescent="0.2">
      <c r="D21" s="3" t="s">
        <v>30</v>
      </c>
      <c r="E21" s="2">
        <v>22</v>
      </c>
      <c r="F21" s="2">
        <v>345.38</v>
      </c>
      <c r="G21" s="2">
        <v>7770</v>
      </c>
      <c r="H21" s="2">
        <v>17421</v>
      </c>
      <c r="I21" s="2" t="s">
        <v>7</v>
      </c>
      <c r="J21" s="13">
        <f t="shared" si="2"/>
        <v>1.639747424393486</v>
      </c>
      <c r="M21">
        <v>2010</v>
      </c>
      <c r="N21">
        <v>19.23</v>
      </c>
      <c r="O21">
        <v>20.238620000000001</v>
      </c>
      <c r="P21" s="32">
        <v>19.082077999999999</v>
      </c>
      <c r="Q21">
        <v>16.111381475667201</v>
      </c>
      <c r="R21">
        <v>20.67164</v>
      </c>
    </row>
    <row r="22" spans="3:33" ht="18" thickBot="1" x14ac:dyDescent="0.25">
      <c r="C22" s="28"/>
      <c r="D22" s="29" t="s">
        <v>31</v>
      </c>
      <c r="E22" s="30">
        <v>25</v>
      </c>
      <c r="F22" s="30">
        <v>233.17</v>
      </c>
      <c r="G22" s="30">
        <v>7745</v>
      </c>
      <c r="H22" s="30">
        <v>17188</v>
      </c>
      <c r="I22" s="30" t="s">
        <v>7</v>
      </c>
      <c r="J22" s="31">
        <f t="shared" si="2"/>
        <v>1.1070122964440012</v>
      </c>
      <c r="M22">
        <v>2011</v>
      </c>
      <c r="N22">
        <v>16.39</v>
      </c>
      <c r="O22">
        <v>19.24738</v>
      </c>
      <c r="P22" s="32">
        <v>16.272248000000001</v>
      </c>
      <c r="Q22">
        <v>17.3668484848485</v>
      </c>
      <c r="R22">
        <v>19.389679999999998</v>
      </c>
    </row>
    <row r="23" spans="3:33" x14ac:dyDescent="0.2">
      <c r="M23">
        <v>2012</v>
      </c>
      <c r="N23">
        <v>13.8</v>
      </c>
      <c r="O23">
        <v>13.572369999999999</v>
      </c>
      <c r="P23" s="32">
        <v>13.711608</v>
      </c>
      <c r="Q23">
        <v>14.959887798036499</v>
      </c>
      <c r="R23">
        <v>13.682969999999999</v>
      </c>
    </row>
    <row r="24" spans="3:33" x14ac:dyDescent="0.2">
      <c r="M24">
        <v>2013</v>
      </c>
      <c r="N24">
        <v>33.14</v>
      </c>
      <c r="O24">
        <v>21.626989999999999</v>
      </c>
      <c r="P24" s="32">
        <v>35.572243999999998</v>
      </c>
      <c r="Q24">
        <v>25.326633663366302</v>
      </c>
      <c r="R24">
        <v>22.875920000000001</v>
      </c>
    </row>
    <row r="25" spans="3:33" x14ac:dyDescent="0.2">
      <c r="M25">
        <v>2014</v>
      </c>
      <c r="N25">
        <v>31.69</v>
      </c>
      <c r="O25">
        <v>29.465309999999999</v>
      </c>
      <c r="P25" s="32">
        <v>27.719045000000001</v>
      </c>
      <c r="Q25">
        <v>35.090083832335303</v>
      </c>
      <c r="R25">
        <v>30.584219999999998</v>
      </c>
    </row>
    <row r="26" spans="3:33" x14ac:dyDescent="0.2">
      <c r="M26">
        <v>2015</v>
      </c>
      <c r="N26">
        <v>23.14</v>
      </c>
      <c r="O26">
        <v>26.35248</v>
      </c>
      <c r="P26" s="32">
        <v>23.066724000000001</v>
      </c>
      <c r="Q26">
        <v>37.439430379746803</v>
      </c>
      <c r="R26">
        <v>26.094570000000001</v>
      </c>
    </row>
    <row r="27" spans="3:33" x14ac:dyDescent="0.2">
      <c r="M27">
        <v>2016</v>
      </c>
      <c r="N27">
        <v>24.06</v>
      </c>
      <c r="O27">
        <v>21.580549999999999</v>
      </c>
      <c r="P27" s="32">
        <v>24.023015999999998</v>
      </c>
      <c r="Q27">
        <v>29.436956521739098</v>
      </c>
      <c r="R27">
        <v>22.39442</v>
      </c>
    </row>
    <row r="28" spans="3:33" x14ac:dyDescent="0.2">
      <c r="M28">
        <v>2017</v>
      </c>
      <c r="N28">
        <v>10.78</v>
      </c>
      <c r="O28">
        <v>14.615769999999999</v>
      </c>
      <c r="P28" s="32">
        <v>10.826228</v>
      </c>
      <c r="Q28">
        <v>21.979047619047599</v>
      </c>
      <c r="R28">
        <v>14.371359999999999</v>
      </c>
    </row>
    <row r="29" spans="3:33" x14ac:dyDescent="0.2">
      <c r="M29">
        <v>2018</v>
      </c>
      <c r="N29">
        <v>10.24</v>
      </c>
      <c r="O29">
        <v>10.130269999999999</v>
      </c>
      <c r="P29" s="32">
        <v>10.179448000000001</v>
      </c>
      <c r="Q29">
        <v>15.297630156249999</v>
      </c>
      <c r="R29">
        <v>10.47425</v>
      </c>
    </row>
    <row r="30" spans="3:33" x14ac:dyDescent="0.2">
      <c r="M30">
        <v>2019</v>
      </c>
      <c r="N30">
        <v>8.5</v>
      </c>
      <c r="O30">
        <v>14.107609999999999</v>
      </c>
      <c r="P30" s="32">
        <v>8.6036920000000006</v>
      </c>
      <c r="Q30">
        <v>20.251561379310299</v>
      </c>
      <c r="R30">
        <v>14.83639</v>
      </c>
    </row>
    <row r="31" spans="3:33" x14ac:dyDescent="0.2">
      <c r="M31">
        <v>2020</v>
      </c>
      <c r="O31">
        <v>28.927869999999999</v>
      </c>
      <c r="P31" s="32">
        <v>41.401040000000002</v>
      </c>
      <c r="Q31">
        <v>47.908689560439598</v>
      </c>
      <c r="R31">
        <v>29.66262</v>
      </c>
    </row>
    <row r="47" spans="7:10" ht="16" thickBot="1" x14ac:dyDescent="0.25"/>
    <row r="48" spans="7:10" ht="16" customHeight="1" thickBot="1" x14ac:dyDescent="0.25">
      <c r="G48" s="22" t="s">
        <v>36</v>
      </c>
      <c r="H48" s="23" t="s">
        <v>43</v>
      </c>
      <c r="I48" s="23" t="s">
        <v>44</v>
      </c>
      <c r="J48" s="23" t="s">
        <v>45</v>
      </c>
    </row>
    <row r="49" spans="7:10" x14ac:dyDescent="0.2">
      <c r="G49" s="24" t="s">
        <v>37</v>
      </c>
      <c r="H49" s="25">
        <v>5.5</v>
      </c>
      <c r="I49" s="25">
        <v>7.5</v>
      </c>
      <c r="J49" s="25">
        <v>7.5</v>
      </c>
    </row>
    <row r="50" spans="7:10" x14ac:dyDescent="0.2">
      <c r="G50" s="24" t="s">
        <v>38</v>
      </c>
      <c r="H50" s="25">
        <v>2.2000000000000002</v>
      </c>
      <c r="I50" s="25">
        <v>2.9</v>
      </c>
      <c r="J50" s="25">
        <v>2.9</v>
      </c>
    </row>
    <row r="51" spans="7:10" x14ac:dyDescent="0.2">
      <c r="G51" s="24" t="s">
        <v>46</v>
      </c>
      <c r="H51" s="25">
        <v>2</v>
      </c>
      <c r="I51" s="25">
        <v>2.9</v>
      </c>
      <c r="J51" s="25">
        <v>2.9</v>
      </c>
    </row>
    <row r="52" spans="7:10" x14ac:dyDescent="0.2">
      <c r="G52" s="24" t="s">
        <v>39</v>
      </c>
      <c r="H52" s="25">
        <v>1.8</v>
      </c>
      <c r="I52" s="25">
        <v>2.4</v>
      </c>
      <c r="J52" s="25">
        <v>2.4</v>
      </c>
    </row>
    <row r="53" spans="7:10" x14ac:dyDescent="0.2">
      <c r="G53" s="24" t="s">
        <v>47</v>
      </c>
      <c r="H53" s="25" t="s">
        <v>40</v>
      </c>
      <c r="I53" s="25" t="s">
        <v>40</v>
      </c>
      <c r="J53" s="25">
        <v>1.6</v>
      </c>
    </row>
    <row r="54" spans="7:10" x14ac:dyDescent="0.2">
      <c r="G54" s="24" t="s">
        <v>48</v>
      </c>
      <c r="H54" s="25" t="s">
        <v>40</v>
      </c>
      <c r="I54" s="25" t="s">
        <v>40</v>
      </c>
      <c r="J54" s="25">
        <v>1.1000000000000001</v>
      </c>
    </row>
    <row r="55" spans="7:10" ht="16" thickBot="1" x14ac:dyDescent="0.25">
      <c r="G55" s="27" t="s">
        <v>41</v>
      </c>
      <c r="H55" s="21">
        <v>11.5</v>
      </c>
      <c r="I55" s="21">
        <v>15.7</v>
      </c>
      <c r="J55" s="21">
        <v>18.399999999999999</v>
      </c>
    </row>
    <row r="56" spans="7:10" ht="16" thickBot="1" x14ac:dyDescent="0.25">
      <c r="G56" s="27" t="s">
        <v>42</v>
      </c>
      <c r="H56" s="26">
        <v>8800.2999999999993</v>
      </c>
      <c r="I56" s="26">
        <v>21063</v>
      </c>
      <c r="J56" s="26">
        <v>21063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2021_nuevo</vt:lpstr>
      <vt:lpstr>2021_viejo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Quiroz</dc:creator>
  <cp:lastModifiedBy>Microsoft Office User</cp:lastModifiedBy>
  <dcterms:created xsi:type="dcterms:W3CDTF">2017-07-26T21:48:04Z</dcterms:created>
  <dcterms:modified xsi:type="dcterms:W3CDTF">2021-06-06T20:58:21Z</dcterms:modified>
</cp:coreProperties>
</file>