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josezunigabasualto/MJZ/CTP2022/SARDINAAUSTRAL_LAGOS/PRIMER_INFORME/Datos_a_Junio/"/>
    </mc:Choice>
  </mc:AlternateContent>
  <xr:revisionPtr revIDLastSave="0" documentId="13_ncr:1_{F0D7EB17-B798-984B-AF5E-F8BFC9BA6036}" xr6:coauthVersionLast="47" xr6:coauthVersionMax="47" xr10:uidLastSave="{00000000-0000-0000-0000-000000000000}"/>
  <bookViews>
    <workbookView xWindow="23580" yWindow="500" windowWidth="25340" windowHeight="26820" activeTab="1" xr2:uid="{D73FE552-5237-42B3-AA1B-489DDDA3A168}"/>
  </bookViews>
  <sheets>
    <sheet name="XI Region " sheetId="2" r:id="rId1"/>
    <sheet name="X Region" sheetId="1" r:id="rId2"/>
    <sheet name="MES" sheetId="3" r:id="rId3"/>
  </sheets>
  <externalReferences>
    <externalReference r:id="rId4"/>
  </externalReferences>
  <definedNames>
    <definedName name="_xlnm.Print_Area" localSheetId="1">'X Region'!$B$2:$G$62</definedName>
    <definedName name="_xlnm.Print_Area" localSheetId="0">'XI Region '!$A$22:$G$65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4" i="1" l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W23" i="1" s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23" i="1"/>
  <c r="G21" i="1"/>
  <c r="F21" i="1"/>
  <c r="N19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4" i="3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19" i="1" l="1"/>
  <c r="G18" i="1"/>
  <c r="G17" i="1"/>
  <c r="G16" i="1"/>
  <c r="G15" i="1"/>
  <c r="G14" i="1"/>
  <c r="G13" i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<sst xmlns="http://schemas.openxmlformats.org/spreadsheetml/2006/main" count="93" uniqueCount="34">
  <si>
    <t>Evolución de las capturas de las principales especies,</t>
  </si>
  <si>
    <t>PINV X SUR Desemb Cerco por Año y Sp (HIST) X</t>
  </si>
  <si>
    <t>Año</t>
  </si>
  <si>
    <t>Sardina Austral</t>
  </si>
  <si>
    <t>Sardina Común</t>
  </si>
  <si>
    <t>Anchoveta</t>
  </si>
  <si>
    <t>Jurel</t>
  </si>
  <si>
    <t>TOTAL (t)</t>
  </si>
  <si>
    <t>-</t>
  </si>
  <si>
    <t>SARDINA AUSTRAL</t>
  </si>
  <si>
    <t>SARDINA COMUN</t>
  </si>
  <si>
    <t>ANCHOVETA</t>
  </si>
  <si>
    <t>JUREL</t>
  </si>
  <si>
    <t>Fuente: Elaborado por IFOP a partir de datos preliminares Sernapesca.</t>
  </si>
  <si>
    <t>Fuente: Elaborado por IFOP a partir de datos  Sernapesca.</t>
  </si>
  <si>
    <t>2019</t>
  </si>
  <si>
    <t xml:space="preserve">flota artesanal de cerco según especie en la X Región, 2005-2019 </t>
  </si>
  <si>
    <t xml:space="preserve">flota artesanal de cerco según especie en la XI Región, 2005-2019 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</si>
  <si>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</si>
  <si>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</si>
  <si>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</si>
  <si>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</si>
  <si>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</si>
  <si>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</si>
  <si>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</si>
  <si>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</si>
  <si>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</si>
  <si>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</si>
  <si>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</si>
  <si>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</si>
  <si>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</si>
  <si>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desemb + descarte</t>
  </si>
  <si>
    <t>%descarte</t>
  </si>
  <si>
    <t>Corregir esta serie en PRIMER INFORME SEPTIEMBRE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</si>
</sst>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22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3" xfId="1" applyFont="1" applyBorder="1" applyAlignment="1">
      <alignment horizontal="center" vertical="center" wrapText="1"/>
    </xf>
    <xf numFmtId="3" fontId="2" fillId="0" borderId="3" xfId="1" applyNumberFormat="1" applyFont="1" applyBorder="1" applyAlignment="1">
      <alignment horizontal="center" vertical="center" wrapText="1"/>
    </xf>
    <xf numFmtId="3" fontId="2" fillId="0" borderId="4" xfId="1" applyNumberFormat="1" applyFont="1" applyBorder="1" applyAlignment="1">
      <alignment horizontal="center" vertical="center"/>
    </xf>
    <xf numFmtId="3" fontId="2" fillId="0" borderId="5" xfId="1" applyNumberFormat="1" applyFont="1" applyBorder="1" applyAlignment="1">
      <alignment horizontal="center" vertical="center"/>
    </xf>
    <xf numFmtId="3" fontId="2" fillId="0" borderId="0" xfId="1" applyNumberFormat="1" applyFont="1" applyAlignment="1">
      <alignment horizontal="center" vertical="center"/>
    </xf>
    <xf numFmtId="0" fontId="2" fillId="0" borderId="6" xfId="1" applyFont="1" applyBorder="1" applyAlignment="1">
      <alignment horizontal="center" vertical="center" wrapText="1"/>
    </xf>
    <xf numFmtId="3" fontId="2" fillId="0" borderId="6" xfId="1" applyNumberFormat="1" applyFont="1" applyBorder="1" applyAlignment="1">
      <alignment horizontal="center" vertical="center" wrapText="1"/>
    </xf>
    <xf numFmtId="3" fontId="2" fillId="0" borderId="7" xfId="1" applyNumberFormat="1" applyFont="1" applyBorder="1" applyAlignment="1">
      <alignment horizontal="center" vertical="center" wrapText="1"/>
    </xf>
    <xf numFmtId="3" fontId="2" fillId="0" borderId="0" xfId="1" applyNumberFormat="1" applyFont="1" applyAlignment="1">
      <alignment horizontal="center" vertical="center" wrapText="1"/>
    </xf>
    <xf numFmtId="3" fontId="2" fillId="0" borderId="8" xfId="1" applyNumberFormat="1" applyFont="1" applyBorder="1" applyAlignment="1">
      <alignment horizontal="center" vertical="center" wrapText="1"/>
    </xf>
    <xf numFmtId="3" fontId="2" fillId="0" borderId="9" xfId="1" applyNumberFormat="1" applyFont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3" fontId="2" fillId="0" borderId="0" xfId="1" applyNumberFormat="1" applyFont="1" applyAlignment="1">
      <alignment horizontal="right" vertical="center" wrapText="1"/>
    </xf>
    <xf numFmtId="3" fontId="2" fillId="0" borderId="0" xfId="0" applyNumberFormat="1" applyFont="1" applyAlignment="1">
      <alignment vertical="center"/>
    </xf>
    <xf numFmtId="0" fontId="2" fillId="0" borderId="0" xfId="1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2" fillId="0" borderId="8" xfId="1" quotePrefix="1" applyFont="1" applyBorder="1" applyAlignment="1">
      <alignment horizontal="center" vertical="center" wrapText="1"/>
    </xf>
    <xf numFmtId="3" fontId="2" fillId="0" borderId="11" xfId="1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4" borderId="0" xfId="2" applyFont="1" applyFill="1" applyBorder="1" applyAlignment="1">
      <alignment horizontal="center"/>
    </xf>
    <xf numFmtId="0" fontId="7" fillId="5" borderId="0" xfId="2" applyFont="1" applyFill="1" applyBorder="1" applyAlignment="1">
      <alignment horizontal="right" wrapText="1"/>
    </xf>
    <xf numFmtId="0" fontId="2" fillId="5" borderId="0" xfId="0" applyFont="1" applyFill="1" applyBorder="1" applyAlignment="1">
      <alignment vertical="center"/>
    </xf>
    <xf numFmtId="0" fontId="2" fillId="5" borderId="0" xfId="0" applyFont="1" applyFill="1" applyAlignment="1">
      <alignment horizontal="center"/>
    </xf>
    <xf numFmtId="3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1" fontId="2" fillId="5" borderId="12" xfId="0" applyNumberFormat="1" applyFont="1" applyFill="1" applyBorder="1" applyAlignment="1">
      <alignment horizontal="center" vertical="center"/>
    </xf>
    <xf numFmtId="0" fontId="2" fillId="5" borderId="12" xfId="0" quotePrefix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6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6" fillId="0" borderId="0" xfId="1" applyFont="1" applyAlignment="1">
      <alignment horizontal="left" vertical="center" wrapText="1"/>
    </xf>
    <xf numFmtId="0" fontId="2" fillId="0" borderId="0" xfId="1" quotePrefix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</cellXfs>
  <cellStyles count="3">
    <cellStyle name="Normal" xfId="0" builtinId="0"/>
    <cellStyle name="Normal_Hoja1" xfId="1" xr:uid="{5587287B-9E11-4435-8D46-B301A57F1C25}"/>
    <cellStyle name="Normal_X Region" xfId="2" xr:uid="{6A5A68F7-1CFA-46AE-A60D-CA49935981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08956031517206"/>
          <c:y val="4.3940189374212991E-2"/>
          <c:w val="0.80863289394209326"/>
          <c:h val="0.84983393655614448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'[1]Capt XI Region 05-19 jul B-N'!$F$5</c:f>
              <c:strCache>
                <c:ptCount val="1"/>
                <c:pt idx="0">
                  <c:v>Jurel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'XI Region '!$B$6:$B$21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'[1]Capt XI Region 05-19 jul B-N'!$F$6:$F$20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8-4BDE-B98C-A5BAC88C1A9A}"/>
            </c:ext>
          </c:extLst>
        </c:ser>
        <c:ser>
          <c:idx val="3"/>
          <c:order val="1"/>
          <c:tx>
            <c:strRef>
              <c:f>'[1]Capt XI Region 05-19 jul B-N'!$E$5</c:f>
              <c:strCache>
                <c:ptCount val="1"/>
                <c:pt idx="0">
                  <c:v>Anchoveta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'XI Region '!$B$6:$B$21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'[1]Capt XI Region 05-19 jul B-N'!$E$6:$E$20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8-4BDE-B98C-A5BAC88C1A9A}"/>
            </c:ext>
          </c:extLst>
        </c:ser>
        <c:ser>
          <c:idx val="2"/>
          <c:order val="2"/>
          <c:tx>
            <c:strRef>
              <c:f>'[1]Capt XI Region 05-19 jul B-N'!$D$5</c:f>
              <c:strCache>
                <c:ptCount val="1"/>
                <c:pt idx="0">
                  <c:v>Sardina Común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428-4BDE-B98C-A5BAC88C1A9A}"/>
              </c:ext>
            </c:extLst>
          </c:dPt>
          <c:cat>
            <c:strRef>
              <c:f>'XI Region '!$B$6:$B$21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'[1]Capt XI Region 05-19 jul B-N'!$D$6:$D$20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28-4BDE-B98C-A5BAC88C1A9A}"/>
            </c:ext>
          </c:extLst>
        </c:ser>
        <c:ser>
          <c:idx val="1"/>
          <c:order val="3"/>
          <c:tx>
            <c:strRef>
              <c:f>'[1]Capt XI Region 05-19 jul B-N'!$C$5</c:f>
              <c:strCache>
                <c:ptCount val="1"/>
                <c:pt idx="0">
                  <c:v>Sardina Austral</c:v>
                </c:pt>
              </c:strCache>
            </c:strRef>
          </c:tx>
          <c:spPr>
            <a:solidFill>
              <a:srgbClr val="A6CAF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'XI Region '!$B$6:$B$21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'[1]Capt XI Region 05-19 jul B-N'!$C$6:$C$20</c:f>
              <c:numCache>
                <c:formatCode>General</c:formatCode>
                <c:ptCount val="15"/>
                <c:pt idx="0">
                  <c:v>0</c:v>
                </c:pt>
                <c:pt idx="1">
                  <c:v>4.1109999999999998</c:v>
                </c:pt>
                <c:pt idx="2">
                  <c:v>86.48</c:v>
                </c:pt>
                <c:pt idx="3">
                  <c:v>9.8330000000000002</c:v>
                </c:pt>
                <c:pt idx="4">
                  <c:v>66</c:v>
                </c:pt>
                <c:pt idx="5">
                  <c:v>0</c:v>
                </c:pt>
                <c:pt idx="6">
                  <c:v>101.985</c:v>
                </c:pt>
                <c:pt idx="7">
                  <c:v>3961.7660000000001</c:v>
                </c:pt>
                <c:pt idx="8">
                  <c:v>5307.7910000000002</c:v>
                </c:pt>
                <c:pt idx="9">
                  <c:v>4236.6480000000001</c:v>
                </c:pt>
                <c:pt idx="10">
                  <c:v>7700.14</c:v>
                </c:pt>
                <c:pt idx="11">
                  <c:v>4145.6760000000004</c:v>
                </c:pt>
                <c:pt idx="12">
                  <c:v>4041.9749999999999</c:v>
                </c:pt>
                <c:pt idx="13">
                  <c:v>575.11099999999999</c:v>
                </c:pt>
                <c:pt idx="14">
                  <c:v>96.13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28-4BDE-B98C-A5BAC88C1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88938864"/>
        <c:axId val="1988942128"/>
      </c:barChart>
      <c:catAx>
        <c:axId val="198893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9889421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988942128"/>
        <c:scaling>
          <c:orientation val="minMax"/>
          <c:max val="8000"/>
        </c:scaling>
        <c:delete val="0"/>
        <c:axPos val="l"/>
        <c:title>
          <c:tx>
            <c:rich>
              <a:bodyPr/>
              <a:lstStyle/>
              <a:p>
                <a:pPr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Desembarque (t)</a:t>
                </a:r>
              </a:p>
            </c:rich>
          </c:tx>
          <c:layout>
            <c:manualLayout>
              <c:xMode val="edge"/>
              <c:yMode val="edge"/>
              <c:x val="7.6046540996419654E-3"/>
              <c:y val="0.291209223847019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988938864"/>
        <c:crossesAt val="1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9400607909511441"/>
          <c:y val="7.8838531547192961E-2"/>
          <c:w val="0.3144114529675654"/>
          <c:h val="0.331757021295927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64334567325568"/>
          <c:y val="4.5634950384727882E-2"/>
          <c:w val="0.80662838987907182"/>
          <c:h val="0.8423961778527522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'[1]Capt XI Region 05-19 jul B-N'!$C$5</c:f>
              <c:strCache>
                <c:ptCount val="1"/>
                <c:pt idx="0">
                  <c:v>Sardina Austral</c:v>
                </c:pt>
              </c:strCache>
            </c:strRef>
          </c:tx>
          <c:spPr>
            <a:solidFill>
              <a:srgbClr val="A6CAF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'XI Region '!$B$6:$B$21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'[1]Capt XI Region 05-19 jul B-N'!$C$6:$C$20</c:f>
              <c:numCache>
                <c:formatCode>General</c:formatCode>
                <c:ptCount val="15"/>
                <c:pt idx="0">
                  <c:v>0</c:v>
                </c:pt>
                <c:pt idx="1">
                  <c:v>4.1109999999999998</c:v>
                </c:pt>
                <c:pt idx="2">
                  <c:v>86.48</c:v>
                </c:pt>
                <c:pt idx="3">
                  <c:v>9.8330000000000002</c:v>
                </c:pt>
                <c:pt idx="4">
                  <c:v>66</c:v>
                </c:pt>
                <c:pt idx="5">
                  <c:v>0</c:v>
                </c:pt>
                <c:pt idx="6">
                  <c:v>101.985</c:v>
                </c:pt>
                <c:pt idx="7">
                  <c:v>3961.7660000000001</c:v>
                </c:pt>
                <c:pt idx="8">
                  <c:v>5307.7910000000002</c:v>
                </c:pt>
                <c:pt idx="9">
                  <c:v>4236.6480000000001</c:v>
                </c:pt>
                <c:pt idx="10">
                  <c:v>7700.14</c:v>
                </c:pt>
                <c:pt idx="11">
                  <c:v>4145.6760000000004</c:v>
                </c:pt>
                <c:pt idx="12">
                  <c:v>4041.9749999999999</c:v>
                </c:pt>
                <c:pt idx="13">
                  <c:v>575.11099999999999</c:v>
                </c:pt>
                <c:pt idx="14">
                  <c:v>96.13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2-4B8A-8AAC-A9F2C1E653DF}"/>
            </c:ext>
          </c:extLst>
        </c:ser>
        <c:ser>
          <c:idx val="1"/>
          <c:order val="1"/>
          <c:tx>
            <c:strRef>
              <c:f>'[1]Capt XI Region 05-19 jul B-N'!$D$5</c:f>
              <c:strCache>
                <c:ptCount val="1"/>
                <c:pt idx="0">
                  <c:v>Sardina Común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2E2-4B8A-8AAC-A9F2C1E653DF}"/>
              </c:ext>
            </c:extLst>
          </c:dPt>
          <c:cat>
            <c:strRef>
              <c:f>'XI Region '!$B$6:$B$21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'[1]Capt XI Region 05-19 jul B-N'!$D$6:$D$20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E2-4B8A-8AAC-A9F2C1E653DF}"/>
            </c:ext>
          </c:extLst>
        </c:ser>
        <c:ser>
          <c:idx val="2"/>
          <c:order val="2"/>
          <c:tx>
            <c:strRef>
              <c:f>'[1]Capt XI Region 05-19 jul B-N'!$E$5</c:f>
              <c:strCache>
                <c:ptCount val="1"/>
                <c:pt idx="0">
                  <c:v>Anchoveta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'XI Region '!$B$6:$B$21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'[1]Capt XI Region 05-19 jul B-N'!$E$6:$E$20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E2-4B8A-8AAC-A9F2C1E653DF}"/>
            </c:ext>
          </c:extLst>
        </c:ser>
        <c:ser>
          <c:idx val="3"/>
          <c:order val="3"/>
          <c:tx>
            <c:strRef>
              <c:f>'[1]Capt XI Region 05-19 jul B-N'!$F$5</c:f>
              <c:strCache>
                <c:ptCount val="1"/>
                <c:pt idx="0">
                  <c:v>Jurel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'XI Region '!$B$6:$B$21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'[1]Capt XI Region 05-19 jul B-N'!$F$6:$F$20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E2-4B8A-8AAC-A9F2C1E65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88951920"/>
        <c:axId val="1988940496"/>
      </c:barChart>
      <c:catAx>
        <c:axId val="198895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98894049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988940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Porcentaje</a:t>
                </a:r>
              </a:p>
            </c:rich>
          </c:tx>
          <c:layout>
            <c:manualLayout>
              <c:xMode val="edge"/>
              <c:yMode val="edge"/>
              <c:x val="2.6611718989671747E-2"/>
              <c:y val="0.3269317695120745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988951920"/>
        <c:crosses val="autoZero"/>
        <c:crossBetween val="between"/>
        <c:majorUnit val="0.2"/>
        <c:min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89375319390689"/>
          <c:y val="3.3311177011964413E-2"/>
          <c:w val="0.82256134815321591"/>
          <c:h val="0.9001147356580427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'X Region'!$C$5</c:f>
              <c:strCache>
                <c:ptCount val="1"/>
                <c:pt idx="0">
                  <c:v>Sardina Austral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'X Region'!$B$6:$B$21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'X Region'!$C$6:$C$21</c:f>
              <c:numCache>
                <c:formatCode>#,##0</c:formatCode>
                <c:ptCount val="16"/>
                <c:pt idx="0">
                  <c:v>0</c:v>
                </c:pt>
                <c:pt idx="1">
                  <c:v>35959.404000000002</c:v>
                </c:pt>
                <c:pt idx="2">
                  <c:v>44473.264999999999</c:v>
                </c:pt>
                <c:pt idx="3">
                  <c:v>45079.665000000001</c:v>
                </c:pt>
                <c:pt idx="4">
                  <c:v>49222.15</c:v>
                </c:pt>
                <c:pt idx="5">
                  <c:v>20224.114000000001</c:v>
                </c:pt>
                <c:pt idx="6">
                  <c:v>16793.392</c:v>
                </c:pt>
                <c:pt idx="7">
                  <c:v>19719.138999999999</c:v>
                </c:pt>
                <c:pt idx="8">
                  <c:v>21751.952000000001</c:v>
                </c:pt>
                <c:pt idx="9">
                  <c:v>22778.775000000001</c:v>
                </c:pt>
                <c:pt idx="10">
                  <c:v>23710.723000000002</c:v>
                </c:pt>
                <c:pt idx="11">
                  <c:v>18473.806</c:v>
                </c:pt>
                <c:pt idx="12">
                  <c:v>14133.52</c:v>
                </c:pt>
                <c:pt idx="13">
                  <c:v>8355.3649999999998</c:v>
                </c:pt>
                <c:pt idx="14">
                  <c:v>11269</c:v>
                </c:pt>
                <c:pt idx="15">
                  <c:v>14193.74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E-4CDB-BFE4-6999D0C321AD}"/>
            </c:ext>
          </c:extLst>
        </c:ser>
        <c:ser>
          <c:idx val="2"/>
          <c:order val="1"/>
          <c:tx>
            <c:strRef>
              <c:f>'X Region'!$D$5</c:f>
              <c:strCache>
                <c:ptCount val="1"/>
                <c:pt idx="0">
                  <c:v>Sardina Común</c:v>
                </c:pt>
              </c:strCache>
            </c:strRef>
          </c:tx>
          <c:spPr>
            <a:pattFill prst="trellis">
              <a:fgClr>
                <a:srgbClr xmlns:mc="http://schemas.openxmlformats.org/markup-compatibility/2006" xmlns:a14="http://schemas.microsoft.com/office/drawing/2010/main" val="FFFFFF" mc:Ignorable="a14" a14:legacySpreadsheetColorIndex="9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CFE-4CDB-BFE4-6999D0C321AD}"/>
              </c:ext>
            </c:extLst>
          </c:dPt>
          <c:cat>
            <c:numRef>
              <c:f>'X Region'!$B$6:$B$21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'X Region'!$D$6:$D$21</c:f>
              <c:numCache>
                <c:formatCode>#,##0</c:formatCode>
                <c:ptCount val="16"/>
                <c:pt idx="0">
                  <c:v>18049.284</c:v>
                </c:pt>
                <c:pt idx="1">
                  <c:v>1417.2090000000001</c:v>
                </c:pt>
                <c:pt idx="2">
                  <c:v>4215.8500000000004</c:v>
                </c:pt>
                <c:pt idx="3">
                  <c:v>14420.11</c:v>
                </c:pt>
                <c:pt idx="4">
                  <c:v>18551.712</c:v>
                </c:pt>
                <c:pt idx="5">
                  <c:v>11233.092000000001</c:v>
                </c:pt>
                <c:pt idx="6">
                  <c:v>7213.6980000000003</c:v>
                </c:pt>
                <c:pt idx="7">
                  <c:v>19181.367999999999</c:v>
                </c:pt>
                <c:pt idx="8">
                  <c:v>4295.9210000000003</c:v>
                </c:pt>
                <c:pt idx="9">
                  <c:v>1283.7760000000001</c:v>
                </c:pt>
                <c:pt idx="10">
                  <c:v>1026.7139999999999</c:v>
                </c:pt>
                <c:pt idx="11">
                  <c:v>2832.0250000000001</c:v>
                </c:pt>
                <c:pt idx="12">
                  <c:v>6012.82</c:v>
                </c:pt>
                <c:pt idx="13">
                  <c:v>669.31799999999998</c:v>
                </c:pt>
                <c:pt idx="14">
                  <c:v>581</c:v>
                </c:pt>
                <c:pt idx="15">
                  <c:v>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E-4CDB-BFE4-6999D0C321AD}"/>
            </c:ext>
          </c:extLst>
        </c:ser>
        <c:ser>
          <c:idx val="3"/>
          <c:order val="2"/>
          <c:tx>
            <c:strRef>
              <c:f>'X Region'!$E$5</c:f>
              <c:strCache>
                <c:ptCount val="1"/>
                <c:pt idx="0">
                  <c:v>Anchoveta</c:v>
                </c:pt>
              </c:strCache>
            </c:strRef>
          </c:tx>
          <c:spPr>
            <a:pattFill prst="dotDmnd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'X Region'!$B$6:$B$21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'X Region'!$E$6:$E$21</c:f>
              <c:numCache>
                <c:formatCode>#,##0</c:formatCode>
                <c:ptCount val="16"/>
                <c:pt idx="0">
                  <c:v>5127.1589999999997</c:v>
                </c:pt>
                <c:pt idx="1">
                  <c:v>4468.2460000000001</c:v>
                </c:pt>
                <c:pt idx="2">
                  <c:v>8161.2539999999999</c:v>
                </c:pt>
                <c:pt idx="3">
                  <c:v>10440.206</c:v>
                </c:pt>
                <c:pt idx="4">
                  <c:v>9688.0450000000001</c:v>
                </c:pt>
                <c:pt idx="5">
                  <c:v>2804.5709999999999</c:v>
                </c:pt>
                <c:pt idx="6">
                  <c:v>1766.722</c:v>
                </c:pt>
                <c:pt idx="7">
                  <c:v>962.83399999999995</c:v>
                </c:pt>
                <c:pt idx="8">
                  <c:v>618.69799999999998</c:v>
                </c:pt>
                <c:pt idx="9">
                  <c:v>292.34699999999998</c:v>
                </c:pt>
                <c:pt idx="10">
                  <c:v>642.73400000000004</c:v>
                </c:pt>
                <c:pt idx="11">
                  <c:v>1658.192</c:v>
                </c:pt>
                <c:pt idx="12">
                  <c:v>1474.9010000000001</c:v>
                </c:pt>
                <c:pt idx="13">
                  <c:v>395.56099999999998</c:v>
                </c:pt>
                <c:pt idx="14">
                  <c:v>1247</c:v>
                </c:pt>
                <c:pt idx="15">
                  <c:v>2615.8300000000004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E-4CDB-BFE4-6999D0C321AD}"/>
            </c:ext>
          </c:extLst>
        </c:ser>
        <c:ser>
          <c:idx val="4"/>
          <c:order val="3"/>
          <c:tx>
            <c:strRef>
              <c:f>'X Region'!$F$5</c:f>
              <c:strCache>
                <c:ptCount val="1"/>
                <c:pt idx="0">
                  <c:v>Jurel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FFFFFF" mc:Ignorable="a14" a14:legacySpreadsheetColorIndex="9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'X Region'!$B$6:$B$21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'X Region'!$F$6:$F$21</c:f>
              <c:numCache>
                <c:formatCode>#,##0</c:formatCode>
                <c:ptCount val="16"/>
                <c:pt idx="0">
                  <c:v>1841.71</c:v>
                </c:pt>
                <c:pt idx="1">
                  <c:v>327.48</c:v>
                </c:pt>
                <c:pt idx="2">
                  <c:v>45.496000000000002</c:v>
                </c:pt>
                <c:pt idx="3">
                  <c:v>1146.76</c:v>
                </c:pt>
                <c:pt idx="4">
                  <c:v>295.654</c:v>
                </c:pt>
                <c:pt idx="5">
                  <c:v>686.46699999999998</c:v>
                </c:pt>
                <c:pt idx="6">
                  <c:v>695.03</c:v>
                </c:pt>
                <c:pt idx="7">
                  <c:v>544.351</c:v>
                </c:pt>
                <c:pt idx="8">
                  <c:v>349.02499999999998</c:v>
                </c:pt>
                <c:pt idx="9">
                  <c:v>43.912999999999997</c:v>
                </c:pt>
                <c:pt idx="10">
                  <c:v>27.45</c:v>
                </c:pt>
                <c:pt idx="11">
                  <c:v>243.53200000000001</c:v>
                </c:pt>
                <c:pt idx="12">
                  <c:v>16.792999999999999</c:v>
                </c:pt>
                <c:pt idx="13">
                  <c:v>82.227000000000004</c:v>
                </c:pt>
                <c:pt idx="14">
                  <c:v>121.89700000000001</c:v>
                </c:pt>
                <c:pt idx="15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FE-4CDB-BFE4-6999D0C32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794358928"/>
        <c:axId val="-794358384"/>
      </c:barChart>
      <c:catAx>
        <c:axId val="-79435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-79435838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794358384"/>
        <c:scaling>
          <c:orientation val="minMax"/>
          <c:max val="80000"/>
        </c:scaling>
        <c:delete val="0"/>
        <c:axPos val="l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 sz="1600"/>
                  <a:t>Desembarque (t)</a:t>
                </a:r>
              </a:p>
            </c:rich>
          </c:tx>
          <c:layout>
            <c:manualLayout>
              <c:xMode val="edge"/>
              <c:yMode val="edge"/>
              <c:x val="1.7849125448466227E-3"/>
              <c:y val="0.331502103903678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-794358928"/>
        <c:crosses val="autoZero"/>
        <c:crossBetween val="between"/>
        <c:minorUnit val="50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654573862506115"/>
          <c:y val="4.7620625066401148E-2"/>
          <c:w val="0.30212417692759869"/>
          <c:h val="0.3301696671270479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91164912288833"/>
          <c:y val="3.6987085250687536E-2"/>
          <c:w val="0.84810290392700183"/>
          <c:h val="0.8567347832636746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'X Region'!$C$5</c:f>
              <c:strCache>
                <c:ptCount val="1"/>
                <c:pt idx="0">
                  <c:v>Sardina Austral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'X Region'!$B$6:$B$21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'X Region'!$C$6:$C$21</c:f>
              <c:numCache>
                <c:formatCode>#,##0</c:formatCode>
                <c:ptCount val="16"/>
                <c:pt idx="0">
                  <c:v>0</c:v>
                </c:pt>
                <c:pt idx="1">
                  <c:v>35959.404000000002</c:v>
                </c:pt>
                <c:pt idx="2">
                  <c:v>44473.264999999999</c:v>
                </c:pt>
                <c:pt idx="3">
                  <c:v>45079.665000000001</c:v>
                </c:pt>
                <c:pt idx="4">
                  <c:v>49222.15</c:v>
                </c:pt>
                <c:pt idx="5">
                  <c:v>20224.114000000001</c:v>
                </c:pt>
                <c:pt idx="6">
                  <c:v>16793.392</c:v>
                </c:pt>
                <c:pt idx="7">
                  <c:v>19719.138999999999</c:v>
                </c:pt>
                <c:pt idx="8">
                  <c:v>21751.952000000001</c:v>
                </c:pt>
                <c:pt idx="9">
                  <c:v>22778.775000000001</c:v>
                </c:pt>
                <c:pt idx="10">
                  <c:v>23710.723000000002</c:v>
                </c:pt>
                <c:pt idx="11">
                  <c:v>18473.806</c:v>
                </c:pt>
                <c:pt idx="12">
                  <c:v>14133.52</c:v>
                </c:pt>
                <c:pt idx="13">
                  <c:v>8355.3649999999998</c:v>
                </c:pt>
                <c:pt idx="14">
                  <c:v>11269</c:v>
                </c:pt>
                <c:pt idx="15">
                  <c:v>14193.74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C-49D9-A468-3BA6082774DA}"/>
            </c:ext>
          </c:extLst>
        </c:ser>
        <c:ser>
          <c:idx val="1"/>
          <c:order val="1"/>
          <c:tx>
            <c:strRef>
              <c:f>'X Region'!$D$5</c:f>
              <c:strCache>
                <c:ptCount val="1"/>
                <c:pt idx="0">
                  <c:v>Sardina Común</c:v>
                </c:pt>
              </c:strCache>
            </c:strRef>
          </c:tx>
          <c:spPr>
            <a:pattFill prst="trellis">
              <a:fgClr>
                <a:srgbClr xmlns:mc="http://schemas.openxmlformats.org/markup-compatibility/2006" xmlns:a14="http://schemas.microsoft.com/office/drawing/2010/main" val="FFFFFF" mc:Ignorable="a14" a14:legacySpreadsheetColorIndex="9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'X Region'!$B$6:$B$21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'X Region'!$D$6:$D$21</c:f>
              <c:numCache>
                <c:formatCode>#,##0</c:formatCode>
                <c:ptCount val="16"/>
                <c:pt idx="0">
                  <c:v>18049.284</c:v>
                </c:pt>
                <c:pt idx="1">
                  <c:v>1417.2090000000001</c:v>
                </c:pt>
                <c:pt idx="2">
                  <c:v>4215.8500000000004</c:v>
                </c:pt>
                <c:pt idx="3">
                  <c:v>14420.11</c:v>
                </c:pt>
                <c:pt idx="4">
                  <c:v>18551.712</c:v>
                </c:pt>
                <c:pt idx="5">
                  <c:v>11233.092000000001</c:v>
                </c:pt>
                <c:pt idx="6">
                  <c:v>7213.6980000000003</c:v>
                </c:pt>
                <c:pt idx="7">
                  <c:v>19181.367999999999</c:v>
                </c:pt>
                <c:pt idx="8">
                  <c:v>4295.9210000000003</c:v>
                </c:pt>
                <c:pt idx="9">
                  <c:v>1283.7760000000001</c:v>
                </c:pt>
                <c:pt idx="10">
                  <c:v>1026.7139999999999</c:v>
                </c:pt>
                <c:pt idx="11">
                  <c:v>2832.0250000000001</c:v>
                </c:pt>
                <c:pt idx="12">
                  <c:v>6012.82</c:v>
                </c:pt>
                <c:pt idx="13">
                  <c:v>669.31799999999998</c:v>
                </c:pt>
                <c:pt idx="14">
                  <c:v>581</c:v>
                </c:pt>
                <c:pt idx="15">
                  <c:v>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C-49D9-A468-3BA6082774DA}"/>
            </c:ext>
          </c:extLst>
        </c:ser>
        <c:ser>
          <c:idx val="2"/>
          <c:order val="2"/>
          <c:tx>
            <c:strRef>
              <c:f>'X Region'!$E$5</c:f>
              <c:strCache>
                <c:ptCount val="1"/>
                <c:pt idx="0">
                  <c:v>Anchoveta</c:v>
                </c:pt>
              </c:strCache>
            </c:strRef>
          </c:tx>
          <c:spPr>
            <a:pattFill prst="dotDmnd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158C-49D9-A468-3BA6082774DA}"/>
              </c:ext>
            </c:extLst>
          </c:dPt>
          <c:cat>
            <c:numRef>
              <c:f>'X Region'!$B$6:$B$21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'X Region'!$E$6:$E$21</c:f>
              <c:numCache>
                <c:formatCode>#,##0</c:formatCode>
                <c:ptCount val="16"/>
                <c:pt idx="0">
                  <c:v>5127.1589999999997</c:v>
                </c:pt>
                <c:pt idx="1">
                  <c:v>4468.2460000000001</c:v>
                </c:pt>
                <c:pt idx="2">
                  <c:v>8161.2539999999999</c:v>
                </c:pt>
                <c:pt idx="3">
                  <c:v>10440.206</c:v>
                </c:pt>
                <c:pt idx="4">
                  <c:v>9688.0450000000001</c:v>
                </c:pt>
                <c:pt idx="5">
                  <c:v>2804.5709999999999</c:v>
                </c:pt>
                <c:pt idx="6">
                  <c:v>1766.722</c:v>
                </c:pt>
                <c:pt idx="7">
                  <c:v>962.83399999999995</c:v>
                </c:pt>
                <c:pt idx="8">
                  <c:v>618.69799999999998</c:v>
                </c:pt>
                <c:pt idx="9">
                  <c:v>292.34699999999998</c:v>
                </c:pt>
                <c:pt idx="10">
                  <c:v>642.73400000000004</c:v>
                </c:pt>
                <c:pt idx="11">
                  <c:v>1658.192</c:v>
                </c:pt>
                <c:pt idx="12">
                  <c:v>1474.9010000000001</c:v>
                </c:pt>
                <c:pt idx="13">
                  <c:v>395.56099999999998</c:v>
                </c:pt>
                <c:pt idx="14">
                  <c:v>1247</c:v>
                </c:pt>
                <c:pt idx="15">
                  <c:v>2615.8300000000004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C-49D9-A468-3BA6082774DA}"/>
            </c:ext>
          </c:extLst>
        </c:ser>
        <c:ser>
          <c:idx val="3"/>
          <c:order val="3"/>
          <c:tx>
            <c:strRef>
              <c:f>'X Region'!$F$5</c:f>
              <c:strCache>
                <c:ptCount val="1"/>
                <c:pt idx="0">
                  <c:v>Jurel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FFFFFF" mc:Ignorable="a14" a14:legacySpreadsheetColorIndex="9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'X Region'!$B$6:$B$21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'X Region'!$F$6:$F$21</c:f>
              <c:numCache>
                <c:formatCode>#,##0</c:formatCode>
                <c:ptCount val="16"/>
                <c:pt idx="0">
                  <c:v>1841.71</c:v>
                </c:pt>
                <c:pt idx="1">
                  <c:v>327.48</c:v>
                </c:pt>
                <c:pt idx="2">
                  <c:v>45.496000000000002</c:v>
                </c:pt>
                <c:pt idx="3">
                  <c:v>1146.76</c:v>
                </c:pt>
                <c:pt idx="4">
                  <c:v>295.654</c:v>
                </c:pt>
                <c:pt idx="5">
                  <c:v>686.46699999999998</c:v>
                </c:pt>
                <c:pt idx="6">
                  <c:v>695.03</c:v>
                </c:pt>
                <c:pt idx="7">
                  <c:v>544.351</c:v>
                </c:pt>
                <c:pt idx="8">
                  <c:v>349.02499999999998</c:v>
                </c:pt>
                <c:pt idx="9">
                  <c:v>43.912999999999997</c:v>
                </c:pt>
                <c:pt idx="10">
                  <c:v>27.45</c:v>
                </c:pt>
                <c:pt idx="11">
                  <c:v>243.53200000000001</c:v>
                </c:pt>
                <c:pt idx="12">
                  <c:v>16.792999999999999</c:v>
                </c:pt>
                <c:pt idx="13">
                  <c:v>82.227000000000004</c:v>
                </c:pt>
                <c:pt idx="14">
                  <c:v>121.89700000000001</c:v>
                </c:pt>
                <c:pt idx="15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C-49D9-A468-3BA608277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794349680"/>
        <c:axId val="-794348048"/>
      </c:barChart>
      <c:catAx>
        <c:axId val="-79434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-7943480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794348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 sz="1600"/>
                  <a:t>Porcentaje</a:t>
                </a:r>
              </a:p>
            </c:rich>
          </c:tx>
          <c:layout>
            <c:manualLayout>
              <c:xMode val="edge"/>
              <c:yMode val="edge"/>
              <c:x val="1.7836917672112691E-3"/>
              <c:y val="0.352657789504060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-794349680"/>
        <c:crosses val="autoZero"/>
        <c:crossBetween val="between"/>
        <c:majorUnit val="0.2"/>
        <c:min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22</xdr:row>
      <xdr:rowOff>0</xdr:rowOff>
    </xdr:from>
    <xdr:to>
      <xdr:col>6</xdr:col>
      <xdr:colOff>1120140</xdr:colOff>
      <xdr:row>43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E927D4-C562-4DFF-9E4E-7F21CE768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44</xdr:row>
      <xdr:rowOff>7620</xdr:rowOff>
    </xdr:from>
    <xdr:to>
      <xdr:col>6</xdr:col>
      <xdr:colOff>1120140</xdr:colOff>
      <xdr:row>63</xdr:row>
      <xdr:rowOff>220980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11ED48B-30B3-4141-B928-769827E28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23</xdr:row>
      <xdr:rowOff>0</xdr:rowOff>
    </xdr:from>
    <xdr:to>
      <xdr:col>6</xdr:col>
      <xdr:colOff>1173480</xdr:colOff>
      <xdr:row>44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48668C-FE96-4BD1-ACFC-682939B7E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7620</xdr:rowOff>
    </xdr:from>
    <xdr:to>
      <xdr:col>6</xdr:col>
      <xdr:colOff>1165860</xdr:colOff>
      <xdr:row>60</xdr:row>
      <xdr:rowOff>220980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8517C2-87E0-4838-AAF0-C8875B7B2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1180466</xdr:colOff>
      <xdr:row>38</xdr:row>
      <xdr:rowOff>142441</xdr:rowOff>
    </xdr:from>
    <xdr:to>
      <xdr:col>2</xdr:col>
      <xdr:colOff>191982</xdr:colOff>
      <xdr:row>42</xdr:row>
      <xdr:rowOff>46468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8E0CB40-C96F-4B3B-9A44-C24ADD65C32D}"/>
            </a:ext>
          </a:extLst>
        </xdr:cNvPr>
        <xdr:cNvSpPr>
          <a:spLocks noChangeArrowheads="1"/>
        </xdr:cNvSpPr>
      </xdr:nvSpPr>
      <xdr:spPr bwMode="auto">
        <a:xfrm rot="5400000">
          <a:off x="1129498" y="8775434"/>
          <a:ext cx="818427" cy="2592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36576" tIns="32004" rIns="36576" bIns="32004" anchor="ctr" upright="1"/>
        <a:lstStyle/>
        <a:p>
          <a:pPr algn="ctr" rtl="0">
            <a:defRPr sz="1000"/>
          </a:pPr>
          <a:r>
            <a:rPr lang="es-C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Sardinas</a:t>
          </a:r>
        </a:p>
      </xdr:txBody>
    </xdr:sp>
    <xdr:clientData/>
  </xdr:twoCellAnchor>
  <xdr:twoCellAnchor>
    <xdr:from>
      <xdr:col>1</xdr:col>
      <xdr:colOff>1019831</xdr:colOff>
      <xdr:row>51</xdr:row>
      <xdr:rowOff>35752</xdr:rowOff>
    </xdr:from>
    <xdr:to>
      <xdr:col>1</xdr:col>
      <xdr:colOff>1241926</xdr:colOff>
      <xdr:row>57</xdr:row>
      <xdr:rowOff>52927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FE0AE95-689B-4455-BBF7-0B7DA58A9269}"/>
            </a:ext>
          </a:extLst>
        </xdr:cNvPr>
        <xdr:cNvSpPr>
          <a:spLocks noChangeArrowheads="1"/>
        </xdr:cNvSpPr>
      </xdr:nvSpPr>
      <xdr:spPr bwMode="auto">
        <a:xfrm rot="5400000">
          <a:off x="665091" y="11944317"/>
          <a:ext cx="1388775" cy="22209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Sardinas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Elson/sernapesca_austral_%202006-agosto2019/z%20Evol%20capt%20ART%20XI%20Reg%202005-2019%20CCT-PP%20(a%20juli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t XI Region 05-19 jul B-N"/>
      <sheetName val="Capt XI Region 05-19 jul COLOR"/>
      <sheetName val="Hoja3"/>
    </sheetNames>
    <sheetDataSet>
      <sheetData sheetId="0">
        <row r="5">
          <cell r="C5" t="str">
            <v>Sardina Austral</v>
          </cell>
          <cell r="D5" t="str">
            <v>Sardina Común</v>
          </cell>
          <cell r="E5" t="str">
            <v>Anchoveta</v>
          </cell>
          <cell r="F5" t="str">
            <v>Jurel</v>
          </cell>
        </row>
        <row r="6">
          <cell r="C6" t="str">
            <v>-</v>
          </cell>
          <cell r="D6" t="str">
            <v>-</v>
          </cell>
          <cell r="E6" t="str">
            <v>-</v>
          </cell>
          <cell r="F6" t="str">
            <v>-</v>
          </cell>
        </row>
        <row r="7">
          <cell r="C7">
            <v>4.1109999999999998</v>
          </cell>
          <cell r="D7" t="str">
            <v>-</v>
          </cell>
          <cell r="E7" t="str">
            <v>-</v>
          </cell>
          <cell r="F7" t="str">
            <v>-</v>
          </cell>
        </row>
        <row r="8">
          <cell r="C8">
            <v>86.48</v>
          </cell>
          <cell r="D8" t="str">
            <v>-</v>
          </cell>
          <cell r="E8" t="str">
            <v>-</v>
          </cell>
          <cell r="F8" t="str">
            <v>-</v>
          </cell>
        </row>
        <row r="9">
          <cell r="C9">
            <v>9.8330000000000002</v>
          </cell>
          <cell r="D9" t="str">
            <v>-</v>
          </cell>
          <cell r="E9" t="str">
            <v>-</v>
          </cell>
          <cell r="F9" t="str">
            <v>-</v>
          </cell>
        </row>
        <row r="10">
          <cell r="C10">
            <v>66</v>
          </cell>
          <cell r="D10" t="str">
            <v>-</v>
          </cell>
          <cell r="E10" t="str">
            <v>-</v>
          </cell>
          <cell r="F10" t="str">
            <v>-</v>
          </cell>
        </row>
        <row r="11">
          <cell r="C11" t="str">
            <v>-</v>
          </cell>
          <cell r="D11" t="str">
            <v>-</v>
          </cell>
          <cell r="E11" t="str">
            <v>-</v>
          </cell>
          <cell r="F11" t="str">
            <v>-</v>
          </cell>
        </row>
        <row r="12">
          <cell r="C12">
            <v>101.985</v>
          </cell>
          <cell r="D12" t="str">
            <v>-</v>
          </cell>
          <cell r="E12" t="str">
            <v>-</v>
          </cell>
          <cell r="F12" t="str">
            <v>-</v>
          </cell>
        </row>
        <row r="13">
          <cell r="C13">
            <v>3961.7660000000001</v>
          </cell>
          <cell r="D13" t="str">
            <v>-</v>
          </cell>
          <cell r="E13" t="str">
            <v>-</v>
          </cell>
          <cell r="F13" t="str">
            <v>-</v>
          </cell>
        </row>
        <row r="14">
          <cell r="C14">
            <v>5307.7910000000002</v>
          </cell>
          <cell r="D14" t="str">
            <v>-</v>
          </cell>
          <cell r="E14" t="str">
            <v>-</v>
          </cell>
          <cell r="F14" t="str">
            <v>-</v>
          </cell>
        </row>
        <row r="15">
          <cell r="C15">
            <v>4236.6480000000001</v>
          </cell>
          <cell r="D15" t="str">
            <v>-</v>
          </cell>
          <cell r="E15" t="str">
            <v>-</v>
          </cell>
          <cell r="F15" t="str">
            <v>-</v>
          </cell>
        </row>
        <row r="16">
          <cell r="C16">
            <v>7700.14</v>
          </cell>
          <cell r="D16" t="str">
            <v>-</v>
          </cell>
          <cell r="E16" t="str">
            <v>-</v>
          </cell>
          <cell r="F16" t="str">
            <v>-</v>
          </cell>
        </row>
        <row r="17">
          <cell r="C17">
            <v>4145.6760000000004</v>
          </cell>
          <cell r="D17" t="str">
            <v>-</v>
          </cell>
          <cell r="E17" t="str">
            <v>-</v>
          </cell>
          <cell r="F17" t="str">
            <v>-</v>
          </cell>
        </row>
        <row r="18">
          <cell r="C18">
            <v>4041.9749999999999</v>
          </cell>
          <cell r="D18" t="str">
            <v>-</v>
          </cell>
          <cell r="E18" t="str">
            <v>-</v>
          </cell>
          <cell r="F18" t="str">
            <v>-</v>
          </cell>
        </row>
        <row r="19">
          <cell r="C19">
            <v>575.11099999999999</v>
          </cell>
          <cell r="D19" t="str">
            <v>-</v>
          </cell>
          <cell r="E19" t="str">
            <v>-</v>
          </cell>
          <cell r="F19" t="str">
            <v>-</v>
          </cell>
        </row>
        <row r="20">
          <cell r="C20">
            <v>96.13</v>
          </cell>
          <cell r="D20" t="str">
            <v>-</v>
          </cell>
          <cell r="E20" t="str">
            <v>-</v>
          </cell>
          <cell r="F20" t="str">
            <v>-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0BB7-28F5-470B-9690-37AF5F5E024B}">
  <sheetPr>
    <tabColor rgb="FFFFFF00"/>
    <pageSetUpPr fitToPage="1"/>
  </sheetPr>
  <dimension ref="B2:I66"/>
  <sheetViews>
    <sheetView zoomScale="90" zoomScaleNormal="90" workbookViewId="0">
      <selection activeCell="J19" sqref="J19"/>
    </sheetView>
  </sheetViews>
  <sheetFormatPr baseColWidth="10" defaultColWidth="11.5" defaultRowHeight="18" customHeight="1" x14ac:dyDescent="0.15"/>
  <cols>
    <col min="1" max="1" width="3.5" style="4" customWidth="1"/>
    <col min="2" max="2" width="18.6640625" style="5" customWidth="1"/>
    <col min="3" max="7" width="18.6640625" style="4" customWidth="1"/>
    <col min="8" max="8" width="2.33203125" style="2" customWidth="1"/>
    <col min="9" max="10" width="11.5" style="4"/>
    <col min="11" max="22" width="9.33203125" style="4" customWidth="1"/>
    <col min="23" max="16384" width="11.5" style="4"/>
  </cols>
  <sheetData>
    <row r="2" spans="2:9" ht="18" customHeight="1" x14ac:dyDescent="0.15">
      <c r="B2" s="47" t="s">
        <v>0</v>
      </c>
      <c r="C2" s="47"/>
      <c r="D2" s="47"/>
      <c r="E2" s="47"/>
      <c r="F2" s="47"/>
      <c r="G2" s="47"/>
    </row>
    <row r="3" spans="2:9" ht="18" customHeight="1" x14ac:dyDescent="0.15">
      <c r="B3" s="48" t="s">
        <v>17</v>
      </c>
      <c r="C3" s="47"/>
      <c r="D3" s="47"/>
      <c r="E3" s="47"/>
      <c r="F3" s="47"/>
      <c r="G3" s="47"/>
    </row>
    <row r="5" spans="2:9" ht="18" customHeight="1" x14ac:dyDescent="0.15">
      <c r="B5" s="6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I5" s="5"/>
    </row>
    <row r="6" spans="2:9" ht="18" customHeight="1" x14ac:dyDescent="0.15">
      <c r="B6" s="9">
        <v>2005</v>
      </c>
      <c r="C6" s="27" t="s">
        <v>8</v>
      </c>
      <c r="D6" s="27" t="s">
        <v>8</v>
      </c>
      <c r="E6" s="27" t="s">
        <v>8</v>
      </c>
      <c r="F6" s="27" t="s">
        <v>8</v>
      </c>
      <c r="G6" s="12">
        <f>SUM(C6:F6)</f>
        <v>0</v>
      </c>
    </row>
    <row r="7" spans="2:9" ht="18" customHeight="1" x14ac:dyDescent="0.15">
      <c r="B7" s="14">
        <v>2006</v>
      </c>
      <c r="C7" s="15">
        <v>4.1109999999999998</v>
      </c>
      <c r="D7" s="15" t="s">
        <v>8</v>
      </c>
      <c r="E7" s="15" t="s">
        <v>8</v>
      </c>
      <c r="F7" s="15" t="s">
        <v>8</v>
      </c>
      <c r="G7" s="16">
        <f t="shared" ref="G7:G19" si="0">SUM(C7:F7)</f>
        <v>4.1109999999999998</v>
      </c>
    </row>
    <row r="8" spans="2:9" ht="18" customHeight="1" x14ac:dyDescent="0.15">
      <c r="B8" s="14">
        <v>2007</v>
      </c>
      <c r="C8" s="15">
        <v>86.48</v>
      </c>
      <c r="D8" s="15" t="s">
        <v>8</v>
      </c>
      <c r="E8" s="15" t="s">
        <v>8</v>
      </c>
      <c r="F8" s="15" t="s">
        <v>8</v>
      </c>
      <c r="G8" s="16">
        <f t="shared" si="0"/>
        <v>86.48</v>
      </c>
    </row>
    <row r="9" spans="2:9" ht="18" customHeight="1" x14ac:dyDescent="0.15">
      <c r="B9" s="14">
        <v>2008</v>
      </c>
      <c r="C9" s="15">
        <v>9.8330000000000002</v>
      </c>
      <c r="D9" s="15" t="s">
        <v>8</v>
      </c>
      <c r="E9" s="15" t="s">
        <v>8</v>
      </c>
      <c r="F9" s="15" t="s">
        <v>8</v>
      </c>
      <c r="G9" s="16">
        <f t="shared" si="0"/>
        <v>9.8330000000000002</v>
      </c>
    </row>
    <row r="10" spans="2:9" ht="18" customHeight="1" x14ac:dyDescent="0.15">
      <c r="B10" s="14">
        <v>2009</v>
      </c>
      <c r="C10" s="15">
        <v>66</v>
      </c>
      <c r="D10" s="15" t="s">
        <v>8</v>
      </c>
      <c r="E10" s="15" t="s">
        <v>8</v>
      </c>
      <c r="F10" s="15" t="s">
        <v>8</v>
      </c>
      <c r="G10" s="16">
        <f t="shared" si="0"/>
        <v>66</v>
      </c>
    </row>
    <row r="11" spans="2:9" ht="18" customHeight="1" x14ac:dyDescent="0.15">
      <c r="B11" s="14">
        <v>2010</v>
      </c>
      <c r="C11" s="15" t="s">
        <v>8</v>
      </c>
      <c r="D11" s="15" t="s">
        <v>8</v>
      </c>
      <c r="E11" s="15" t="s">
        <v>8</v>
      </c>
      <c r="F11" s="15" t="s">
        <v>8</v>
      </c>
      <c r="G11" s="16">
        <f t="shared" si="0"/>
        <v>0</v>
      </c>
    </row>
    <row r="12" spans="2:9" ht="18" customHeight="1" x14ac:dyDescent="0.15">
      <c r="B12" s="14">
        <v>2011</v>
      </c>
      <c r="C12" s="15">
        <v>101.985</v>
      </c>
      <c r="D12" s="15" t="s">
        <v>8</v>
      </c>
      <c r="E12" s="15" t="s">
        <v>8</v>
      </c>
      <c r="F12" s="15" t="s">
        <v>8</v>
      </c>
      <c r="G12" s="16">
        <f t="shared" si="0"/>
        <v>101.985</v>
      </c>
    </row>
    <row r="13" spans="2:9" ht="18" customHeight="1" x14ac:dyDescent="0.15">
      <c r="B13" s="14">
        <v>2012</v>
      </c>
      <c r="C13" s="15">
        <v>3961.7660000000001</v>
      </c>
      <c r="D13" s="15" t="s">
        <v>8</v>
      </c>
      <c r="E13" s="15" t="s">
        <v>8</v>
      </c>
      <c r="F13" s="15" t="s">
        <v>8</v>
      </c>
      <c r="G13" s="16">
        <f t="shared" si="0"/>
        <v>3961.7660000000001</v>
      </c>
    </row>
    <row r="14" spans="2:9" ht="18" customHeight="1" x14ac:dyDescent="0.15">
      <c r="B14" s="14">
        <v>2013</v>
      </c>
      <c r="C14" s="15">
        <v>5307.7910000000002</v>
      </c>
      <c r="D14" s="15" t="s">
        <v>8</v>
      </c>
      <c r="E14" s="15" t="s">
        <v>8</v>
      </c>
      <c r="F14" s="15" t="s">
        <v>8</v>
      </c>
      <c r="G14" s="16">
        <f t="shared" si="0"/>
        <v>5307.7910000000002</v>
      </c>
    </row>
    <row r="15" spans="2:9" ht="18" customHeight="1" x14ac:dyDescent="0.15">
      <c r="B15" s="14">
        <v>2014</v>
      </c>
      <c r="C15" s="15">
        <v>4236.6480000000001</v>
      </c>
      <c r="D15" s="15" t="s">
        <v>8</v>
      </c>
      <c r="E15" s="15" t="s">
        <v>8</v>
      </c>
      <c r="F15" s="15" t="s">
        <v>8</v>
      </c>
      <c r="G15" s="16">
        <f t="shared" si="0"/>
        <v>4236.6480000000001</v>
      </c>
    </row>
    <row r="16" spans="2:9" ht="18" customHeight="1" x14ac:dyDescent="0.15">
      <c r="B16" s="14">
        <v>2015</v>
      </c>
      <c r="C16" s="15">
        <v>7700.14</v>
      </c>
      <c r="D16" s="15" t="s">
        <v>8</v>
      </c>
      <c r="E16" s="15" t="s">
        <v>8</v>
      </c>
      <c r="F16" s="15" t="s">
        <v>8</v>
      </c>
      <c r="G16" s="16">
        <f t="shared" si="0"/>
        <v>7700.14</v>
      </c>
    </row>
    <row r="17" spans="2:7" ht="18" customHeight="1" x14ac:dyDescent="0.15">
      <c r="B17" s="14">
        <v>2016</v>
      </c>
      <c r="C17" s="15">
        <v>4145.6760000000004</v>
      </c>
      <c r="D17" s="15" t="s">
        <v>8</v>
      </c>
      <c r="E17" s="15" t="s">
        <v>8</v>
      </c>
      <c r="F17" s="15" t="s">
        <v>8</v>
      </c>
      <c r="G17" s="16">
        <f t="shared" si="0"/>
        <v>4145.6760000000004</v>
      </c>
    </row>
    <row r="18" spans="2:7" ht="18" customHeight="1" x14ac:dyDescent="0.15">
      <c r="B18" s="14">
        <v>2017</v>
      </c>
      <c r="C18" s="15">
        <v>4041.9749999999999</v>
      </c>
      <c r="D18" s="15" t="s">
        <v>8</v>
      </c>
      <c r="E18" s="15" t="s">
        <v>8</v>
      </c>
      <c r="F18" s="15" t="s">
        <v>8</v>
      </c>
      <c r="G18" s="16">
        <f t="shared" si="0"/>
        <v>4041.9749999999999</v>
      </c>
    </row>
    <row r="19" spans="2:7" ht="18" customHeight="1" x14ac:dyDescent="0.15">
      <c r="B19" s="14">
        <v>2018</v>
      </c>
      <c r="C19" s="15">
        <v>575.11099999999999</v>
      </c>
      <c r="D19" s="15" t="s">
        <v>8</v>
      </c>
      <c r="E19" s="15" t="s">
        <v>8</v>
      </c>
      <c r="F19" s="15" t="s">
        <v>8</v>
      </c>
      <c r="G19" s="16">
        <f t="shared" si="0"/>
        <v>575.11099999999999</v>
      </c>
    </row>
    <row r="20" spans="2:7" ht="18" customHeight="1" x14ac:dyDescent="0.15">
      <c r="B20" s="14" t="s">
        <v>15</v>
      </c>
      <c r="C20" s="15">
        <v>1296</v>
      </c>
      <c r="D20" s="15" t="s">
        <v>8</v>
      </c>
      <c r="E20" s="15" t="s">
        <v>8</v>
      </c>
      <c r="F20" s="15" t="s">
        <v>8</v>
      </c>
      <c r="G20" s="16">
        <v>1296</v>
      </c>
    </row>
    <row r="21" spans="2:7" ht="18" customHeight="1" x14ac:dyDescent="0.15">
      <c r="B21" s="26">
        <v>2020</v>
      </c>
      <c r="C21" s="18">
        <v>1838.85</v>
      </c>
      <c r="D21" s="18" t="s">
        <v>8</v>
      </c>
      <c r="E21" s="18" t="s">
        <v>8</v>
      </c>
      <c r="F21" s="18" t="s">
        <v>8</v>
      </c>
      <c r="G21" s="19">
        <v>1838.85</v>
      </c>
    </row>
    <row r="65" spans="2:7" ht="18" customHeight="1" x14ac:dyDescent="0.15">
      <c r="B65" s="49" t="s">
        <v>13</v>
      </c>
      <c r="C65" s="49"/>
      <c r="D65" s="49"/>
      <c r="E65" s="49"/>
      <c r="F65" s="49"/>
      <c r="G65" s="49"/>
    </row>
    <row r="66" spans="2:7" s="2" customFormat="1" ht="8.5" customHeight="1" x14ac:dyDescent="0.15">
      <c r="B66" s="25"/>
    </row>
  </sheetData>
  <mergeCells count="3">
    <mergeCell ref="B2:G2"/>
    <mergeCell ref="B3:G3"/>
    <mergeCell ref="B65:G65"/>
  </mergeCells>
  <printOptions horizontalCentered="1" verticalCentered="1"/>
  <pageMargins left="0.78740157480314965" right="0.59055118110236227" top="0.78740157480314965" bottom="0.78740157480314965" header="0.19685039370078741" footer="0.39370078740157483"/>
  <pageSetup scale="79" orientation="portrait" r:id="rId1"/>
  <headerFooter alignWithMargins="0">
    <oddHeader>&amp;C&amp;12
INSTITUTO DE FOMENTO PESQUERO  /  DIVISIÓN DE INVESTIGACIÓN PESQUERA</oddHeader>
    <oddFooter>&amp;C&amp;12SUBSECRETARÍA DE ECONOMÍA Y EMT – CONVENIO DE DESEMPEÑO, 2018
INFORME AVANCE: PROGRAMA DE SEGUIMIENTO DE LAS PRINCIPALES PESQUERÍAS PELÁGICAS DE LA ZONA CENTRO-SUR DE CHILE, V-XI REGIONES, AÑO 2018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C8974-79DF-497D-8E03-C7BCB4FD7EEC}">
  <sheetPr>
    <pageSetUpPr fitToPage="1"/>
  </sheetPr>
  <dimension ref="B2:AD64"/>
  <sheetViews>
    <sheetView showGridLines="0" tabSelected="1" topLeftCell="O1" zoomScale="120" zoomScaleNormal="120" workbookViewId="0">
      <selection activeCell="T29" sqref="T29"/>
    </sheetView>
  </sheetViews>
  <sheetFormatPr baseColWidth="10" defaultColWidth="11.5" defaultRowHeight="18" customHeight="1" x14ac:dyDescent="0.15"/>
  <cols>
    <col min="1" max="1" width="3.5" style="4" customWidth="1"/>
    <col min="2" max="2" width="18.6640625" style="5" customWidth="1"/>
    <col min="3" max="7" width="18.6640625" style="4" customWidth="1"/>
    <col min="8" max="8" width="2.1640625" style="4" customWidth="1"/>
    <col min="9" max="9" width="2.33203125" style="2" customWidth="1"/>
    <col min="10" max="10" width="11.5" style="4"/>
    <col min="11" max="11" width="5.5" style="4" bestFit="1" customWidth="1"/>
    <col min="12" max="12" width="18.6640625" style="4" bestFit="1" customWidth="1"/>
    <col min="13" max="13" width="16.83203125" style="4" bestFit="1" customWidth="1"/>
    <col min="14" max="14" width="12.5" style="4" bestFit="1" customWidth="1"/>
    <col min="15" max="15" width="10.1640625" style="4" bestFit="1" customWidth="1"/>
    <col min="16" max="16384" width="11.5" style="4"/>
  </cols>
  <sheetData>
    <row r="2" spans="2:14" ht="18" customHeight="1" x14ac:dyDescent="0.15">
      <c r="B2" s="47" t="s">
        <v>0</v>
      </c>
      <c r="C2" s="47"/>
      <c r="D2" s="47"/>
      <c r="E2" s="47"/>
      <c r="F2" s="47"/>
      <c r="G2" s="47"/>
      <c r="H2" s="1"/>
      <c r="J2" s="3" t="s">
        <v>1</v>
      </c>
      <c r="K2" s="3"/>
      <c r="L2" s="3"/>
      <c r="M2" s="3"/>
      <c r="N2" s="3"/>
    </row>
    <row r="3" spans="2:14" ht="18" customHeight="1" x14ac:dyDescent="0.15">
      <c r="B3" s="48" t="s">
        <v>16</v>
      </c>
      <c r="C3" s="47"/>
      <c r="D3" s="47"/>
      <c r="E3" s="47"/>
      <c r="F3" s="47"/>
      <c r="G3" s="47"/>
      <c r="H3" s="1"/>
    </row>
    <row r="5" spans="2:14" ht="18" customHeight="1" x14ac:dyDescent="0.15"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7" t="s">
        <v>7</v>
      </c>
      <c r="H5" s="8"/>
    </row>
    <row r="6" spans="2:14" ht="18" customHeight="1" x14ac:dyDescent="0.15">
      <c r="B6" s="9">
        <v>2005</v>
      </c>
      <c r="C6" s="10" t="s">
        <v>8</v>
      </c>
      <c r="D6" s="11">
        <v>18049.284</v>
      </c>
      <c r="E6" s="11">
        <v>5127.1589999999997</v>
      </c>
      <c r="F6" s="11">
        <v>1841.71</v>
      </c>
      <c r="G6" s="12">
        <f>SUM(C6:F6)</f>
        <v>25018.152999999998</v>
      </c>
      <c r="H6" s="13"/>
    </row>
    <row r="7" spans="2:14" ht="18" customHeight="1" x14ac:dyDescent="0.15">
      <c r="B7" s="14">
        <v>2006</v>
      </c>
      <c r="C7" s="15">
        <v>35959.404000000002</v>
      </c>
      <c r="D7" s="15">
        <v>1417.2090000000001</v>
      </c>
      <c r="E7" s="15">
        <v>4468.2460000000001</v>
      </c>
      <c r="F7" s="15">
        <v>327.48</v>
      </c>
      <c r="G7" s="16">
        <f t="shared" ref="G7:G18" si="0">SUM(C7:F7)</f>
        <v>42172.339000000007</v>
      </c>
      <c r="H7" s="17"/>
    </row>
    <row r="8" spans="2:14" ht="18" customHeight="1" x14ac:dyDescent="0.15">
      <c r="B8" s="14">
        <v>2007</v>
      </c>
      <c r="C8" s="15">
        <v>44473.264999999999</v>
      </c>
      <c r="D8" s="15">
        <v>4215.8500000000004</v>
      </c>
      <c r="E8" s="15">
        <v>8161.2539999999999</v>
      </c>
      <c r="F8" s="15">
        <v>45.496000000000002</v>
      </c>
      <c r="G8" s="16">
        <f t="shared" si="0"/>
        <v>56895.864999999998</v>
      </c>
      <c r="H8" s="17"/>
    </row>
    <row r="9" spans="2:14" ht="18" customHeight="1" x14ac:dyDescent="0.15">
      <c r="B9" s="14">
        <v>2008</v>
      </c>
      <c r="C9" s="15">
        <v>45079.665000000001</v>
      </c>
      <c r="D9" s="15">
        <v>14420.11</v>
      </c>
      <c r="E9" s="15">
        <v>10440.206</v>
      </c>
      <c r="F9" s="15">
        <v>1146.76</v>
      </c>
      <c r="G9" s="16">
        <f t="shared" si="0"/>
        <v>71086.740999999995</v>
      </c>
      <c r="H9" s="17"/>
    </row>
    <row r="10" spans="2:14" ht="18" customHeight="1" x14ac:dyDescent="0.15">
      <c r="B10" s="14">
        <v>2009</v>
      </c>
      <c r="C10" s="15">
        <v>49222.15</v>
      </c>
      <c r="D10" s="15">
        <v>18551.712</v>
      </c>
      <c r="E10" s="15">
        <v>9688.0450000000001</v>
      </c>
      <c r="F10" s="15">
        <v>295.654</v>
      </c>
      <c r="G10" s="16">
        <f t="shared" si="0"/>
        <v>77757.560999999987</v>
      </c>
      <c r="H10" s="17"/>
    </row>
    <row r="11" spans="2:14" ht="18" customHeight="1" x14ac:dyDescent="0.15">
      <c r="B11" s="14">
        <v>2010</v>
      </c>
      <c r="C11" s="15">
        <v>20224.114000000001</v>
      </c>
      <c r="D11" s="15">
        <v>11233.092000000001</v>
      </c>
      <c r="E11" s="15">
        <v>2804.5709999999999</v>
      </c>
      <c r="F11" s="15">
        <v>686.46699999999998</v>
      </c>
      <c r="G11" s="16">
        <f t="shared" si="0"/>
        <v>34948.243999999999</v>
      </c>
      <c r="H11" s="17"/>
    </row>
    <row r="12" spans="2:14" ht="18" customHeight="1" x14ac:dyDescent="0.15">
      <c r="B12" s="14">
        <v>2011</v>
      </c>
      <c r="C12" s="15">
        <v>16793.392</v>
      </c>
      <c r="D12" s="15">
        <v>7213.6980000000003</v>
      </c>
      <c r="E12" s="15">
        <v>1766.722</v>
      </c>
      <c r="F12" s="15">
        <v>695.03</v>
      </c>
      <c r="G12" s="16">
        <f t="shared" si="0"/>
        <v>26468.842000000001</v>
      </c>
      <c r="H12" s="17"/>
    </row>
    <row r="13" spans="2:14" ht="18" customHeight="1" x14ac:dyDescent="0.15">
      <c r="B13" s="14">
        <v>2012</v>
      </c>
      <c r="C13" s="15">
        <v>19719.138999999999</v>
      </c>
      <c r="D13" s="15">
        <v>19181.367999999999</v>
      </c>
      <c r="E13" s="15">
        <v>962.83399999999995</v>
      </c>
      <c r="F13" s="15">
        <v>544.351</v>
      </c>
      <c r="G13" s="16">
        <f t="shared" si="0"/>
        <v>40407.692000000003</v>
      </c>
      <c r="H13" s="17"/>
    </row>
    <row r="14" spans="2:14" ht="18" customHeight="1" x14ac:dyDescent="0.15">
      <c r="B14" s="14">
        <v>2013</v>
      </c>
      <c r="C14" s="15">
        <v>21751.952000000001</v>
      </c>
      <c r="D14" s="15">
        <v>4295.9210000000003</v>
      </c>
      <c r="E14" s="15">
        <v>618.69799999999998</v>
      </c>
      <c r="F14" s="15">
        <v>349.02499999999998</v>
      </c>
      <c r="G14" s="16">
        <f t="shared" si="0"/>
        <v>27015.596000000001</v>
      </c>
      <c r="H14" s="17"/>
    </row>
    <row r="15" spans="2:14" ht="18" customHeight="1" x14ac:dyDescent="0.15">
      <c r="B15" s="14">
        <v>2014</v>
      </c>
      <c r="C15" s="15">
        <v>22778.775000000001</v>
      </c>
      <c r="D15" s="15">
        <v>1283.7760000000001</v>
      </c>
      <c r="E15" s="15">
        <v>292.34699999999998</v>
      </c>
      <c r="F15" s="15">
        <v>43.912999999999997</v>
      </c>
      <c r="G15" s="16">
        <f t="shared" si="0"/>
        <v>24398.811000000005</v>
      </c>
      <c r="H15" s="17"/>
    </row>
    <row r="16" spans="2:14" ht="18" customHeight="1" x14ac:dyDescent="0.15">
      <c r="B16" s="14">
        <v>2015</v>
      </c>
      <c r="C16" s="15">
        <v>23710.723000000002</v>
      </c>
      <c r="D16" s="15">
        <v>1026.7139999999999</v>
      </c>
      <c r="E16" s="15">
        <v>642.73400000000004</v>
      </c>
      <c r="F16" s="15">
        <v>27.45</v>
      </c>
      <c r="G16" s="16">
        <f t="shared" si="0"/>
        <v>25407.621000000003</v>
      </c>
      <c r="H16" s="17"/>
    </row>
    <row r="17" spans="2:25" ht="18" customHeight="1" x14ac:dyDescent="0.15">
      <c r="B17" s="14">
        <v>2016</v>
      </c>
      <c r="C17" s="15">
        <v>18473.806</v>
      </c>
      <c r="D17" s="15">
        <v>2832.0250000000001</v>
      </c>
      <c r="E17" s="15">
        <v>1658.192</v>
      </c>
      <c r="F17" s="15">
        <v>243.53200000000001</v>
      </c>
      <c r="G17" s="16">
        <f t="shared" si="0"/>
        <v>23207.555</v>
      </c>
      <c r="H17" s="17"/>
    </row>
    <row r="18" spans="2:25" ht="18" customHeight="1" x14ac:dyDescent="0.15">
      <c r="B18" s="14">
        <v>2017</v>
      </c>
      <c r="C18" s="15">
        <v>14133.52</v>
      </c>
      <c r="D18" s="15">
        <v>6012.82</v>
      </c>
      <c r="E18" s="15">
        <v>1474.9010000000001</v>
      </c>
      <c r="F18" s="15">
        <v>16.792999999999999</v>
      </c>
      <c r="G18" s="16">
        <f t="shared" si="0"/>
        <v>21638.034000000003</v>
      </c>
      <c r="H18" s="17"/>
    </row>
    <row r="19" spans="2:25" ht="18" customHeight="1" x14ac:dyDescent="0.15">
      <c r="B19" s="14">
        <v>2018</v>
      </c>
      <c r="C19" s="15">
        <v>8355.3649999999998</v>
      </c>
      <c r="D19" s="15">
        <v>669.31799999999998</v>
      </c>
      <c r="E19" s="15">
        <v>395.56099999999998</v>
      </c>
      <c r="F19" s="15">
        <v>82.227000000000004</v>
      </c>
      <c r="G19" s="16">
        <f>SUM(C19:F19)</f>
        <v>9502.4709999999995</v>
      </c>
      <c r="H19" s="17"/>
    </row>
    <row r="20" spans="2:25" ht="18" customHeight="1" x14ac:dyDescent="0.15">
      <c r="B20" s="14">
        <v>2019</v>
      </c>
      <c r="C20" s="15">
        <v>11269</v>
      </c>
      <c r="D20" s="15">
        <v>581</v>
      </c>
      <c r="E20" s="15">
        <v>1247</v>
      </c>
      <c r="F20" s="15">
        <v>121.89700000000001</v>
      </c>
      <c r="G20" s="16">
        <v>13218.897000000001</v>
      </c>
      <c r="H20" s="17"/>
      <c r="R20" s="41"/>
      <c r="S20" s="41"/>
      <c r="T20" s="41"/>
      <c r="U20" s="41"/>
      <c r="V20" s="41"/>
      <c r="W20" s="41"/>
      <c r="X20" s="41"/>
    </row>
    <row r="21" spans="2:25" ht="18" customHeight="1" x14ac:dyDescent="0.15">
      <c r="B21" s="26">
        <v>2020</v>
      </c>
      <c r="C21" s="18">
        <v>14193.74</v>
      </c>
      <c r="D21" s="18">
        <v>1731</v>
      </c>
      <c r="E21" s="18">
        <v>2615.8300000000004</v>
      </c>
      <c r="F21" s="18">
        <f>1.5+1</f>
        <v>2.5</v>
      </c>
      <c r="G21" s="19">
        <f>SUM(C21:F21)</f>
        <v>18543.07</v>
      </c>
      <c r="H21" s="17"/>
      <c r="K21" s="20" t="s">
        <v>2</v>
      </c>
      <c r="L21" s="20" t="s">
        <v>9</v>
      </c>
      <c r="M21" s="20" t="s">
        <v>10</v>
      </c>
      <c r="N21" s="20" t="s">
        <v>11</v>
      </c>
      <c r="O21" s="20" t="s">
        <v>12</v>
      </c>
      <c r="S21" s="40" t="s">
        <v>33</v>
      </c>
      <c r="X21" s="5"/>
    </row>
    <row r="22" spans="2:25" ht="9.75" customHeight="1" x14ac:dyDescent="0.15">
      <c r="B22" s="21"/>
      <c r="C22" s="22"/>
      <c r="D22" s="22"/>
      <c r="E22" s="22"/>
      <c r="F22" s="22"/>
      <c r="G22" s="23"/>
      <c r="H22" s="23"/>
      <c r="R22" s="42"/>
      <c r="S22" s="42"/>
      <c r="T22" s="43"/>
      <c r="U22" s="43" t="s">
        <v>32</v>
      </c>
      <c r="V22" s="43"/>
      <c r="W22" s="43" t="s">
        <v>31</v>
      </c>
      <c r="X22" s="5"/>
    </row>
    <row r="23" spans="2:25" ht="18" customHeight="1" x14ac:dyDescent="0.15">
      <c r="K23" s="4">
        <v>2001</v>
      </c>
      <c r="L23" s="39"/>
      <c r="M23" s="39">
        <v>5921.0780000000004</v>
      </c>
      <c r="N23" s="39">
        <v>361.048</v>
      </c>
      <c r="O23" s="39">
        <v>6018.9989999999998</v>
      </c>
      <c r="P23" s="39">
        <f>+L23+M23+N23</f>
        <v>6282.1260000000002</v>
      </c>
      <c r="R23" s="44">
        <v>2002</v>
      </c>
      <c r="S23" s="44">
        <v>38974</v>
      </c>
      <c r="T23" s="45">
        <v>2.3199999999999998</v>
      </c>
      <c r="U23" s="45">
        <f>+T23/100</f>
        <v>2.3199999999999998E-2</v>
      </c>
      <c r="V23" s="45">
        <f>1+U23</f>
        <v>1.0232000000000001</v>
      </c>
      <c r="W23" s="46">
        <f>+S23*V23</f>
        <v>39878.196800000005</v>
      </c>
      <c r="X23" s="45"/>
      <c r="Y23" s="44"/>
    </row>
    <row r="24" spans="2:25" ht="18" customHeight="1" x14ac:dyDescent="0.15">
      <c r="K24" s="4">
        <v>2002</v>
      </c>
      <c r="L24" s="39"/>
      <c r="M24" s="39">
        <v>6396.3639999999996</v>
      </c>
      <c r="N24" s="39">
        <v>3026.1770000000001</v>
      </c>
      <c r="O24" s="39">
        <v>5276.5309999999999</v>
      </c>
      <c r="P24" s="39">
        <f t="shared" ref="P24:P42" si="1">+L24+M24+N24</f>
        <v>9422.5409999999993</v>
      </c>
      <c r="R24" s="44">
        <v>2003</v>
      </c>
      <c r="S24" s="44">
        <v>32843</v>
      </c>
      <c r="T24" s="45">
        <v>2.3199999999999998</v>
      </c>
      <c r="U24" s="45">
        <f t="shared" ref="U24:U42" si="2">+T24/100</f>
        <v>2.3199999999999998E-2</v>
      </c>
      <c r="V24" s="45">
        <f t="shared" ref="V24:V42" si="3">1+U24</f>
        <v>1.0232000000000001</v>
      </c>
      <c r="W24" s="46">
        <f t="shared" ref="W24:W42" si="4">+S24*V24</f>
        <v>33604.957600000002</v>
      </c>
      <c r="X24" s="45"/>
      <c r="Y24" s="44"/>
    </row>
    <row r="25" spans="2:25" ht="18" customHeight="1" x14ac:dyDescent="0.15">
      <c r="K25" s="4">
        <v>2003</v>
      </c>
      <c r="L25" s="39"/>
      <c r="M25" s="39">
        <v>19703.317999999999</v>
      </c>
      <c r="N25" s="39">
        <v>5382.94</v>
      </c>
      <c r="O25" s="39">
        <v>4521.817</v>
      </c>
      <c r="P25" s="39">
        <f t="shared" si="1"/>
        <v>25086.257999999998</v>
      </c>
      <c r="R25" s="44">
        <v>2004</v>
      </c>
      <c r="S25" s="44">
        <v>36545</v>
      </c>
      <c r="T25" s="45">
        <v>2.3199999999999998</v>
      </c>
      <c r="U25" s="45">
        <f t="shared" si="2"/>
        <v>2.3199999999999998E-2</v>
      </c>
      <c r="V25" s="45">
        <f t="shared" si="3"/>
        <v>1.0232000000000001</v>
      </c>
      <c r="W25" s="46">
        <f t="shared" si="4"/>
        <v>37392.844000000005</v>
      </c>
      <c r="X25" s="45"/>
      <c r="Y25" s="44"/>
    </row>
    <row r="26" spans="2:25" ht="18" customHeight="1" x14ac:dyDescent="0.15">
      <c r="K26" s="4">
        <v>2004</v>
      </c>
      <c r="L26" s="39"/>
      <c r="M26" s="39">
        <v>19234.650000000001</v>
      </c>
      <c r="N26" s="39">
        <v>8590.5159999999996</v>
      </c>
      <c r="O26" s="39">
        <v>4289.7179999999998</v>
      </c>
      <c r="P26" s="39">
        <f t="shared" si="1"/>
        <v>27825.166000000001</v>
      </c>
      <c r="R26" s="44">
        <v>2005</v>
      </c>
      <c r="S26" s="44">
        <v>52569</v>
      </c>
      <c r="T26" s="45">
        <v>2.3199999999999998</v>
      </c>
      <c r="U26" s="45">
        <f t="shared" si="2"/>
        <v>2.3199999999999998E-2</v>
      </c>
      <c r="V26" s="45">
        <f t="shared" si="3"/>
        <v>1.0232000000000001</v>
      </c>
      <c r="W26" s="46">
        <f t="shared" si="4"/>
        <v>53788.600800000007</v>
      </c>
      <c r="X26" s="45"/>
      <c r="Y26" s="44"/>
    </row>
    <row r="27" spans="2:25" ht="18" customHeight="1" x14ac:dyDescent="0.15">
      <c r="K27" s="4">
        <v>2005</v>
      </c>
      <c r="L27" s="39"/>
      <c r="M27" s="39">
        <v>18049.284</v>
      </c>
      <c r="N27" s="39">
        <v>5127.1589999999997</v>
      </c>
      <c r="O27" s="39">
        <v>1841.71</v>
      </c>
      <c r="P27" s="39">
        <f t="shared" si="1"/>
        <v>23176.442999999999</v>
      </c>
      <c r="R27" s="44">
        <v>2006</v>
      </c>
      <c r="S27" s="44">
        <v>39146</v>
      </c>
      <c r="T27" s="45">
        <v>2.3199999999999998</v>
      </c>
      <c r="U27" s="45">
        <f t="shared" si="2"/>
        <v>2.3199999999999998E-2</v>
      </c>
      <c r="V27" s="45">
        <f t="shared" si="3"/>
        <v>1.0232000000000001</v>
      </c>
      <c r="W27" s="46">
        <f t="shared" si="4"/>
        <v>40054.187200000008</v>
      </c>
      <c r="X27" s="45"/>
      <c r="Y27" s="44"/>
    </row>
    <row r="28" spans="2:25" ht="18" customHeight="1" x14ac:dyDescent="0.15">
      <c r="K28" s="4">
        <v>2006</v>
      </c>
      <c r="L28" s="39">
        <v>35959.404000000002</v>
      </c>
      <c r="M28" s="39">
        <v>1417.2090000000001</v>
      </c>
      <c r="N28" s="39">
        <v>4468.2460000000001</v>
      </c>
      <c r="O28" s="39">
        <v>327.48</v>
      </c>
      <c r="P28" s="39">
        <f t="shared" si="1"/>
        <v>41844.859000000004</v>
      </c>
      <c r="R28" s="44">
        <v>2007</v>
      </c>
      <c r="S28" s="44">
        <v>50506</v>
      </c>
      <c r="T28" s="45">
        <v>2.3199999999999998</v>
      </c>
      <c r="U28" s="45">
        <f t="shared" si="2"/>
        <v>2.3199999999999998E-2</v>
      </c>
      <c r="V28" s="45">
        <f t="shared" si="3"/>
        <v>1.0232000000000001</v>
      </c>
      <c r="W28" s="46">
        <f t="shared" si="4"/>
        <v>51677.739200000004</v>
      </c>
      <c r="X28" s="45"/>
      <c r="Y28" s="44"/>
    </row>
    <row r="29" spans="2:25" ht="18" customHeight="1" x14ac:dyDescent="0.15">
      <c r="K29" s="4">
        <v>2007</v>
      </c>
      <c r="L29" s="39">
        <v>44473.264999999999</v>
      </c>
      <c r="M29" s="39">
        <v>4215.8500000000004</v>
      </c>
      <c r="N29" s="39">
        <v>8161.2539999999999</v>
      </c>
      <c r="O29" s="39">
        <v>45.496000000000002</v>
      </c>
      <c r="P29" s="39">
        <f t="shared" si="1"/>
        <v>56850.368999999999</v>
      </c>
      <c r="R29" s="44">
        <v>2008</v>
      </c>
      <c r="S29" s="44">
        <v>45078</v>
      </c>
      <c r="T29" s="45">
        <v>2.3199999999999998</v>
      </c>
      <c r="U29" s="45">
        <f t="shared" si="2"/>
        <v>2.3199999999999998E-2</v>
      </c>
      <c r="V29" s="45">
        <f t="shared" si="3"/>
        <v>1.0232000000000001</v>
      </c>
      <c r="W29" s="46">
        <f t="shared" si="4"/>
        <v>46123.809600000008</v>
      </c>
      <c r="X29" s="45"/>
      <c r="Y29" s="44"/>
    </row>
    <row r="30" spans="2:25" ht="18" customHeight="1" x14ac:dyDescent="0.15">
      <c r="K30" s="4">
        <v>2008</v>
      </c>
      <c r="L30" s="39">
        <v>45079.665000000001</v>
      </c>
      <c r="M30" s="39">
        <v>14420.11</v>
      </c>
      <c r="N30" s="39">
        <v>10440.206</v>
      </c>
      <c r="O30" s="39">
        <v>1146.76</v>
      </c>
      <c r="P30" s="39">
        <f t="shared" si="1"/>
        <v>69939.981</v>
      </c>
      <c r="R30" s="44">
        <v>2009</v>
      </c>
      <c r="S30" s="44">
        <v>49225</v>
      </c>
      <c r="T30" s="45">
        <v>2.3199999999999998</v>
      </c>
      <c r="U30" s="45">
        <f t="shared" si="2"/>
        <v>2.3199999999999998E-2</v>
      </c>
      <c r="V30" s="45">
        <f t="shared" si="3"/>
        <v>1.0232000000000001</v>
      </c>
      <c r="W30" s="46">
        <f t="shared" si="4"/>
        <v>50367.020000000004</v>
      </c>
      <c r="X30" s="45"/>
      <c r="Y30" s="44"/>
    </row>
    <row r="31" spans="2:25" ht="18" customHeight="1" x14ac:dyDescent="0.15">
      <c r="K31" s="4">
        <v>2009</v>
      </c>
      <c r="L31" s="39">
        <v>49222.15</v>
      </c>
      <c r="M31" s="39">
        <v>18551.712</v>
      </c>
      <c r="N31" s="39">
        <v>9688.0450000000001</v>
      </c>
      <c r="O31" s="39">
        <v>295.654</v>
      </c>
      <c r="P31" s="39">
        <f t="shared" si="1"/>
        <v>77461.906999999992</v>
      </c>
      <c r="R31" s="44">
        <v>2010</v>
      </c>
      <c r="S31" s="44">
        <v>20123</v>
      </c>
      <c r="T31" s="45">
        <v>2.3199999999999998</v>
      </c>
      <c r="U31" s="45">
        <f t="shared" si="2"/>
        <v>2.3199999999999998E-2</v>
      </c>
      <c r="V31" s="45">
        <f t="shared" si="3"/>
        <v>1.0232000000000001</v>
      </c>
      <c r="W31" s="46">
        <f t="shared" si="4"/>
        <v>20589.853600000002</v>
      </c>
      <c r="X31" s="45"/>
      <c r="Y31" s="44"/>
    </row>
    <row r="32" spans="2:25" ht="18" customHeight="1" x14ac:dyDescent="0.15">
      <c r="K32" s="4">
        <v>2010</v>
      </c>
      <c r="L32" s="39">
        <v>20224.114000000001</v>
      </c>
      <c r="M32" s="39">
        <v>11233.092000000001</v>
      </c>
      <c r="N32" s="39">
        <v>2804.5709999999999</v>
      </c>
      <c r="O32" s="39">
        <v>686.46699999999998</v>
      </c>
      <c r="P32" s="39">
        <f t="shared" si="1"/>
        <v>34261.777000000002</v>
      </c>
      <c r="R32" s="44">
        <v>2011</v>
      </c>
      <c r="S32" s="44">
        <v>16429</v>
      </c>
      <c r="T32" s="45">
        <v>2.3199999999999998</v>
      </c>
      <c r="U32" s="45">
        <f t="shared" si="2"/>
        <v>2.3199999999999998E-2</v>
      </c>
      <c r="V32" s="45">
        <f t="shared" si="3"/>
        <v>1.0232000000000001</v>
      </c>
      <c r="W32" s="46">
        <f t="shared" si="4"/>
        <v>16810.152800000003</v>
      </c>
      <c r="X32" s="45"/>
      <c r="Y32" s="44"/>
    </row>
    <row r="33" spans="11:30" ht="18" customHeight="1" x14ac:dyDescent="0.15">
      <c r="K33" s="4">
        <v>2011</v>
      </c>
      <c r="L33" s="39">
        <v>16793.392</v>
      </c>
      <c r="M33" s="39">
        <v>7213.6980000000003</v>
      </c>
      <c r="N33" s="39">
        <v>1766.722</v>
      </c>
      <c r="O33" s="39">
        <v>695.03</v>
      </c>
      <c r="P33" s="39">
        <f t="shared" si="1"/>
        <v>25773.812000000002</v>
      </c>
      <c r="R33" s="44">
        <v>2012</v>
      </c>
      <c r="S33" s="44">
        <v>19763</v>
      </c>
      <c r="T33" s="45">
        <v>2.3199999999999998</v>
      </c>
      <c r="U33" s="45">
        <f t="shared" si="2"/>
        <v>2.3199999999999998E-2</v>
      </c>
      <c r="V33" s="45">
        <f t="shared" si="3"/>
        <v>1.0232000000000001</v>
      </c>
      <c r="W33" s="46">
        <f t="shared" si="4"/>
        <v>20221.501600000003</v>
      </c>
      <c r="X33" s="45"/>
      <c r="Y33" s="44"/>
    </row>
    <row r="34" spans="11:30" ht="18" customHeight="1" x14ac:dyDescent="0.15">
      <c r="K34" s="4">
        <v>2012</v>
      </c>
      <c r="L34" s="39">
        <v>19719.138999999999</v>
      </c>
      <c r="M34" s="39">
        <v>19181.367999999999</v>
      </c>
      <c r="N34" s="39">
        <v>962.83399999999995</v>
      </c>
      <c r="O34" s="39">
        <v>544.351</v>
      </c>
      <c r="P34" s="39">
        <f t="shared" si="1"/>
        <v>39863.341</v>
      </c>
      <c r="R34" s="44">
        <v>2013</v>
      </c>
      <c r="S34" s="44">
        <v>21888</v>
      </c>
      <c r="T34" s="45">
        <v>2.3199999999999998</v>
      </c>
      <c r="U34" s="45">
        <f t="shared" si="2"/>
        <v>2.3199999999999998E-2</v>
      </c>
      <c r="V34" s="45">
        <f t="shared" si="3"/>
        <v>1.0232000000000001</v>
      </c>
      <c r="W34" s="46">
        <f t="shared" si="4"/>
        <v>22395.801600000003</v>
      </c>
      <c r="X34" s="45"/>
      <c r="Y34" s="44"/>
    </row>
    <row r="35" spans="11:30" ht="18" customHeight="1" x14ac:dyDescent="0.15">
      <c r="K35" s="4">
        <v>2013</v>
      </c>
      <c r="L35" s="39">
        <v>21751.952000000001</v>
      </c>
      <c r="M35" s="39">
        <v>4295.9210000000003</v>
      </c>
      <c r="N35" s="39">
        <v>618.69799999999998</v>
      </c>
      <c r="O35" s="39">
        <v>349.02499999999998</v>
      </c>
      <c r="P35" s="39">
        <f t="shared" si="1"/>
        <v>26666.571</v>
      </c>
      <c r="R35" s="44">
        <v>2014</v>
      </c>
      <c r="S35" s="44">
        <v>22951</v>
      </c>
      <c r="T35" s="45">
        <v>2.3199999999999998</v>
      </c>
      <c r="U35" s="45">
        <f t="shared" si="2"/>
        <v>2.3199999999999998E-2</v>
      </c>
      <c r="V35" s="45">
        <f t="shared" si="3"/>
        <v>1.0232000000000001</v>
      </c>
      <c r="W35" s="46">
        <f t="shared" si="4"/>
        <v>23483.463200000002</v>
      </c>
      <c r="X35" s="45"/>
      <c r="Y35" s="44"/>
    </row>
    <row r="36" spans="11:30" ht="18" customHeight="1" x14ac:dyDescent="0.15">
      <c r="K36" s="4">
        <v>2014</v>
      </c>
      <c r="L36" s="39">
        <v>22778.775000000001</v>
      </c>
      <c r="M36" s="39">
        <v>1283.7760000000001</v>
      </c>
      <c r="N36" s="39">
        <v>292.34699999999998</v>
      </c>
      <c r="O36" s="39">
        <v>43.912999999999997</v>
      </c>
      <c r="P36" s="39">
        <f t="shared" si="1"/>
        <v>24354.898000000005</v>
      </c>
      <c r="R36" s="44">
        <v>2015</v>
      </c>
      <c r="S36" s="44">
        <v>23643</v>
      </c>
      <c r="T36" s="45">
        <v>2.3199999999999998</v>
      </c>
      <c r="U36" s="45">
        <f t="shared" si="2"/>
        <v>2.3199999999999998E-2</v>
      </c>
      <c r="V36" s="45">
        <f t="shared" si="3"/>
        <v>1.0232000000000001</v>
      </c>
      <c r="W36" s="46">
        <f t="shared" si="4"/>
        <v>24191.517600000003</v>
      </c>
      <c r="X36" s="45"/>
      <c r="Y36" s="44"/>
    </row>
    <row r="37" spans="11:30" ht="18" customHeight="1" x14ac:dyDescent="0.15">
      <c r="K37" s="4">
        <v>2015</v>
      </c>
      <c r="L37" s="39">
        <v>23710.723000000002</v>
      </c>
      <c r="M37" s="39">
        <v>1026.7139999999999</v>
      </c>
      <c r="N37" s="39">
        <v>642.73400000000004</v>
      </c>
      <c r="O37" s="39">
        <v>27.45</v>
      </c>
      <c r="P37" s="39">
        <f t="shared" si="1"/>
        <v>25380.171000000002</v>
      </c>
      <c r="R37" s="44">
        <v>2016</v>
      </c>
      <c r="S37" s="44">
        <v>18495</v>
      </c>
      <c r="T37" s="45">
        <v>2.3199999999999998</v>
      </c>
      <c r="U37" s="45">
        <f t="shared" si="2"/>
        <v>2.3199999999999998E-2</v>
      </c>
      <c r="V37" s="45">
        <f t="shared" si="3"/>
        <v>1.0232000000000001</v>
      </c>
      <c r="W37" s="46">
        <f t="shared" si="4"/>
        <v>18924.084000000003</v>
      </c>
      <c r="X37" s="45"/>
      <c r="Y37" s="44"/>
    </row>
    <row r="38" spans="11:30" ht="18" customHeight="1" x14ac:dyDescent="0.15">
      <c r="K38" s="4">
        <v>2016</v>
      </c>
      <c r="L38" s="39">
        <v>18473.806</v>
      </c>
      <c r="M38" s="39">
        <v>2832.0250000000001</v>
      </c>
      <c r="N38" s="39">
        <v>1658.192</v>
      </c>
      <c r="O38" s="39">
        <v>243.53200000000001</v>
      </c>
      <c r="P38" s="39">
        <f t="shared" si="1"/>
        <v>22964.023000000001</v>
      </c>
      <c r="R38" s="44">
        <v>2017</v>
      </c>
      <c r="S38" s="44">
        <v>14134</v>
      </c>
      <c r="T38" s="45">
        <v>2.3199999999999998</v>
      </c>
      <c r="U38" s="45">
        <f t="shared" si="2"/>
        <v>2.3199999999999998E-2</v>
      </c>
      <c r="V38" s="45">
        <f t="shared" si="3"/>
        <v>1.0232000000000001</v>
      </c>
      <c r="W38" s="46">
        <f t="shared" si="4"/>
        <v>14461.908800000001</v>
      </c>
      <c r="X38" s="45"/>
      <c r="Y38" s="44"/>
    </row>
    <row r="39" spans="11:30" ht="18" customHeight="1" x14ac:dyDescent="0.15">
      <c r="K39" s="4">
        <v>2017</v>
      </c>
      <c r="L39" s="39">
        <v>14133.52</v>
      </c>
      <c r="M39" s="39">
        <v>6012.82</v>
      </c>
      <c r="N39" s="39">
        <v>1474.9010000000001</v>
      </c>
      <c r="O39" s="39">
        <v>16.792999999999999</v>
      </c>
      <c r="P39" s="39">
        <f t="shared" si="1"/>
        <v>21621.241000000002</v>
      </c>
      <c r="R39" s="44">
        <v>2018</v>
      </c>
      <c r="S39" s="44">
        <v>8355</v>
      </c>
      <c r="T39" s="45">
        <v>4.8600000000000003</v>
      </c>
      <c r="U39" s="45">
        <f t="shared" si="2"/>
        <v>4.8600000000000004E-2</v>
      </c>
      <c r="V39" s="45">
        <f t="shared" si="3"/>
        <v>1.0486</v>
      </c>
      <c r="W39" s="46">
        <f t="shared" si="4"/>
        <v>8761.0529999999999</v>
      </c>
      <c r="X39" s="45"/>
      <c r="Y39" s="44"/>
    </row>
    <row r="40" spans="11:30" ht="18" customHeight="1" x14ac:dyDescent="0.15">
      <c r="K40" s="4">
        <v>2018</v>
      </c>
      <c r="L40" s="39">
        <v>8355.3649999999998</v>
      </c>
      <c r="M40" s="39">
        <v>669.31799999999998</v>
      </c>
      <c r="N40" s="39">
        <v>395.56099999999998</v>
      </c>
      <c r="O40" s="39">
        <v>82.227000000000004</v>
      </c>
      <c r="P40" s="39">
        <f t="shared" si="1"/>
        <v>9420.2439999999988</v>
      </c>
      <c r="R40" s="44">
        <v>2019</v>
      </c>
      <c r="S40" s="44">
        <v>11278</v>
      </c>
      <c r="T40" s="45">
        <v>0.93</v>
      </c>
      <c r="U40" s="45">
        <f t="shared" si="2"/>
        <v>9.300000000000001E-3</v>
      </c>
      <c r="V40" s="45">
        <f t="shared" si="3"/>
        <v>1.0093000000000001</v>
      </c>
      <c r="W40" s="46">
        <f t="shared" si="4"/>
        <v>11382.885400000001</v>
      </c>
      <c r="X40" s="45"/>
      <c r="Y40" s="44"/>
    </row>
    <row r="41" spans="11:30" ht="18" customHeight="1" x14ac:dyDescent="0.15">
      <c r="K41" s="4">
        <v>2019</v>
      </c>
      <c r="L41" s="39">
        <v>8017.7120000000004</v>
      </c>
      <c r="M41" s="39">
        <v>530.82399999999996</v>
      </c>
      <c r="N41" s="39">
        <v>1061.5229999999999</v>
      </c>
      <c r="O41" s="39">
        <v>121.89700000000001</v>
      </c>
      <c r="P41" s="39">
        <f t="shared" si="1"/>
        <v>9610.0589999999993</v>
      </c>
      <c r="R41" s="44">
        <v>2020</v>
      </c>
      <c r="S41" s="44">
        <v>14194</v>
      </c>
      <c r="T41" s="45">
        <v>2.3199999999999998</v>
      </c>
      <c r="U41" s="45">
        <f t="shared" si="2"/>
        <v>2.3199999999999998E-2</v>
      </c>
      <c r="V41" s="45">
        <f t="shared" si="3"/>
        <v>1.0232000000000001</v>
      </c>
      <c r="W41" s="46">
        <f t="shared" si="4"/>
        <v>14523.300800000001</v>
      </c>
      <c r="X41" s="44"/>
      <c r="Y41" s="44"/>
    </row>
    <row r="42" spans="11:30" ht="18" customHeight="1" x14ac:dyDescent="0.15">
      <c r="K42" s="4">
        <v>2020</v>
      </c>
      <c r="L42" s="39">
        <v>14193.737999999999</v>
      </c>
      <c r="M42" s="39">
        <v>1731.075</v>
      </c>
      <c r="N42" s="39">
        <v>2615.7930000000001</v>
      </c>
      <c r="O42" s="39">
        <v>2.5</v>
      </c>
      <c r="P42" s="39">
        <f t="shared" si="1"/>
        <v>18540.606</v>
      </c>
      <c r="R42" s="44">
        <v>2021</v>
      </c>
      <c r="S42" s="44">
        <v>12347</v>
      </c>
      <c r="T42" s="45">
        <v>2.3199999999999998</v>
      </c>
      <c r="U42" s="45">
        <f t="shared" si="2"/>
        <v>2.3199999999999998E-2</v>
      </c>
      <c r="V42" s="45">
        <f t="shared" si="3"/>
        <v>1.0232000000000001</v>
      </c>
      <c r="W42" s="46">
        <f t="shared" si="4"/>
        <v>12633.450400000002</v>
      </c>
      <c r="X42" s="44"/>
      <c r="Y42" s="44"/>
    </row>
    <row r="43" spans="11:30" ht="18" customHeight="1" x14ac:dyDescent="0.15">
      <c r="R43" s="44"/>
      <c r="S43" s="44"/>
      <c r="T43" s="44"/>
      <c r="U43" s="44"/>
      <c r="V43" s="44"/>
      <c r="W43" s="44"/>
      <c r="X43" s="44"/>
      <c r="Y43" s="44"/>
    </row>
    <row r="44" spans="11:30" ht="18" customHeight="1" x14ac:dyDescent="0.15">
      <c r="K44" s="29"/>
      <c r="L44" s="29"/>
      <c r="M44" s="29"/>
      <c r="N44" s="29"/>
      <c r="O44" s="29"/>
      <c r="P44" s="29"/>
      <c r="Q44" s="29"/>
    </row>
    <row r="45" spans="11:30" ht="18" customHeight="1" x14ac:dyDescent="0.15">
      <c r="K45" s="30"/>
      <c r="L45" s="30"/>
      <c r="M45" s="30"/>
      <c r="N45" s="31"/>
      <c r="O45" s="31"/>
      <c r="P45" s="31"/>
      <c r="Q45" s="31"/>
      <c r="AA45" s="4">
        <v>0</v>
      </c>
      <c r="AB45" s="4">
        <v>0</v>
      </c>
      <c r="AC45" s="4">
        <v>0</v>
      </c>
      <c r="AD45" s="4">
        <v>0.33</v>
      </c>
    </row>
    <row r="46" spans="11:30" ht="18" customHeight="1" x14ac:dyDescent="0.15">
      <c r="K46" s="31"/>
      <c r="L46" s="31"/>
      <c r="M46" s="31"/>
      <c r="N46" s="31"/>
      <c r="O46" s="31"/>
      <c r="P46" s="31"/>
      <c r="Q46" s="31"/>
    </row>
    <row r="50" spans="2:30" ht="18" customHeight="1" x14ac:dyDescent="0.15">
      <c r="AA50" s="4">
        <v>0</v>
      </c>
      <c r="AB50" s="4">
        <v>0</v>
      </c>
      <c r="AC50" s="4">
        <v>0.33</v>
      </c>
      <c r="AD50" s="4">
        <v>0.33</v>
      </c>
    </row>
    <row r="52" spans="2:30" ht="18" customHeight="1" x14ac:dyDescent="0.15">
      <c r="AA52" s="4">
        <v>0</v>
      </c>
      <c r="AB52" s="4">
        <v>0</v>
      </c>
      <c r="AC52" s="4">
        <v>0.33</v>
      </c>
      <c r="AD52" s="4">
        <v>0.33</v>
      </c>
    </row>
    <row r="53" spans="2:30" ht="18" customHeight="1" x14ac:dyDescent="0.15">
      <c r="AA53" s="4">
        <v>0</v>
      </c>
      <c r="AB53" s="4">
        <v>0</v>
      </c>
      <c r="AC53" s="4">
        <v>0.33</v>
      </c>
      <c r="AD53" s="4">
        <v>0.26</v>
      </c>
    </row>
    <row r="54" spans="2:30" ht="18" customHeight="1" x14ac:dyDescent="0.15">
      <c r="AA54" s="4">
        <v>0</v>
      </c>
      <c r="AB54" s="4">
        <v>0</v>
      </c>
      <c r="AC54" s="4">
        <v>0.08</v>
      </c>
      <c r="AD54" s="4">
        <v>0.26</v>
      </c>
    </row>
    <row r="55" spans="2:30" ht="18" customHeight="1" x14ac:dyDescent="0.15">
      <c r="AA55" s="4">
        <v>0</v>
      </c>
      <c r="AB55" s="4">
        <v>0</v>
      </c>
      <c r="AC55" s="4">
        <v>0.33</v>
      </c>
      <c r="AD55" s="4">
        <v>0.26</v>
      </c>
    </row>
    <row r="56" spans="2:30" ht="18" customHeight="1" x14ac:dyDescent="0.15">
      <c r="AA56" s="4">
        <v>0</v>
      </c>
      <c r="AB56" s="4">
        <v>0</v>
      </c>
      <c r="AC56" s="4">
        <v>0.42</v>
      </c>
      <c r="AD56" s="4">
        <v>0.31</v>
      </c>
    </row>
    <row r="57" spans="2:30" ht="18" customHeight="1" x14ac:dyDescent="0.15">
      <c r="AA57" s="4">
        <v>0</v>
      </c>
      <c r="AB57" s="4">
        <v>0</v>
      </c>
      <c r="AC57" s="4">
        <v>0.42</v>
      </c>
      <c r="AD57" s="4">
        <v>0.31</v>
      </c>
    </row>
    <row r="58" spans="2:30" ht="18" customHeight="1" x14ac:dyDescent="0.15">
      <c r="AA58" s="4">
        <v>0</v>
      </c>
      <c r="AB58" s="4">
        <v>0</v>
      </c>
      <c r="AC58" s="4">
        <v>0.33</v>
      </c>
      <c r="AD58" s="4">
        <v>0.31</v>
      </c>
    </row>
    <row r="59" spans="2:30" ht="18" customHeight="1" x14ac:dyDescent="0.15">
      <c r="AA59" s="4">
        <v>0</v>
      </c>
      <c r="AB59" s="4">
        <v>0</v>
      </c>
      <c r="AC59" s="4">
        <v>0.33</v>
      </c>
      <c r="AD59" s="4">
        <v>0.31</v>
      </c>
    </row>
    <row r="60" spans="2:30" ht="18" customHeight="1" x14ac:dyDescent="0.15">
      <c r="AA60" s="4">
        <v>0</v>
      </c>
      <c r="AB60" s="4">
        <v>0</v>
      </c>
      <c r="AC60" s="4">
        <v>0.33</v>
      </c>
      <c r="AD60" s="4">
        <v>0.31</v>
      </c>
    </row>
    <row r="61" spans="2:30" ht="18" customHeight="1" x14ac:dyDescent="0.15">
      <c r="AA61" s="4">
        <v>0</v>
      </c>
      <c r="AB61" s="4">
        <v>0</v>
      </c>
      <c r="AC61" s="4">
        <v>0.33</v>
      </c>
      <c r="AD61" s="4">
        <v>0.31</v>
      </c>
    </row>
    <row r="62" spans="2:30" ht="18" customHeight="1" x14ac:dyDescent="0.15">
      <c r="B62" s="50" t="s">
        <v>14</v>
      </c>
      <c r="C62" s="51"/>
      <c r="D62" s="51"/>
      <c r="E62" s="51"/>
      <c r="F62" s="51"/>
      <c r="G62" s="51"/>
      <c r="H62" s="24"/>
      <c r="AA62" s="4">
        <v>0</v>
      </c>
      <c r="AB62" s="4">
        <v>0</v>
      </c>
      <c r="AC62" s="4">
        <v>0.33</v>
      </c>
      <c r="AD62" s="4">
        <v>0.31</v>
      </c>
    </row>
    <row r="63" spans="2:30" ht="6.75" customHeight="1" x14ac:dyDescent="0.15">
      <c r="B63" s="24"/>
      <c r="C63" s="24"/>
      <c r="D63" s="24"/>
      <c r="E63" s="24"/>
      <c r="F63" s="24"/>
      <c r="G63" s="24"/>
      <c r="H63" s="24"/>
      <c r="AA63" s="4">
        <v>0</v>
      </c>
      <c r="AB63" s="4">
        <v>0</v>
      </c>
      <c r="AC63" s="4">
        <v>0.33</v>
      </c>
      <c r="AD63" s="4">
        <v>0.31</v>
      </c>
    </row>
    <row r="64" spans="2:30" s="2" customFormat="1" ht="8.5" customHeight="1" x14ac:dyDescent="0.15">
      <c r="B64" s="25"/>
      <c r="AA64" s="2">
        <v>0</v>
      </c>
      <c r="AB64" s="2">
        <v>0</v>
      </c>
      <c r="AC64" s="2">
        <v>0.33</v>
      </c>
      <c r="AD64" s="2">
        <v>0.31</v>
      </c>
    </row>
  </sheetData>
  <mergeCells count="3">
    <mergeCell ref="B2:G2"/>
    <mergeCell ref="B3:G3"/>
    <mergeCell ref="B62:G62"/>
  </mergeCells>
  <printOptions horizontalCentered="1" verticalCentered="1"/>
  <pageMargins left="0.78740157480314965" right="0.59055118110236227" top="0.78740157480314965" bottom="0.78740157480314965" header="0.19685039370078741" footer="0.39370078740157483"/>
  <pageSetup scale="66" orientation="portrait" r:id="rId1"/>
  <headerFooter alignWithMargins="0">
    <oddHeader>&amp;C&amp;12
INSTITUTO DE FOMENTO PESQUERO  /  DIVISIÓN DE INVESTIGACIÓN PESQUERA</oddHeader>
    <oddFooter>&amp;CSUBSECRETARÍA DE ECONOMÍA Y EMT – CONVENIO DE DESEMPEÑO, 2018
INFORME AVANCE: PROGRAMA DE SEGUIMIENTO DE LAS PRINCIPALES PESQUERÍAS PELÁGICAS DE LA ZONA CENTRO-SUR DE CHILE, V-XI REGIONES, AÑO 2018</oddFooter>
  </headerFooter>
  <ignoredErrors>
    <ignoredError sqref="G7:G19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04860-D74C-4820-9105-F5F83CDB7EC9}">
  <dimension ref="A3:N39"/>
  <sheetViews>
    <sheetView workbookViewId="0">
      <selection activeCell="E50" sqref="E50"/>
    </sheetView>
  </sheetViews>
  <sheetFormatPr baseColWidth="10" defaultColWidth="11.5" defaultRowHeight="13" x14ac:dyDescent="0.15"/>
  <cols>
    <col min="1" max="16384" width="11.5" style="28"/>
  </cols>
  <sheetData>
    <row r="3" spans="1:14" ht="23.25" customHeight="1" x14ac:dyDescent="0.15">
      <c r="A3" s="35" t="s">
        <v>2</v>
      </c>
      <c r="B3" s="36" t="s">
        <v>18</v>
      </c>
      <c r="C3" s="36" t="s">
        <v>19</v>
      </c>
      <c r="D3" s="36" t="s">
        <v>20</v>
      </c>
      <c r="E3" s="36" t="s">
        <v>21</v>
      </c>
      <c r="F3" s="36" t="s">
        <v>22</v>
      </c>
      <c r="G3" s="36" t="s">
        <v>23</v>
      </c>
      <c r="H3" s="36" t="s">
        <v>24</v>
      </c>
      <c r="I3" s="36" t="s">
        <v>25</v>
      </c>
      <c r="J3" s="36" t="s">
        <v>26</v>
      </c>
      <c r="K3" s="36" t="s">
        <v>27</v>
      </c>
      <c r="L3" s="36" t="s">
        <v>28</v>
      </c>
      <c r="M3" s="36" t="s">
        <v>29</v>
      </c>
      <c r="N3" s="37" t="s">
        <v>30</v>
      </c>
    </row>
    <row r="4" spans="1:14" ht="14" x14ac:dyDescent="0.15">
      <c r="A4" s="32">
        <v>2006</v>
      </c>
      <c r="B4" s="33"/>
      <c r="C4" s="33">
        <v>8383.58</v>
      </c>
      <c r="D4" s="33">
        <v>7485.28</v>
      </c>
      <c r="E4" s="33">
        <v>2008.11</v>
      </c>
      <c r="F4" s="33">
        <v>3409.69</v>
      </c>
      <c r="G4" s="33">
        <v>2760.07</v>
      </c>
      <c r="H4" s="33">
        <v>3285.78</v>
      </c>
      <c r="I4" s="33">
        <v>722.51</v>
      </c>
      <c r="J4" s="33">
        <v>367.07</v>
      </c>
      <c r="K4" s="33">
        <v>2884.61</v>
      </c>
      <c r="L4" s="33">
        <v>2822.19</v>
      </c>
      <c r="M4" s="33">
        <v>1830.5</v>
      </c>
      <c r="N4" s="34">
        <f>SUM(B4:M4)</f>
        <v>35959.39</v>
      </c>
    </row>
    <row r="5" spans="1:14" ht="14" x14ac:dyDescent="0.15">
      <c r="A5" s="32">
        <v>2007</v>
      </c>
      <c r="B5" s="33">
        <v>5739.74</v>
      </c>
      <c r="C5" s="33">
        <v>5100.67</v>
      </c>
      <c r="D5" s="33">
        <v>4180.8999999999996</v>
      </c>
      <c r="E5" s="33">
        <v>4651.16</v>
      </c>
      <c r="F5" s="33">
        <v>7430.22</v>
      </c>
      <c r="G5" s="33">
        <v>4694.1499999999996</v>
      </c>
      <c r="H5" s="33">
        <v>3027.25</v>
      </c>
      <c r="I5" s="33">
        <v>3717.74</v>
      </c>
      <c r="J5" s="33">
        <v>16.989999999999998</v>
      </c>
      <c r="K5" s="33">
        <v>1821.76</v>
      </c>
      <c r="L5" s="33">
        <v>4092.69</v>
      </c>
      <c r="M5" s="33"/>
      <c r="N5" s="34">
        <f t="shared" ref="N5:N19" si="0">SUM(B5:M5)</f>
        <v>44473.270000000004</v>
      </c>
    </row>
    <row r="6" spans="1:14" ht="14" x14ac:dyDescent="0.15">
      <c r="A6" s="32">
        <v>2008</v>
      </c>
      <c r="B6" s="33"/>
      <c r="C6" s="33">
        <v>10122.34</v>
      </c>
      <c r="D6" s="33">
        <v>6489.43</v>
      </c>
      <c r="E6" s="33">
        <v>4329.05</v>
      </c>
      <c r="F6" s="33">
        <v>4822.78</v>
      </c>
      <c r="G6" s="33">
        <v>951.18</v>
      </c>
      <c r="H6" s="33">
        <v>282.13</v>
      </c>
      <c r="I6" s="33">
        <v>13.12</v>
      </c>
      <c r="J6" s="33">
        <v>34.49</v>
      </c>
      <c r="K6" s="33">
        <v>7046.08</v>
      </c>
      <c r="L6" s="33">
        <v>5954.34</v>
      </c>
      <c r="M6" s="33">
        <v>5034.7299999999996</v>
      </c>
      <c r="N6" s="34">
        <f t="shared" si="0"/>
        <v>45079.67</v>
      </c>
    </row>
    <row r="7" spans="1:14" ht="14" x14ac:dyDescent="0.15">
      <c r="A7" s="32">
        <v>2009</v>
      </c>
      <c r="B7" s="33"/>
      <c r="C7" s="33">
        <v>4.66</v>
      </c>
      <c r="D7" s="33">
        <v>9488.36</v>
      </c>
      <c r="E7" s="33">
        <v>13247.21</v>
      </c>
      <c r="F7" s="33">
        <v>9750.19</v>
      </c>
      <c r="G7" s="33">
        <v>6552.63</v>
      </c>
      <c r="H7" s="33">
        <v>4406.54</v>
      </c>
      <c r="I7" s="33">
        <v>1514.02</v>
      </c>
      <c r="J7" s="33">
        <v>88.03</v>
      </c>
      <c r="K7" s="33"/>
      <c r="L7" s="33">
        <v>1814.46</v>
      </c>
      <c r="M7" s="33">
        <v>2356.04</v>
      </c>
      <c r="N7" s="34">
        <f t="shared" si="0"/>
        <v>49222.139999999992</v>
      </c>
    </row>
    <row r="8" spans="1:14" ht="14" x14ac:dyDescent="0.15">
      <c r="A8" s="32">
        <v>2010</v>
      </c>
      <c r="B8" s="33">
        <v>163.85</v>
      </c>
      <c r="C8" s="33">
        <v>1444.99</v>
      </c>
      <c r="D8" s="33">
        <v>6826</v>
      </c>
      <c r="E8" s="33">
        <v>3397.09</v>
      </c>
      <c r="F8" s="33">
        <v>4685.6899999999996</v>
      </c>
      <c r="G8" s="33">
        <v>1563.73</v>
      </c>
      <c r="H8" s="33">
        <v>179.9</v>
      </c>
      <c r="I8" s="33">
        <v>56.37</v>
      </c>
      <c r="J8" s="33">
        <v>143.06</v>
      </c>
      <c r="K8" s="33"/>
      <c r="L8" s="33">
        <v>757.77</v>
      </c>
      <c r="M8" s="33">
        <v>1005.69</v>
      </c>
      <c r="N8" s="34">
        <f t="shared" si="0"/>
        <v>20224.14</v>
      </c>
    </row>
    <row r="9" spans="1:14" ht="14" x14ac:dyDescent="0.15">
      <c r="A9" s="32">
        <v>2011</v>
      </c>
      <c r="B9" s="33">
        <v>623.38</v>
      </c>
      <c r="C9" s="33">
        <v>279.48</v>
      </c>
      <c r="D9" s="33">
        <v>2887.18</v>
      </c>
      <c r="E9" s="33">
        <v>2785.13</v>
      </c>
      <c r="F9" s="33">
        <v>3743.68</v>
      </c>
      <c r="G9" s="33">
        <v>700.44</v>
      </c>
      <c r="H9" s="33">
        <v>52.63</v>
      </c>
      <c r="I9" s="33">
        <v>111.37</v>
      </c>
      <c r="J9" s="33">
        <v>20.69</v>
      </c>
      <c r="K9" s="33">
        <v>13.5</v>
      </c>
      <c r="L9" s="33">
        <v>2026.73</v>
      </c>
      <c r="M9" s="33">
        <v>3549.19</v>
      </c>
      <c r="N9" s="34">
        <f t="shared" si="0"/>
        <v>16793.400000000001</v>
      </c>
    </row>
    <row r="10" spans="1:14" ht="14" x14ac:dyDescent="0.15">
      <c r="A10" s="32">
        <v>2012</v>
      </c>
      <c r="B10" s="33"/>
      <c r="C10" s="33">
        <v>3854.56</v>
      </c>
      <c r="D10" s="33">
        <v>3189.61</v>
      </c>
      <c r="E10" s="33">
        <v>2151.48</v>
      </c>
      <c r="F10" s="33">
        <v>1192.5999999999999</v>
      </c>
      <c r="G10" s="33">
        <v>2160.14</v>
      </c>
      <c r="H10" s="33">
        <v>6521.21</v>
      </c>
      <c r="I10" s="33"/>
      <c r="J10" s="33"/>
      <c r="K10" s="33">
        <v>2.7</v>
      </c>
      <c r="L10" s="33">
        <v>4.37</v>
      </c>
      <c r="M10" s="33">
        <v>642.46</v>
      </c>
      <c r="N10" s="34">
        <f t="shared" si="0"/>
        <v>19719.129999999997</v>
      </c>
    </row>
    <row r="11" spans="1:14" ht="14" x14ac:dyDescent="0.15">
      <c r="A11" s="32">
        <v>2013</v>
      </c>
      <c r="B11" s="33">
        <v>825.51</v>
      </c>
      <c r="C11" s="33">
        <v>6453.63</v>
      </c>
      <c r="D11" s="33">
        <v>5252.1</v>
      </c>
      <c r="E11" s="33">
        <v>1975.77</v>
      </c>
      <c r="F11" s="33">
        <v>300.24</v>
      </c>
      <c r="G11" s="33">
        <v>637.26</v>
      </c>
      <c r="H11" s="33">
        <v>618.19000000000005</v>
      </c>
      <c r="I11" s="33">
        <v>737.25</v>
      </c>
      <c r="J11" s="33">
        <v>240.11</v>
      </c>
      <c r="K11" s="33">
        <v>220.4</v>
      </c>
      <c r="L11" s="33">
        <v>1776.02</v>
      </c>
      <c r="M11" s="33">
        <v>2715.49</v>
      </c>
      <c r="N11" s="34">
        <f t="shared" si="0"/>
        <v>21751.970000000008</v>
      </c>
    </row>
    <row r="12" spans="1:14" ht="14" x14ac:dyDescent="0.15">
      <c r="A12" s="32">
        <v>2014</v>
      </c>
      <c r="B12" s="33">
        <v>1087.25</v>
      </c>
      <c r="C12" s="33">
        <v>3299.37</v>
      </c>
      <c r="D12" s="33">
        <v>4283.62</v>
      </c>
      <c r="E12" s="33">
        <v>756.45</v>
      </c>
      <c r="F12" s="33">
        <v>1821.83</v>
      </c>
      <c r="G12" s="33">
        <v>1877.35</v>
      </c>
      <c r="H12" s="33">
        <v>2677.82</v>
      </c>
      <c r="I12" s="33">
        <v>354.41</v>
      </c>
      <c r="J12" s="33">
        <v>43.05</v>
      </c>
      <c r="K12" s="33">
        <v>174.95</v>
      </c>
      <c r="L12" s="33">
        <v>2721.73</v>
      </c>
      <c r="M12" s="33">
        <v>3680.93</v>
      </c>
      <c r="N12" s="34">
        <f t="shared" si="0"/>
        <v>22778.760000000002</v>
      </c>
    </row>
    <row r="13" spans="1:14" ht="14" x14ac:dyDescent="0.15">
      <c r="A13" s="32">
        <v>2015</v>
      </c>
      <c r="B13" s="33">
        <v>9087.5</v>
      </c>
      <c r="C13" s="33">
        <v>5533.01</v>
      </c>
      <c r="D13" s="33">
        <v>4602.96</v>
      </c>
      <c r="E13" s="33">
        <v>8.16</v>
      </c>
      <c r="F13" s="33">
        <v>116.41</v>
      </c>
      <c r="G13" s="33">
        <v>665.38</v>
      </c>
      <c r="H13" s="33">
        <v>365.26</v>
      </c>
      <c r="I13" s="33">
        <v>65.150000000000006</v>
      </c>
      <c r="J13" s="33">
        <v>41.6</v>
      </c>
      <c r="K13" s="33">
        <v>58.71</v>
      </c>
      <c r="L13" s="33">
        <v>66.12</v>
      </c>
      <c r="M13" s="33">
        <v>3100.47</v>
      </c>
      <c r="N13" s="34">
        <f t="shared" si="0"/>
        <v>23710.73</v>
      </c>
    </row>
    <row r="14" spans="1:14" ht="14" x14ac:dyDescent="0.15">
      <c r="A14" s="32">
        <v>2016</v>
      </c>
      <c r="B14" s="33">
        <v>2523.4299999999998</v>
      </c>
      <c r="C14" s="33">
        <v>6361.81</v>
      </c>
      <c r="D14" s="33">
        <v>738.8</v>
      </c>
      <c r="E14" s="33">
        <v>1714.5</v>
      </c>
      <c r="F14" s="33">
        <v>569.44000000000005</v>
      </c>
      <c r="G14" s="33">
        <v>1697.93</v>
      </c>
      <c r="H14" s="33">
        <v>870.99</v>
      </c>
      <c r="I14" s="33">
        <v>133.82</v>
      </c>
      <c r="J14" s="33">
        <v>37.4</v>
      </c>
      <c r="K14" s="33">
        <v>62.09</v>
      </c>
      <c r="L14" s="33">
        <v>85.53</v>
      </c>
      <c r="M14" s="33">
        <v>3663.88</v>
      </c>
      <c r="N14" s="34">
        <f t="shared" si="0"/>
        <v>18459.62</v>
      </c>
    </row>
    <row r="15" spans="1:14" ht="14" x14ac:dyDescent="0.15">
      <c r="A15" s="32">
        <v>2017</v>
      </c>
      <c r="B15" s="33">
        <v>531.4</v>
      </c>
      <c r="C15" s="33">
        <v>1279.81</v>
      </c>
      <c r="D15" s="33">
        <v>2858.19</v>
      </c>
      <c r="E15" s="33">
        <v>61.4</v>
      </c>
      <c r="F15" s="33">
        <v>2424.86</v>
      </c>
      <c r="G15" s="33">
        <v>1858.42</v>
      </c>
      <c r="H15" s="33">
        <v>946.56</v>
      </c>
      <c r="I15" s="33">
        <v>608.99</v>
      </c>
      <c r="J15" s="33">
        <v>91.44</v>
      </c>
      <c r="K15" s="33">
        <v>103.23</v>
      </c>
      <c r="L15" s="33">
        <v>913.13</v>
      </c>
      <c r="M15" s="33">
        <v>2456.11</v>
      </c>
      <c r="N15" s="34">
        <f t="shared" si="0"/>
        <v>14133.539999999999</v>
      </c>
    </row>
    <row r="16" spans="1:14" ht="14" x14ac:dyDescent="0.15">
      <c r="A16" s="32">
        <v>2018</v>
      </c>
      <c r="B16" s="33">
        <v>125.6</v>
      </c>
      <c r="C16" s="33">
        <v>22.15</v>
      </c>
      <c r="D16" s="33">
        <v>48.46</v>
      </c>
      <c r="E16" s="33">
        <v>74.03</v>
      </c>
      <c r="F16" s="33">
        <v>494.86</v>
      </c>
      <c r="G16" s="33">
        <v>870.48</v>
      </c>
      <c r="H16" s="33">
        <v>954.53</v>
      </c>
      <c r="I16" s="33">
        <v>650.89</v>
      </c>
      <c r="J16" s="33">
        <v>687.59</v>
      </c>
      <c r="K16" s="33">
        <v>61.46</v>
      </c>
      <c r="L16" s="33">
        <v>1121.5899999999999</v>
      </c>
      <c r="M16" s="33">
        <v>3243.74</v>
      </c>
      <c r="N16" s="34">
        <f t="shared" si="0"/>
        <v>8355.3799999999992</v>
      </c>
    </row>
    <row r="17" spans="1:14" ht="14" x14ac:dyDescent="0.15">
      <c r="A17" s="32">
        <v>2019</v>
      </c>
      <c r="B17" s="33">
        <v>2456.46</v>
      </c>
      <c r="C17" s="33">
        <v>1523.62</v>
      </c>
      <c r="D17" s="33">
        <v>1218.04</v>
      </c>
      <c r="E17" s="33">
        <v>145.13</v>
      </c>
      <c r="F17" s="33">
        <v>483.09</v>
      </c>
      <c r="G17" s="33">
        <v>769.66</v>
      </c>
      <c r="H17" s="33">
        <v>1430.74</v>
      </c>
      <c r="I17" s="33">
        <v>520.37</v>
      </c>
      <c r="J17" s="33">
        <v>20.29</v>
      </c>
      <c r="K17" s="33">
        <v>182.38</v>
      </c>
      <c r="L17" s="33">
        <v>1055.93</v>
      </c>
      <c r="M17" s="33">
        <v>1463.63</v>
      </c>
      <c r="N17" s="34">
        <f t="shared" si="0"/>
        <v>11269.34</v>
      </c>
    </row>
    <row r="18" spans="1:14" ht="14" x14ac:dyDescent="0.15">
      <c r="A18" s="32">
        <v>2020</v>
      </c>
      <c r="B18" s="33">
        <v>1898.52</v>
      </c>
      <c r="C18" s="33">
        <v>2100.77</v>
      </c>
      <c r="D18" s="33">
        <v>1026.93</v>
      </c>
      <c r="E18" s="33">
        <v>15.2</v>
      </c>
      <c r="F18" s="33">
        <v>326.11</v>
      </c>
      <c r="G18" s="33">
        <v>109.77</v>
      </c>
      <c r="H18" s="33">
        <v>464.81</v>
      </c>
      <c r="I18" s="33">
        <v>337.21</v>
      </c>
      <c r="J18" s="33">
        <v>87.46</v>
      </c>
      <c r="K18" s="33">
        <v>79.650000000000006</v>
      </c>
      <c r="L18" s="33">
        <v>3063.82</v>
      </c>
      <c r="M18" s="33">
        <v>4683.49</v>
      </c>
      <c r="N18" s="34">
        <f t="shared" si="0"/>
        <v>14193.74</v>
      </c>
    </row>
    <row r="19" spans="1:14" ht="14" x14ac:dyDescent="0.15">
      <c r="A19" s="32">
        <v>2021</v>
      </c>
      <c r="B19" s="33">
        <v>1161.81</v>
      </c>
      <c r="C19" s="33">
        <v>3102.61</v>
      </c>
      <c r="D19" s="33">
        <v>1844.82</v>
      </c>
      <c r="E19" s="33">
        <v>92.53</v>
      </c>
      <c r="F19" s="33">
        <v>29.44</v>
      </c>
      <c r="G19" s="33"/>
      <c r="H19" s="33"/>
      <c r="I19" s="33"/>
      <c r="J19" s="33"/>
      <c r="K19" s="33"/>
      <c r="L19" s="33"/>
      <c r="M19" s="33"/>
      <c r="N19" s="34">
        <f t="shared" si="0"/>
        <v>6231.2099999999991</v>
      </c>
    </row>
    <row r="24" spans="1:14" x14ac:dyDescent="0.15">
      <c r="A24" s="28">
        <v>2006</v>
      </c>
      <c r="B24" s="38"/>
      <c r="C24" s="38">
        <v>8383.58</v>
      </c>
      <c r="D24" s="38">
        <v>7485.28</v>
      </c>
      <c r="E24" s="38">
        <v>2008.11</v>
      </c>
      <c r="F24" s="38">
        <v>3409.69</v>
      </c>
      <c r="G24" s="38">
        <v>2760.07</v>
      </c>
      <c r="H24" s="38">
        <v>3285.78</v>
      </c>
      <c r="I24" s="38">
        <v>722.51</v>
      </c>
      <c r="J24" s="38">
        <v>367.07</v>
      </c>
      <c r="K24" s="38">
        <v>2884.61</v>
      </c>
      <c r="L24" s="38">
        <v>2822.19</v>
      </c>
      <c r="M24" s="38">
        <v>1830.5</v>
      </c>
    </row>
    <row r="25" spans="1:14" x14ac:dyDescent="0.15">
      <c r="A25" s="28">
        <v>2007</v>
      </c>
      <c r="B25" s="38">
        <v>5739.74</v>
      </c>
      <c r="C25" s="38">
        <v>5100.67</v>
      </c>
      <c r="D25" s="38">
        <v>4180.8999999999996</v>
      </c>
      <c r="E25" s="38">
        <v>4651.16</v>
      </c>
      <c r="F25" s="38">
        <v>7430.22</v>
      </c>
      <c r="G25" s="38">
        <v>4694.1499999999996</v>
      </c>
      <c r="H25" s="38">
        <v>3027.25</v>
      </c>
      <c r="I25" s="38">
        <v>3717.74</v>
      </c>
      <c r="J25" s="38">
        <v>16.989999999999998</v>
      </c>
      <c r="K25" s="38">
        <v>1821.76</v>
      </c>
      <c r="L25" s="38">
        <v>4092.69</v>
      </c>
      <c r="M25" s="38"/>
    </row>
    <row r="26" spans="1:14" x14ac:dyDescent="0.15">
      <c r="A26" s="28">
        <v>2008</v>
      </c>
      <c r="B26" s="38"/>
      <c r="C26" s="38">
        <v>10122.34</v>
      </c>
      <c r="D26" s="38">
        <v>6489.43</v>
      </c>
      <c r="E26" s="38">
        <v>4329.05</v>
      </c>
      <c r="F26" s="38">
        <v>4822.78</v>
      </c>
      <c r="G26" s="38">
        <v>951.18</v>
      </c>
      <c r="H26" s="38">
        <v>282.13</v>
      </c>
      <c r="I26" s="38">
        <v>13.12</v>
      </c>
      <c r="J26" s="38">
        <v>34.49</v>
      </c>
      <c r="K26" s="38">
        <v>7046.08</v>
      </c>
      <c r="L26" s="38">
        <v>5954.34</v>
      </c>
      <c r="M26" s="38">
        <v>5034.7299999999996</v>
      </c>
    </row>
    <row r="27" spans="1:14" x14ac:dyDescent="0.15">
      <c r="A27" s="28">
        <v>2009</v>
      </c>
      <c r="B27" s="38"/>
      <c r="C27" s="38">
        <v>4.66</v>
      </c>
      <c r="D27" s="38">
        <v>9488.36</v>
      </c>
      <c r="E27" s="38">
        <v>13247.21</v>
      </c>
      <c r="F27" s="38">
        <v>9750.19</v>
      </c>
      <c r="G27" s="38">
        <v>6552.63</v>
      </c>
      <c r="H27" s="38">
        <v>4406.54</v>
      </c>
      <c r="I27" s="38">
        <v>1514.02</v>
      </c>
      <c r="J27" s="38">
        <v>88.03</v>
      </c>
      <c r="K27" s="38"/>
      <c r="L27" s="38">
        <v>1814.46</v>
      </c>
      <c r="M27" s="38">
        <v>2356.04</v>
      </c>
    </row>
    <row r="28" spans="1:14" x14ac:dyDescent="0.15">
      <c r="A28" s="28">
        <v>2010</v>
      </c>
      <c r="B28" s="38">
        <v>163.85</v>
      </c>
      <c r="C28" s="38">
        <v>1444.99</v>
      </c>
      <c r="D28" s="38">
        <v>6826</v>
      </c>
      <c r="E28" s="38">
        <v>3397.09</v>
      </c>
      <c r="F28" s="38">
        <v>4685.6899999999996</v>
      </c>
      <c r="G28" s="38">
        <v>1563.73</v>
      </c>
      <c r="H28" s="38">
        <v>179.9</v>
      </c>
      <c r="I28" s="38">
        <v>56.37</v>
      </c>
      <c r="J28" s="38">
        <v>143.06</v>
      </c>
      <c r="K28" s="38"/>
      <c r="L28" s="38">
        <v>757.77</v>
      </c>
      <c r="M28" s="38">
        <v>1005.69</v>
      </c>
    </row>
    <row r="29" spans="1:14" x14ac:dyDescent="0.15">
      <c r="A29" s="28">
        <v>2011</v>
      </c>
      <c r="B29" s="38">
        <v>623.38</v>
      </c>
      <c r="C29" s="38">
        <v>279.48</v>
      </c>
      <c r="D29" s="38">
        <v>2887.18</v>
      </c>
      <c r="E29" s="38">
        <v>2785.13</v>
      </c>
      <c r="F29" s="38">
        <v>3743.68</v>
      </c>
      <c r="G29" s="38">
        <v>700.44</v>
      </c>
      <c r="H29" s="38">
        <v>52.63</v>
      </c>
      <c r="I29" s="38">
        <v>111.37</v>
      </c>
      <c r="J29" s="38">
        <v>20.69</v>
      </c>
      <c r="K29" s="38">
        <v>13.5</v>
      </c>
      <c r="L29" s="38">
        <v>2026.73</v>
      </c>
      <c r="M29" s="38">
        <v>3549.19</v>
      </c>
    </row>
    <row r="30" spans="1:14" x14ac:dyDescent="0.15">
      <c r="A30" s="28">
        <v>2012</v>
      </c>
      <c r="B30" s="38"/>
      <c r="C30" s="38">
        <v>3854.56</v>
      </c>
      <c r="D30" s="38">
        <v>3189.61</v>
      </c>
      <c r="E30" s="38">
        <v>2151.48</v>
      </c>
      <c r="F30" s="38">
        <v>1192.5999999999999</v>
      </c>
      <c r="G30" s="38">
        <v>2160.14</v>
      </c>
      <c r="H30" s="38">
        <v>6521.21</v>
      </c>
      <c r="I30" s="38"/>
      <c r="J30" s="38"/>
      <c r="K30" s="38">
        <v>2.7</v>
      </c>
      <c r="L30" s="38">
        <v>4.37</v>
      </c>
      <c r="M30" s="38">
        <v>642.46</v>
      </c>
    </row>
    <row r="31" spans="1:14" x14ac:dyDescent="0.15">
      <c r="A31" s="28">
        <v>2013</v>
      </c>
      <c r="B31" s="38">
        <v>825.51</v>
      </c>
      <c r="C31" s="38">
        <v>6453.63</v>
      </c>
      <c r="D31" s="38">
        <v>5252.1</v>
      </c>
      <c r="E31" s="38">
        <v>1975.77</v>
      </c>
      <c r="F31" s="38">
        <v>300.24</v>
      </c>
      <c r="G31" s="38">
        <v>637.26</v>
      </c>
      <c r="H31" s="38">
        <v>618.19000000000005</v>
      </c>
      <c r="I31" s="38">
        <v>737.25</v>
      </c>
      <c r="J31" s="38">
        <v>240.11</v>
      </c>
      <c r="K31" s="38">
        <v>220.4</v>
      </c>
      <c r="L31" s="38">
        <v>1776.02</v>
      </c>
      <c r="M31" s="38">
        <v>2715.49</v>
      </c>
    </row>
    <row r="32" spans="1:14" x14ac:dyDescent="0.15">
      <c r="A32" s="28">
        <v>2014</v>
      </c>
      <c r="B32" s="38">
        <v>1087.25</v>
      </c>
      <c r="C32" s="38">
        <v>3299.37</v>
      </c>
      <c r="D32" s="38">
        <v>4283.62</v>
      </c>
      <c r="E32" s="38">
        <v>756.45</v>
      </c>
      <c r="F32" s="38">
        <v>1821.83</v>
      </c>
      <c r="G32" s="38">
        <v>1877.35</v>
      </c>
      <c r="H32" s="38">
        <v>2677.82</v>
      </c>
      <c r="I32" s="38">
        <v>354.41</v>
      </c>
      <c r="J32" s="38">
        <v>43.05</v>
      </c>
      <c r="K32" s="38">
        <v>174.95</v>
      </c>
      <c r="L32" s="38">
        <v>2721.73</v>
      </c>
      <c r="M32" s="38">
        <v>3680.93</v>
      </c>
    </row>
    <row r="33" spans="1:13" x14ac:dyDescent="0.15">
      <c r="A33" s="28">
        <v>2015</v>
      </c>
      <c r="B33" s="38">
        <v>9087.5</v>
      </c>
      <c r="C33" s="38">
        <v>5533.01</v>
      </c>
      <c r="D33" s="38">
        <v>4602.96</v>
      </c>
      <c r="E33" s="38">
        <v>8.16</v>
      </c>
      <c r="F33" s="38">
        <v>116.41</v>
      </c>
      <c r="G33" s="38">
        <v>665.38</v>
      </c>
      <c r="H33" s="38">
        <v>365.26</v>
      </c>
      <c r="I33" s="38">
        <v>65.150000000000006</v>
      </c>
      <c r="J33" s="38">
        <v>41.6</v>
      </c>
      <c r="K33" s="38">
        <v>58.71</v>
      </c>
      <c r="L33" s="38">
        <v>66.12</v>
      </c>
      <c r="M33" s="38">
        <v>3100.47</v>
      </c>
    </row>
    <row r="34" spans="1:13" x14ac:dyDescent="0.15">
      <c r="A34" s="28">
        <v>2016</v>
      </c>
      <c r="B34" s="38">
        <v>2523.4299999999998</v>
      </c>
      <c r="C34" s="38">
        <v>6361.81</v>
      </c>
      <c r="D34" s="38">
        <v>738.8</v>
      </c>
      <c r="E34" s="38">
        <v>1714.5</v>
      </c>
      <c r="F34" s="38">
        <v>569.44000000000005</v>
      </c>
      <c r="G34" s="38">
        <v>1697.93</v>
      </c>
      <c r="H34" s="38">
        <v>870.99</v>
      </c>
      <c r="I34" s="38">
        <v>133.82</v>
      </c>
      <c r="J34" s="38">
        <v>37.4</v>
      </c>
      <c r="K34" s="38">
        <v>62.09</v>
      </c>
      <c r="L34" s="38">
        <v>85.53</v>
      </c>
      <c r="M34" s="38">
        <v>3663.88</v>
      </c>
    </row>
    <row r="35" spans="1:13" x14ac:dyDescent="0.15">
      <c r="A35" s="28">
        <v>2017</v>
      </c>
      <c r="B35" s="38">
        <v>531.4</v>
      </c>
      <c r="C35" s="38">
        <v>1279.81</v>
      </c>
      <c r="D35" s="38">
        <v>2858.19</v>
      </c>
      <c r="E35" s="38">
        <v>61.4</v>
      </c>
      <c r="F35" s="38">
        <v>2424.86</v>
      </c>
      <c r="G35" s="38">
        <v>1858.42</v>
      </c>
      <c r="H35" s="38">
        <v>946.56</v>
      </c>
      <c r="I35" s="38">
        <v>608.99</v>
      </c>
      <c r="J35" s="38">
        <v>91.44</v>
      </c>
      <c r="K35" s="38">
        <v>103.23</v>
      </c>
      <c r="L35" s="38">
        <v>913.13</v>
      </c>
      <c r="M35" s="38">
        <v>2456.11</v>
      </c>
    </row>
    <row r="36" spans="1:13" x14ac:dyDescent="0.15">
      <c r="A36" s="28">
        <v>2018</v>
      </c>
      <c r="B36" s="38">
        <v>125.6</v>
      </c>
      <c r="C36" s="38">
        <v>22.15</v>
      </c>
      <c r="D36" s="38">
        <v>48.46</v>
      </c>
      <c r="E36" s="38">
        <v>74.03</v>
      </c>
      <c r="F36" s="38">
        <v>494.86</v>
      </c>
      <c r="G36" s="38">
        <v>870.48</v>
      </c>
      <c r="H36" s="38">
        <v>954.53</v>
      </c>
      <c r="I36" s="38">
        <v>650.89</v>
      </c>
      <c r="J36" s="38">
        <v>687.59</v>
      </c>
      <c r="K36" s="38">
        <v>61.46</v>
      </c>
      <c r="L36" s="38">
        <v>1121.5899999999999</v>
      </c>
      <c r="M36" s="38">
        <v>3243.74</v>
      </c>
    </row>
    <row r="37" spans="1:13" x14ac:dyDescent="0.15">
      <c r="A37" s="28">
        <v>2019</v>
      </c>
      <c r="B37" s="38">
        <v>2456.46</v>
      </c>
      <c r="C37" s="38">
        <v>1523.62</v>
      </c>
      <c r="D37" s="38">
        <v>1218.04</v>
      </c>
      <c r="E37" s="38">
        <v>145.13</v>
      </c>
      <c r="F37" s="38">
        <v>483.09</v>
      </c>
      <c r="G37" s="38">
        <v>769.66</v>
      </c>
      <c r="H37" s="38">
        <v>1430.74</v>
      </c>
      <c r="I37" s="38">
        <v>520.37</v>
      </c>
      <c r="J37" s="38">
        <v>20.29</v>
      </c>
      <c r="K37" s="38">
        <v>182.38</v>
      </c>
      <c r="L37" s="38">
        <v>1055.93</v>
      </c>
      <c r="M37" s="38">
        <v>1463.63</v>
      </c>
    </row>
    <row r="38" spans="1:13" x14ac:dyDescent="0.15">
      <c r="A38" s="28">
        <v>2020</v>
      </c>
      <c r="B38" s="38">
        <v>1898.52</v>
      </c>
      <c r="C38" s="38">
        <v>2100.77</v>
      </c>
      <c r="D38" s="38">
        <v>1026.93</v>
      </c>
      <c r="E38" s="38">
        <v>15.2</v>
      </c>
      <c r="F38" s="38">
        <v>326.11</v>
      </c>
      <c r="G38" s="38">
        <v>109.77</v>
      </c>
      <c r="H38" s="38">
        <v>464.81</v>
      </c>
      <c r="I38" s="38">
        <v>337.21</v>
      </c>
      <c r="J38" s="38">
        <v>87.46</v>
      </c>
      <c r="K38" s="38">
        <v>79.650000000000006</v>
      </c>
      <c r="L38" s="38">
        <v>3063.82</v>
      </c>
      <c r="M38" s="38">
        <v>4683.49</v>
      </c>
    </row>
    <row r="39" spans="1:13" x14ac:dyDescent="0.15">
      <c r="A39" s="28">
        <v>2021</v>
      </c>
      <c r="B39" s="38">
        <v>1161.81</v>
      </c>
      <c r="C39" s="38">
        <v>3102.61</v>
      </c>
      <c r="D39" s="38">
        <v>1844.82</v>
      </c>
      <c r="E39" s="38">
        <v>92.53</v>
      </c>
      <c r="F39" s="38">
        <v>29.44</v>
      </c>
      <c r="G39" s="38"/>
      <c r="H39" s="38"/>
      <c r="I39" s="38"/>
      <c r="J39" s="38"/>
      <c r="K39" s="38"/>
      <c r="L39" s="38"/>
      <c r="M39" s="38"/>
    </row>
  </sheetData>
  <pageMargins left="0.7" right="0.7" top="0.75" bottom="0.75" header="0.3" footer="0.3"/>
  <ignoredErrors>
    <ignoredError sqref="N4:N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XI Region </vt:lpstr>
      <vt:lpstr>X Region</vt:lpstr>
      <vt:lpstr>MES</vt:lpstr>
      <vt:lpstr>'X Region'!Área_de_impresión</vt:lpstr>
      <vt:lpstr>'XI Region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Walker</dc:creator>
  <cp:lastModifiedBy>Microsoft Office User</cp:lastModifiedBy>
  <dcterms:created xsi:type="dcterms:W3CDTF">2021-04-05T20:49:05Z</dcterms:created>
  <dcterms:modified xsi:type="dcterms:W3CDTF">2021-08-23T16:09:45Z</dcterms:modified>
</cp:coreProperties>
</file>