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13_ncr:1_{B83D0EDD-B347-854F-B02D-987FF335CE25}" xr6:coauthVersionLast="47" xr6:coauthVersionMax="47" xr10:uidLastSave="{00000000-0000-0000-0000-000000000000}"/>
  <bookViews>
    <workbookView xWindow="23040" yWindow="1600" windowWidth="22660" windowHeight="20200" activeTab="6" xr2:uid="{D635D565-0E0D-4A9F-9087-C9D184493CD4}"/>
  </bookViews>
  <sheets>
    <sheet name="Hoja1" sheetId="1" r:id="rId1"/>
    <sheet name="Hoja4" sheetId="4" r:id="rId2"/>
    <sheet name="Hoja3" sheetId="3" r:id="rId3"/>
    <sheet name="Hoja5" sheetId="5" r:id="rId4"/>
    <sheet name="Hoja2" sheetId="2" r:id="rId5"/>
    <sheet name="Hoja7" sheetId="7" r:id="rId6"/>
    <sheet name="Hoja6" sheetId="8" r:id="rId7"/>
  </sheets>
  <calcPr calcId="191029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9" i="8" l="1"/>
  <c r="AK20" i="8"/>
  <c r="AJ20" i="8"/>
  <c r="E25" i="8" l="1"/>
  <c r="F25" i="8"/>
  <c r="G25" i="8"/>
  <c r="H25" i="8"/>
  <c r="I25" i="8"/>
  <c r="J25" i="8"/>
  <c r="K25" i="8"/>
  <c r="L25" i="8"/>
  <c r="M25" i="8"/>
  <c r="N25" i="8"/>
  <c r="O25" i="8"/>
  <c r="P25" i="8"/>
  <c r="Q25" i="8"/>
  <c r="AH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I25" i="8"/>
  <c r="AI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J24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E22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E21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E20" i="8"/>
  <c r="E19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J18" i="8"/>
  <c r="AH18" i="8"/>
  <c r="AI18" i="8"/>
  <c r="AG18" i="8"/>
  <c r="F21" i="5" l="1"/>
  <c r="G21" i="5"/>
  <c r="H21" i="5"/>
  <c r="L21" i="5"/>
  <c r="M21" i="5"/>
  <c r="N21" i="5"/>
  <c r="R21" i="5"/>
  <c r="S21" i="5"/>
  <c r="T21" i="5"/>
  <c r="X21" i="5"/>
  <c r="Y21" i="5"/>
  <c r="Z21" i="5"/>
  <c r="AD21" i="5"/>
  <c r="B21" i="5"/>
  <c r="C20" i="5"/>
  <c r="F20" i="5"/>
  <c r="G20" i="5"/>
  <c r="H20" i="5"/>
  <c r="I20" i="5"/>
  <c r="L20" i="5"/>
  <c r="M20" i="5"/>
  <c r="N20" i="5"/>
  <c r="O20" i="5"/>
  <c r="R20" i="5"/>
  <c r="S20" i="5"/>
  <c r="T20" i="5"/>
  <c r="U20" i="5"/>
  <c r="X20" i="5"/>
  <c r="Y20" i="5"/>
  <c r="Z20" i="5"/>
  <c r="AA20" i="5"/>
  <c r="AD20" i="5"/>
  <c r="B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B19" i="5"/>
  <c r="C18" i="5"/>
  <c r="C21" i="5" s="1"/>
  <c r="D18" i="5"/>
  <c r="D20" i="5" s="1"/>
  <c r="E18" i="5"/>
  <c r="E20" i="5" s="1"/>
  <c r="F18" i="5"/>
  <c r="G18" i="5"/>
  <c r="H18" i="5"/>
  <c r="I18" i="5"/>
  <c r="I21" i="5" s="1"/>
  <c r="J18" i="5"/>
  <c r="J20" i="5" s="1"/>
  <c r="K18" i="5"/>
  <c r="K20" i="5" s="1"/>
  <c r="L18" i="5"/>
  <c r="M18" i="5"/>
  <c r="N18" i="5"/>
  <c r="O18" i="5"/>
  <c r="O21" i="5" s="1"/>
  <c r="P18" i="5"/>
  <c r="P20" i="5" s="1"/>
  <c r="Q18" i="5"/>
  <c r="Q20" i="5" s="1"/>
  <c r="R18" i="5"/>
  <c r="S18" i="5"/>
  <c r="T18" i="5"/>
  <c r="U18" i="5"/>
  <c r="U21" i="5" s="1"/>
  <c r="V18" i="5"/>
  <c r="V20" i="5" s="1"/>
  <c r="W18" i="5"/>
  <c r="W20" i="5" s="1"/>
  <c r="X18" i="5"/>
  <c r="Y18" i="5"/>
  <c r="Z18" i="5"/>
  <c r="AA18" i="5"/>
  <c r="AA21" i="5" s="1"/>
  <c r="AB18" i="5"/>
  <c r="AB20" i="5" s="1"/>
  <c r="AC18" i="5"/>
  <c r="AC20" i="5" s="1"/>
  <c r="AD18" i="5"/>
  <c r="B18" i="5"/>
  <c r="AC21" i="5" l="1"/>
  <c r="W21" i="5"/>
  <c r="Q21" i="5"/>
  <c r="K21" i="5"/>
  <c r="E21" i="5"/>
  <c r="AB21" i="5"/>
  <c r="V21" i="5"/>
  <c r="P21" i="5"/>
  <c r="J21" i="5"/>
  <c r="D21" i="5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C19" i="3"/>
  <c r="D19" i="3"/>
  <c r="E19" i="3"/>
  <c r="F19" i="3"/>
  <c r="G19" i="3"/>
  <c r="H19" i="3"/>
  <c r="I19" i="3"/>
  <c r="J20" i="3" s="1"/>
  <c r="J22" i="3" s="1"/>
  <c r="J19" i="3"/>
  <c r="K20" i="3" s="1"/>
  <c r="K22" i="3" s="1"/>
  <c r="K19" i="3"/>
  <c r="L19" i="3"/>
  <c r="M19" i="3"/>
  <c r="N19" i="3"/>
  <c r="O20" i="3" s="1"/>
  <c r="O22" i="3" s="1"/>
  <c r="O19" i="3"/>
  <c r="P19" i="3"/>
  <c r="Q19" i="3"/>
  <c r="R19" i="3"/>
  <c r="S19" i="3"/>
  <c r="T19" i="3"/>
  <c r="U19" i="3"/>
  <c r="V20" i="3" s="1"/>
  <c r="V22" i="3" s="1"/>
  <c r="V19" i="3"/>
  <c r="W20" i="3" s="1"/>
  <c r="W22" i="3" s="1"/>
  <c r="W19" i="3"/>
  <c r="X19" i="3"/>
  <c r="Y19" i="3"/>
  <c r="Z19" i="3"/>
  <c r="AA20" i="3" s="1"/>
  <c r="AA22" i="3" s="1"/>
  <c r="AA19" i="3"/>
  <c r="AB19" i="3"/>
  <c r="AC19" i="3"/>
  <c r="AD19" i="3"/>
  <c r="B19" i="3"/>
  <c r="C20" i="3" s="1"/>
  <c r="C22" i="3" s="1"/>
  <c r="B18" i="3"/>
  <c r="Z20" i="3" l="1"/>
  <c r="Z22" i="3" s="1"/>
  <c r="N20" i="3"/>
  <c r="N22" i="3" s="1"/>
  <c r="G20" i="3"/>
  <c r="G22" i="3" s="1"/>
  <c r="S20" i="3"/>
  <c r="S22" i="3" s="1"/>
  <c r="AD20" i="3"/>
  <c r="AD22" i="3" s="1"/>
  <c r="R20" i="3"/>
  <c r="R22" i="3" s="1"/>
  <c r="F20" i="3"/>
  <c r="F22" i="3" s="1"/>
  <c r="AC23" i="3"/>
  <c r="AC24" i="3" s="1"/>
  <c r="U23" i="3"/>
  <c r="U24" i="3" s="1"/>
  <c r="M23" i="3"/>
  <c r="M24" i="3" s="1"/>
  <c r="E23" i="3"/>
  <c r="E24" i="3" s="1"/>
  <c r="AC20" i="3"/>
  <c r="AC22" i="3" s="1"/>
  <c r="U20" i="3"/>
  <c r="U22" i="3" s="1"/>
  <c r="M20" i="3"/>
  <c r="M22" i="3" s="1"/>
  <c r="E20" i="3"/>
  <c r="E22" i="3" s="1"/>
  <c r="X23" i="3"/>
  <c r="X24" i="3" s="1"/>
  <c r="P23" i="3"/>
  <c r="P24" i="3" s="1"/>
  <c r="H23" i="3"/>
  <c r="H24" i="3" s="1"/>
  <c r="D23" i="3"/>
  <c r="D24" i="3" s="1"/>
  <c r="AB20" i="3"/>
  <c r="AB22" i="3" s="1"/>
  <c r="X20" i="3"/>
  <c r="X22" i="3" s="1"/>
  <c r="T20" i="3"/>
  <c r="T22" i="3" s="1"/>
  <c r="P20" i="3"/>
  <c r="P22" i="3" s="1"/>
  <c r="L20" i="3"/>
  <c r="L22" i="3" s="1"/>
  <c r="H20" i="3"/>
  <c r="H22" i="3" s="1"/>
  <c r="D20" i="3"/>
  <c r="D22" i="3" s="1"/>
  <c r="AA24" i="3"/>
  <c r="AA23" i="3"/>
  <c r="W23" i="3"/>
  <c r="W24" i="3" s="1"/>
  <c r="S24" i="3"/>
  <c r="S23" i="3"/>
  <c r="O23" i="3"/>
  <c r="O24" i="3" s="1"/>
  <c r="K24" i="3"/>
  <c r="K23" i="3"/>
  <c r="G23" i="3"/>
  <c r="G24" i="3" s="1"/>
  <c r="C24" i="3"/>
  <c r="C23" i="3"/>
  <c r="Y23" i="3"/>
  <c r="Y24" i="3" s="1"/>
  <c r="Q24" i="3"/>
  <c r="Q23" i="3"/>
  <c r="I23" i="3"/>
  <c r="I24" i="3" s="1"/>
  <c r="B24" i="3"/>
  <c r="B23" i="3"/>
  <c r="Y20" i="3"/>
  <c r="Y22" i="3" s="1"/>
  <c r="Q20" i="3"/>
  <c r="Q22" i="3" s="1"/>
  <c r="I20" i="3"/>
  <c r="I22" i="3" s="1"/>
  <c r="AB23" i="3"/>
  <c r="AB24" i="3" s="1"/>
  <c r="T23" i="3"/>
  <c r="T24" i="3" s="1"/>
  <c r="L23" i="3"/>
  <c r="L24" i="3" s="1"/>
  <c r="Z23" i="3"/>
  <c r="Z24" i="3"/>
  <c r="V23" i="3"/>
  <c r="V24" i="3"/>
  <c r="R23" i="3"/>
  <c r="R24" i="3" s="1"/>
  <c r="N23" i="3"/>
  <c r="N24" i="3" s="1"/>
  <c r="J23" i="3"/>
  <c r="J24" i="3"/>
  <c r="F23" i="3"/>
  <c r="F24" i="3"/>
</calcChain>
</file>

<file path=xl/sharedStrings.xml><?xml version="1.0" encoding="utf-8"?>
<sst xmlns="http://schemas.openxmlformats.org/spreadsheetml/2006/main" count="541" uniqueCount="155">
  <si>
    <t>Año calendario</t>
  </si>
  <si>
    <t>Registros oficiales (t)</t>
  </si>
  <si>
    <t>Registros oficiales corregidos (t)</t>
  </si>
  <si>
    <t>Proporción 1er semestre</t>
  </si>
  <si>
    <t>Año biológico</t>
  </si>
  <si>
    <t>Captura año biológico (t)</t>
  </si>
  <si>
    <t>0,663</t>
  </si>
  <si>
    <t>1989-90</t>
  </si>
  <si>
    <t>0,721</t>
  </si>
  <si>
    <t>1990-91</t>
  </si>
  <si>
    <t>0,803</t>
  </si>
  <si>
    <t>1991-92</t>
  </si>
  <si>
    <t>0,665</t>
  </si>
  <si>
    <t>1992-93</t>
  </si>
  <si>
    <t>0,813</t>
  </si>
  <si>
    <t>1993-94</t>
  </si>
  <si>
    <t>0,449</t>
  </si>
  <si>
    <t>1994-95</t>
  </si>
  <si>
    <t>0,653</t>
  </si>
  <si>
    <t>1995-96</t>
  </si>
  <si>
    <t>0,902</t>
  </si>
  <si>
    <t>1996-97</t>
  </si>
  <si>
    <t>0,603</t>
  </si>
  <si>
    <t>1997-98</t>
  </si>
  <si>
    <t>1998-99</t>
  </si>
  <si>
    <t>0,888</t>
  </si>
  <si>
    <t>1999-00</t>
  </si>
  <si>
    <t>0,817</t>
  </si>
  <si>
    <t>2000-01</t>
  </si>
  <si>
    <t>0,862</t>
  </si>
  <si>
    <t>2001-02</t>
  </si>
  <si>
    <t>0,781</t>
  </si>
  <si>
    <t>2002-03</t>
  </si>
  <si>
    <t>0,925</t>
  </si>
  <si>
    <t>2003-04</t>
  </si>
  <si>
    <t>0,799</t>
  </si>
  <si>
    <t>2004-05</t>
  </si>
  <si>
    <t>0,761</t>
  </si>
  <si>
    <t>2005-06</t>
  </si>
  <si>
    <t>0,759</t>
  </si>
  <si>
    <t>2006-07</t>
  </si>
  <si>
    <t>0,805</t>
  </si>
  <si>
    <t>2007-08</t>
  </si>
  <si>
    <t>0,879</t>
  </si>
  <si>
    <t>2008-09</t>
  </si>
  <si>
    <t>0,668</t>
  </si>
  <si>
    <t>2009-10</t>
  </si>
  <si>
    <t>0,671</t>
  </si>
  <si>
    <t>2010-11</t>
  </si>
  <si>
    <t>0,670</t>
  </si>
  <si>
    <t>2011-12</t>
  </si>
  <si>
    <t>0,536</t>
  </si>
  <si>
    <t>2012-13</t>
  </si>
  <si>
    <t>0,769</t>
  </si>
  <si>
    <t>2013-14</t>
  </si>
  <si>
    <t>0,639</t>
  </si>
  <si>
    <t>2014-15</t>
  </si>
  <si>
    <t>0,480</t>
  </si>
  <si>
    <t>2015-16</t>
  </si>
  <si>
    <t>.</t>
  </si>
  <si>
    <t>2016-17</t>
  </si>
  <si>
    <t>año</t>
  </si>
  <si>
    <t>mes</t>
  </si>
  <si>
    <t>sardina comun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</si>
  <si>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</si>
  <si>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</si>
  <si>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</si>
  <si>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</si>
  <si>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</si>
  <si>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</si>
  <si>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</si>
  <si>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</si>
  <si>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</si>
  <si>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</si>
  <si>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</si>
  <si>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</si>
  <si>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 de sardina comun</t>
  </si>
  <si>
    <t>Etiquetas de fila</t>
  </si>
  <si>
    <t>Total general</t>
  </si>
  <si>
    <t>Etiquetas de columna</t>
  </si>
  <si>
    <t>1semestre</t>
  </si>
  <si>
    <t>2semestre</t>
  </si>
  <si>
    <t>259266*</t>
  </si>
  <si>
    <t>Período</t>
  </si>
  <si>
    <t>Año</t>
  </si>
  <si>
    <t>Desembarque oficial</t>
  </si>
  <si>
    <t>Prop. Encuestas</t>
  </si>
  <si>
    <t>Prop. Encuesta mas censura</t>
  </si>
  <si>
    <t>Captura Corr. Encuesta mas censura</t>
  </si>
  <si>
    <t>Captura Corr. Encuesta</t>
  </si>
  <si>
    <t>CV</t>
  </si>
  <si>
    <t>P1</t>
  </si>
  <si>
    <t>P2</t>
  </si>
  <si>
    <t>P3</t>
  </si>
  <si>
    <t>P4</t>
  </si>
  <si>
    <t>P5</t>
  </si>
  <si>
    <t>P6</t>
  </si>
  <si>
    <t xml:space="preserve">Período de libertad de pesca </t>
  </si>
  <si>
    <t>1960 - 1996</t>
  </si>
  <si>
    <t>No regulado</t>
  </si>
  <si>
    <t>Flota industrial operando hasta el borde costero</t>
  </si>
  <si>
    <t xml:space="preserve">Al no existir casi ninguna regulación (cuota ni vedas) se presenta un período de libre acción </t>
  </si>
  <si>
    <t>Período desregulado sin infracciones con sólo contro de capturas que no motivó a desviaciones en las estadísticas</t>
  </si>
  <si>
    <t>Es probable que durante este período se hayan generado declaraciones de captura por un tema de informalidad, pero de baja importancia</t>
  </si>
  <si>
    <t>En este período los principales hitos son la crisis de la pesquería por colapso entre 1975-1977</t>
  </si>
  <si>
    <t>Bajo nivel de desembarques con baja tecnificación y autonomía de embarcaciones</t>
  </si>
  <si>
    <t>Crecimiento de los desembarques de jurel (1978) e inicio de intensa actividad industrial</t>
  </si>
  <si>
    <t>Efectos de cambios de régimen ambiental con efecto en algunas pesquerías pelágicas (e.g. 1985)</t>
  </si>
  <si>
    <t>Período de sobre-reporte</t>
  </si>
  <si>
    <t>1997-2000</t>
  </si>
  <si>
    <t>Evento del Niño 97-98</t>
  </si>
  <si>
    <t>Introducción de juveniles de Jurel a la costa Centro-sur, declarados por la flota industrial en los registros de pesca como sardina/anchoveta</t>
  </si>
  <si>
    <t>Se inician las primeras vedas de reclutamiento (1996) y reproductiva (1998) con una duración de 1 mes</t>
  </si>
  <si>
    <t>Fuerte incremento de la Jibia principalmente desde el año 1997</t>
  </si>
  <si>
    <t>Período Neutro</t>
  </si>
  <si>
    <t>2001-2003</t>
  </si>
  <si>
    <t>Inicio de Regulación industrial (agosto - 2003) y creciente poder de pesca de la flota</t>
  </si>
  <si>
    <t>Ley 19.521 - Uso de VMS industrial</t>
  </si>
  <si>
    <t>Ley 19.713 - LMCA (área exclusiva artesanal y fraccionamiento de cuota). Se cautela el borde costero y disminuye el esfuerzo industrial sobre los pequeños pelágicos</t>
  </si>
  <si>
    <t>Período de Sub-reporte</t>
  </si>
  <si>
    <t>2004-2015</t>
  </si>
  <si>
    <t>Aplicación de Registro Artesanal de Extracción (RAE) en el año 2004</t>
  </si>
  <si>
    <t>Período de regulaciones crecientes</t>
  </si>
  <si>
    <t>Sub-reporte 2004-2009 imputado como fauna acompañante (Jibia, mote (2005), caballa, otros)</t>
  </si>
  <si>
    <t>Intensificación de la certificación de capturas</t>
  </si>
  <si>
    <t>Creciente aporte artesanal al desembarque y declinación de anchoveta a partir del 2006</t>
  </si>
  <si>
    <t>2009-2013</t>
  </si>
  <si>
    <t>Captura Biológicamente Aceptable (CBA) asignada por Comité científico en etapa temprana de creación.</t>
  </si>
  <si>
    <t>Cambio de disponibilidad de sardina común de la VIII región</t>
  </si>
  <si>
    <t>Inicio proyecto descarte (Ley 20.625 septiembre 2012)</t>
  </si>
  <si>
    <t>Período de Subreporte</t>
  </si>
  <si>
    <t>2013-2016</t>
  </si>
  <si>
    <t>Nueva Ley de Pesca y Acuicultura (2013)</t>
  </si>
  <si>
    <t>Creación de los Comités Científico Técnico (2013)</t>
  </si>
  <si>
    <t>Reserva exclusiva de la primera mn para embarcaciones menores de 12 m de eslora (2014)</t>
  </si>
  <si>
    <t>Intensificación de la certificación</t>
  </si>
  <si>
    <t>Aplicación de programa de descarte a pelágicos (mediados 2014)</t>
  </si>
  <si>
    <t>Ley 20.657 VMS artesanal</t>
  </si>
  <si>
    <t>Probable duplicación de capturas</t>
  </si>
  <si>
    <t>3era Hipótesis, H0: Las estadísticas oficiales presentan crecientes alteraciones entre recursos debido a diversos factores</t>
  </si>
  <si>
    <t>2da Hipótesis, H0: Las estadísticas oficiales presentan importantes alteraciones entre recursos principalmente por factores ambientales y pesqueros</t>
  </si>
  <si>
    <t>1era Hipótesis, H0: Las estadísticas oficiales no presentan tergiversación o importantes alteraciones entre recursos</t>
  </si>
  <si>
    <t>1er semestre</t>
  </si>
  <si>
    <t>2do semestre</t>
  </si>
  <si>
    <t>densidad (huevo/m2)</t>
  </si>
  <si>
    <t>Anchoveta</t>
  </si>
  <si>
    <t>sardina</t>
  </si>
  <si>
    <t>TOTAL</t>
  </si>
  <si>
    <t>1er Semestre</t>
  </si>
  <si>
    <t>2do Semestre</t>
  </si>
  <si>
    <t>%2doSem</t>
  </si>
  <si>
    <t>%1erSem</t>
  </si>
  <si>
    <t>año biologico</t>
  </si>
  <si>
    <t>%1eersem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</si>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</sst>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2" xfId="0" applyFont="1" applyBorder="1"/>
    <xf numFmtId="0" fontId="8" fillId="0" borderId="12" xfId="0" applyFont="1" applyBorder="1" applyAlignment="1">
      <alignment wrapText="1"/>
    </xf>
    <xf numFmtId="0" fontId="8" fillId="0" borderId="8" xfId="0" applyFont="1" applyBorder="1"/>
    <xf numFmtId="0" fontId="4" fillId="5" borderId="6" xfId="0" applyFont="1" applyFill="1" applyBorder="1" applyAlignment="1">
      <alignment wrapText="1"/>
    </xf>
    <xf numFmtId="1" fontId="9" fillId="7" borderId="0" xfId="0" applyNumberFormat="1" applyFont="1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 applyBorder="1"/>
    <xf numFmtId="1" fontId="0" fillId="0" borderId="0" xfId="0" applyNumberFormat="1" applyFill="1" applyBorder="1"/>
    <xf numFmtId="3" fontId="10" fillId="0" borderId="0" xfId="0" applyNumberFormat="1" applyFont="1" applyFill="1" applyBorder="1"/>
    <xf numFmtId="1" fontId="3" fillId="0" borderId="0" xfId="0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1" fontId="11" fillId="4" borderId="0" xfId="0" applyNumberFormat="1" applyFont="1" applyFill="1" applyBorder="1"/>
    <xf numFmtId="1" fontId="12" fillId="4" borderId="0" xfId="0" applyNumberFormat="1" applyFont="1" applyFill="1" applyBorder="1"/>
    <xf numFmtId="0" fontId="12" fillId="4" borderId="0" xfId="0" applyFont="1" applyFill="1"/>
    <xf numFmtId="0" fontId="13" fillId="4" borderId="0" xfId="0" applyFont="1" applyFill="1"/>
    <xf numFmtId="1" fontId="12" fillId="4" borderId="0" xfId="0" applyNumberFormat="1" applyFont="1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Hoja1!$O$4:$O$29</c:f>
              <c:numCache>
                <c:formatCode>General</c:formatCode>
                <c:ptCount val="26"/>
                <c:pt idx="0">
                  <c:v>285757</c:v>
                </c:pt>
                <c:pt idx="1">
                  <c:v>564879</c:v>
                </c:pt>
                <c:pt idx="2">
                  <c:v>452012</c:v>
                </c:pt>
                <c:pt idx="3">
                  <c:v>244101</c:v>
                </c:pt>
                <c:pt idx="4">
                  <c:v>341247</c:v>
                </c:pt>
                <c:pt idx="5">
                  <c:v>126715</c:v>
                </c:pt>
                <c:pt idx="6">
                  <c:v>446669</c:v>
                </c:pt>
                <c:pt idx="7">
                  <c:v>441149</c:v>
                </c:pt>
                <c:pt idx="8">
                  <c:v>317416</c:v>
                </c:pt>
                <c:pt idx="9">
                  <c:v>781004</c:v>
                </c:pt>
                <c:pt idx="10">
                  <c:v>722465</c:v>
                </c:pt>
                <c:pt idx="11">
                  <c:v>324462</c:v>
                </c:pt>
                <c:pt idx="12">
                  <c:v>331440</c:v>
                </c:pt>
                <c:pt idx="13">
                  <c:v>300337</c:v>
                </c:pt>
                <c:pt idx="14">
                  <c:v>352626</c:v>
                </c:pt>
                <c:pt idx="15">
                  <c:v>272645</c:v>
                </c:pt>
                <c:pt idx="16">
                  <c:v>422865</c:v>
                </c:pt>
                <c:pt idx="17">
                  <c:v>271702</c:v>
                </c:pt>
                <c:pt idx="18">
                  <c:v>803891</c:v>
                </c:pt>
                <c:pt idx="19">
                  <c:v>852043</c:v>
                </c:pt>
                <c:pt idx="20">
                  <c:v>745086</c:v>
                </c:pt>
                <c:pt idx="21">
                  <c:v>894836</c:v>
                </c:pt>
                <c:pt idx="22">
                  <c:v>850170</c:v>
                </c:pt>
                <c:pt idx="23">
                  <c:v>227927</c:v>
                </c:pt>
                <c:pt idx="24">
                  <c:v>529537</c:v>
                </c:pt>
                <c:pt idx="25">
                  <c:v>430834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99-462A-9EDA-685FF3158980}"/>
            </c:ext>
          </c:extLst>
        </c:ser>
        <c:ser>
          <c:idx val="4"/>
          <c:order val="1"/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Hoja1!$R$4:$R$29</c:f>
              <c:numCache>
                <c:formatCode>0</c:formatCode>
                <c:ptCount val="26"/>
                <c:pt idx="0">
                  <c:v>334621.44699999999</c:v>
                </c:pt>
                <c:pt idx="1">
                  <c:v>661473.30900000001</c:v>
                </c:pt>
                <c:pt idx="2">
                  <c:v>529306.05200000003</c:v>
                </c:pt>
                <c:pt idx="3">
                  <c:v>285842.27100000001</c:v>
                </c:pt>
                <c:pt idx="4">
                  <c:v>399600.23700000002</c:v>
                </c:pt>
                <c:pt idx="5">
                  <c:v>148383.26500000001</c:v>
                </c:pt>
                <c:pt idx="6">
                  <c:v>523049.39899999998</c:v>
                </c:pt>
                <c:pt idx="7">
                  <c:v>442031.29800000001</c:v>
                </c:pt>
                <c:pt idx="8">
                  <c:v>318050.83199999999</c:v>
                </c:pt>
                <c:pt idx="9">
                  <c:v>782566.00800000003</c:v>
                </c:pt>
                <c:pt idx="10">
                  <c:v>723909.93</c:v>
                </c:pt>
                <c:pt idx="11">
                  <c:v>384811.93200000003</c:v>
                </c:pt>
                <c:pt idx="12">
                  <c:v>393087.83999999997</c:v>
                </c:pt>
                <c:pt idx="13">
                  <c:v>356199.68200000003</c:v>
                </c:pt>
                <c:pt idx="14">
                  <c:v>462997.93799999997</c:v>
                </c:pt>
                <c:pt idx="15">
                  <c:v>357982.88500000001</c:v>
                </c:pt>
                <c:pt idx="16">
                  <c:v>555221.745</c:v>
                </c:pt>
                <c:pt idx="17">
                  <c:v>356744.72600000002</c:v>
                </c:pt>
                <c:pt idx="18">
                  <c:v>1055508.8829999999</c:v>
                </c:pt>
                <c:pt idx="19">
                  <c:v>1118732.459</c:v>
                </c:pt>
                <c:pt idx="20">
                  <c:v>1036414.6259999999</c:v>
                </c:pt>
                <c:pt idx="21">
                  <c:v>1244716.8759999999</c:v>
                </c:pt>
                <c:pt idx="22">
                  <c:v>1182586.47</c:v>
                </c:pt>
                <c:pt idx="23">
                  <c:v>272372.76500000001</c:v>
                </c:pt>
                <c:pt idx="24">
                  <c:v>632796.71499999997</c:v>
                </c:pt>
                <c:pt idx="25">
                  <c:v>514846.63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99-462A-9EDA-685FF3158980}"/>
            </c:ext>
          </c:extLst>
        </c:ser>
        <c:ser>
          <c:idx val="5"/>
          <c:order val="2"/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Hoja1!$S$4:$S$29</c:f>
              <c:numCache>
                <c:formatCode>0</c:formatCode>
                <c:ptCount val="26"/>
                <c:pt idx="0">
                  <c:v>329192.06400000001</c:v>
                </c:pt>
                <c:pt idx="1">
                  <c:v>650740.60800000001</c:v>
                </c:pt>
                <c:pt idx="2">
                  <c:v>520717.82400000002</c:v>
                </c:pt>
                <c:pt idx="3">
                  <c:v>281204.35200000001</c:v>
                </c:pt>
                <c:pt idx="4">
                  <c:v>393116.54399999999</c:v>
                </c:pt>
                <c:pt idx="5">
                  <c:v>145975.67999999999</c:v>
                </c:pt>
                <c:pt idx="6">
                  <c:v>514562.68799999997</c:v>
                </c:pt>
                <c:pt idx="7">
                  <c:v>452177.72499999998</c:v>
                </c:pt>
                <c:pt idx="8">
                  <c:v>325351.40000000002</c:v>
                </c:pt>
                <c:pt idx="9">
                  <c:v>800529.1</c:v>
                </c:pt>
                <c:pt idx="10">
                  <c:v>740526.625</c:v>
                </c:pt>
                <c:pt idx="11">
                  <c:v>379620.54</c:v>
                </c:pt>
                <c:pt idx="12">
                  <c:v>387784.8</c:v>
                </c:pt>
                <c:pt idx="13">
                  <c:v>351394.29</c:v>
                </c:pt>
                <c:pt idx="14">
                  <c:v>428440.58999999997</c:v>
                </c:pt>
                <c:pt idx="15">
                  <c:v>331263.67499999999</c:v>
                </c:pt>
                <c:pt idx="16">
                  <c:v>513780.97499999998</c:v>
                </c:pt>
                <c:pt idx="17">
                  <c:v>330117.93</c:v>
                </c:pt>
                <c:pt idx="18">
                  <c:v>976727.56499999994</c:v>
                </c:pt>
                <c:pt idx="19">
                  <c:v>1035232.245</c:v>
                </c:pt>
                <c:pt idx="20">
                  <c:v>914965.60800000001</c:v>
                </c:pt>
                <c:pt idx="21">
                  <c:v>1098858.608</c:v>
                </c:pt>
                <c:pt idx="22">
                  <c:v>1044008.76</c:v>
                </c:pt>
                <c:pt idx="23">
                  <c:v>262116.05</c:v>
                </c:pt>
                <c:pt idx="24">
                  <c:v>608967.55000000005</c:v>
                </c:pt>
                <c:pt idx="25">
                  <c:v>495459.1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99-462A-9EDA-685FF315898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Hoja1!$O$4:$O$29</c:f>
              <c:numCache>
                <c:formatCode>General</c:formatCode>
                <c:ptCount val="26"/>
                <c:pt idx="0">
                  <c:v>285757</c:v>
                </c:pt>
                <c:pt idx="1">
                  <c:v>564879</c:v>
                </c:pt>
                <c:pt idx="2">
                  <c:v>452012</c:v>
                </c:pt>
                <c:pt idx="3">
                  <c:v>244101</c:v>
                </c:pt>
                <c:pt idx="4">
                  <c:v>341247</c:v>
                </c:pt>
                <c:pt idx="5">
                  <c:v>126715</c:v>
                </c:pt>
                <c:pt idx="6">
                  <c:v>446669</c:v>
                </c:pt>
                <c:pt idx="7">
                  <c:v>441149</c:v>
                </c:pt>
                <c:pt idx="8">
                  <c:v>317416</c:v>
                </c:pt>
                <c:pt idx="9">
                  <c:v>781004</c:v>
                </c:pt>
                <c:pt idx="10">
                  <c:v>722465</c:v>
                </c:pt>
                <c:pt idx="11">
                  <c:v>324462</c:v>
                </c:pt>
                <c:pt idx="12">
                  <c:v>331440</c:v>
                </c:pt>
                <c:pt idx="13">
                  <c:v>300337</c:v>
                </c:pt>
                <c:pt idx="14">
                  <c:v>352626</c:v>
                </c:pt>
                <c:pt idx="15">
                  <c:v>272645</c:v>
                </c:pt>
                <c:pt idx="16">
                  <c:v>422865</c:v>
                </c:pt>
                <c:pt idx="17">
                  <c:v>271702</c:v>
                </c:pt>
                <c:pt idx="18">
                  <c:v>803891</c:v>
                </c:pt>
                <c:pt idx="19">
                  <c:v>852043</c:v>
                </c:pt>
                <c:pt idx="20">
                  <c:v>745086</c:v>
                </c:pt>
                <c:pt idx="21">
                  <c:v>894836</c:v>
                </c:pt>
                <c:pt idx="22">
                  <c:v>850170</c:v>
                </c:pt>
                <c:pt idx="23">
                  <c:v>227927</c:v>
                </c:pt>
                <c:pt idx="24">
                  <c:v>529537</c:v>
                </c:pt>
                <c:pt idx="25">
                  <c:v>430834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99-462A-9EDA-685FF3158980}"/>
            </c:ext>
          </c:extLst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Hoja1!$R$4:$R$29</c:f>
              <c:numCache>
                <c:formatCode>0</c:formatCode>
                <c:ptCount val="26"/>
                <c:pt idx="0">
                  <c:v>334621.44699999999</c:v>
                </c:pt>
                <c:pt idx="1">
                  <c:v>661473.30900000001</c:v>
                </c:pt>
                <c:pt idx="2">
                  <c:v>529306.05200000003</c:v>
                </c:pt>
                <c:pt idx="3">
                  <c:v>285842.27100000001</c:v>
                </c:pt>
                <c:pt idx="4">
                  <c:v>399600.23700000002</c:v>
                </c:pt>
                <c:pt idx="5">
                  <c:v>148383.26500000001</c:v>
                </c:pt>
                <c:pt idx="6">
                  <c:v>523049.39899999998</c:v>
                </c:pt>
                <c:pt idx="7">
                  <c:v>442031.29800000001</c:v>
                </c:pt>
                <c:pt idx="8">
                  <c:v>318050.83199999999</c:v>
                </c:pt>
                <c:pt idx="9">
                  <c:v>782566.00800000003</c:v>
                </c:pt>
                <c:pt idx="10">
                  <c:v>723909.93</c:v>
                </c:pt>
                <c:pt idx="11">
                  <c:v>384811.93200000003</c:v>
                </c:pt>
                <c:pt idx="12">
                  <c:v>393087.83999999997</c:v>
                </c:pt>
                <c:pt idx="13">
                  <c:v>356199.68200000003</c:v>
                </c:pt>
                <c:pt idx="14">
                  <c:v>462997.93799999997</c:v>
                </c:pt>
                <c:pt idx="15">
                  <c:v>357982.88500000001</c:v>
                </c:pt>
                <c:pt idx="16">
                  <c:v>555221.745</c:v>
                </c:pt>
                <c:pt idx="17">
                  <c:v>356744.72600000002</c:v>
                </c:pt>
                <c:pt idx="18">
                  <c:v>1055508.8829999999</c:v>
                </c:pt>
                <c:pt idx="19">
                  <c:v>1118732.459</c:v>
                </c:pt>
                <c:pt idx="20">
                  <c:v>1036414.6259999999</c:v>
                </c:pt>
                <c:pt idx="21">
                  <c:v>1244716.8759999999</c:v>
                </c:pt>
                <c:pt idx="22">
                  <c:v>1182586.47</c:v>
                </c:pt>
                <c:pt idx="23">
                  <c:v>272372.76500000001</c:v>
                </c:pt>
                <c:pt idx="24">
                  <c:v>632796.71499999997</c:v>
                </c:pt>
                <c:pt idx="25">
                  <c:v>514846.63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99-462A-9EDA-685FF3158980}"/>
            </c:ext>
          </c:extLst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Hoja1!$S$4:$S$29</c:f>
              <c:numCache>
                <c:formatCode>0</c:formatCode>
                <c:ptCount val="26"/>
                <c:pt idx="0">
                  <c:v>329192.06400000001</c:v>
                </c:pt>
                <c:pt idx="1">
                  <c:v>650740.60800000001</c:v>
                </c:pt>
                <c:pt idx="2">
                  <c:v>520717.82400000002</c:v>
                </c:pt>
                <c:pt idx="3">
                  <c:v>281204.35200000001</c:v>
                </c:pt>
                <c:pt idx="4">
                  <c:v>393116.54399999999</c:v>
                </c:pt>
                <c:pt idx="5">
                  <c:v>145975.67999999999</c:v>
                </c:pt>
                <c:pt idx="6">
                  <c:v>514562.68799999997</c:v>
                </c:pt>
                <c:pt idx="7">
                  <c:v>452177.72499999998</c:v>
                </c:pt>
                <c:pt idx="8">
                  <c:v>325351.40000000002</c:v>
                </c:pt>
                <c:pt idx="9">
                  <c:v>800529.1</c:v>
                </c:pt>
                <c:pt idx="10">
                  <c:v>740526.625</c:v>
                </c:pt>
                <c:pt idx="11">
                  <c:v>379620.54</c:v>
                </c:pt>
                <c:pt idx="12">
                  <c:v>387784.8</c:v>
                </c:pt>
                <c:pt idx="13">
                  <c:v>351394.29</c:v>
                </c:pt>
                <c:pt idx="14">
                  <c:v>428440.58999999997</c:v>
                </c:pt>
                <c:pt idx="15">
                  <c:v>331263.67499999999</c:v>
                </c:pt>
                <c:pt idx="16">
                  <c:v>513780.97499999998</c:v>
                </c:pt>
                <c:pt idx="17">
                  <c:v>330117.93</c:v>
                </c:pt>
                <c:pt idx="18">
                  <c:v>976727.56499999994</c:v>
                </c:pt>
                <c:pt idx="19">
                  <c:v>1035232.245</c:v>
                </c:pt>
                <c:pt idx="20">
                  <c:v>914965.60800000001</c:v>
                </c:pt>
                <c:pt idx="21">
                  <c:v>1098858.608</c:v>
                </c:pt>
                <c:pt idx="22">
                  <c:v>1044008.76</c:v>
                </c:pt>
                <c:pt idx="23">
                  <c:v>262116.05</c:v>
                </c:pt>
                <c:pt idx="24">
                  <c:v>608967.55000000005</c:v>
                </c:pt>
                <c:pt idx="25">
                  <c:v>495459.1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99-462A-9EDA-685FF3158980}"/>
            </c:ext>
          </c:extLst>
        </c:ser>
        <c:ser>
          <c:idx val="6"/>
          <c:order val="6"/>
          <c:xVal>
            <c:numRef>
              <c:f>Hoja1!$N$4:$N$29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Hoja1!$E$4:$E$29</c:f>
              <c:numCache>
                <c:formatCode>General</c:formatCode>
                <c:ptCount val="26"/>
                <c:pt idx="0">
                  <c:v>277258</c:v>
                </c:pt>
                <c:pt idx="1">
                  <c:v>556305</c:v>
                </c:pt>
                <c:pt idx="2">
                  <c:v>447988</c:v>
                </c:pt>
                <c:pt idx="3">
                  <c:v>243591</c:v>
                </c:pt>
                <c:pt idx="4">
                  <c:v>340973</c:v>
                </c:pt>
                <c:pt idx="5">
                  <c:v>126715</c:v>
                </c:pt>
                <c:pt idx="6">
                  <c:v>446668</c:v>
                </c:pt>
                <c:pt idx="7">
                  <c:v>441149</c:v>
                </c:pt>
                <c:pt idx="8">
                  <c:v>317416</c:v>
                </c:pt>
                <c:pt idx="9">
                  <c:v>781544</c:v>
                </c:pt>
                <c:pt idx="10">
                  <c:v>772465</c:v>
                </c:pt>
                <c:pt idx="11">
                  <c:v>324462</c:v>
                </c:pt>
                <c:pt idx="12">
                  <c:v>347083</c:v>
                </c:pt>
                <c:pt idx="13">
                  <c:v>300358</c:v>
                </c:pt>
                <c:pt idx="14">
                  <c:v>331527</c:v>
                </c:pt>
                <c:pt idx="15">
                  <c:v>273268</c:v>
                </c:pt>
                <c:pt idx="16">
                  <c:v>579879</c:v>
                </c:pt>
                <c:pt idx="17">
                  <c:v>271707</c:v>
                </c:pt>
                <c:pt idx="18">
                  <c:v>804893</c:v>
                </c:pt>
                <c:pt idx="19">
                  <c:v>852042</c:v>
                </c:pt>
                <c:pt idx="20">
                  <c:v>749490</c:v>
                </c:pt>
                <c:pt idx="21">
                  <c:v>814926</c:v>
                </c:pt>
                <c:pt idx="22">
                  <c:v>850170</c:v>
                </c:pt>
                <c:pt idx="23">
                  <c:v>227985</c:v>
                </c:pt>
                <c:pt idx="24">
                  <c:v>533230</c:v>
                </c:pt>
                <c:pt idx="25">
                  <c:v>430837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99-462A-9EDA-685FF315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47544"/>
        <c:axId val="628148200"/>
      </c:scatterChart>
      <c:valAx>
        <c:axId val="62814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148200"/>
        <c:crosses val="autoZero"/>
        <c:crossBetween val="midCat"/>
      </c:valAx>
      <c:valAx>
        <c:axId val="6281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8147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Hoja3!$C$22:$AD$22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-111</c:v>
                </c:pt>
                <c:pt idx="5">
                  <c:v>-1368</c:v>
                </c:pt>
                <c:pt idx="6">
                  <c:v>-1469</c:v>
                </c:pt>
                <c:pt idx="7">
                  <c:v>150399</c:v>
                </c:pt>
                <c:pt idx="8">
                  <c:v>600340</c:v>
                </c:pt>
                <c:pt idx="9">
                  <c:v>460708</c:v>
                </c:pt>
                <c:pt idx="10">
                  <c:v>252073</c:v>
                </c:pt>
                <c:pt idx="11">
                  <c:v>-20263</c:v>
                </c:pt>
                <c:pt idx="12">
                  <c:v>-54024</c:v>
                </c:pt>
                <c:pt idx="13">
                  <c:v>-77217</c:v>
                </c:pt>
                <c:pt idx="14">
                  <c:v>-49307</c:v>
                </c:pt>
                <c:pt idx="15">
                  <c:v>-185341</c:v>
                </c:pt>
                <c:pt idx="16">
                  <c:v>-91408</c:v>
                </c:pt>
                <c:pt idx="17">
                  <c:v>-28603</c:v>
                </c:pt>
                <c:pt idx="18">
                  <c:v>-206670</c:v>
                </c:pt>
                <c:pt idx="19">
                  <c:v>38504</c:v>
                </c:pt>
                <c:pt idx="20">
                  <c:v>66975</c:v>
                </c:pt>
                <c:pt idx="21">
                  <c:v>-36383</c:v>
                </c:pt>
                <c:pt idx="22">
                  <c:v>-4435</c:v>
                </c:pt>
                <c:pt idx="23">
                  <c:v>4708</c:v>
                </c:pt>
                <c:pt idx="24">
                  <c:v>-12286</c:v>
                </c:pt>
                <c:pt idx="25">
                  <c:v>-720</c:v>
                </c:pt>
                <c:pt idx="26">
                  <c:v>-7988</c:v>
                </c:pt>
                <c:pt idx="27">
                  <c:v>-6971.0989999999292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8-467C-8BE7-63E408D8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49936"/>
        <c:axId val="627744688"/>
      </c:barChart>
      <c:catAx>
        <c:axId val="62774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744688"/>
        <c:crosses val="autoZero"/>
        <c:auto val="1"/>
        <c:lblAlgn val="ctr"/>
        <c:lblOffset val="100"/>
        <c:noMultiLvlLbl val="0"/>
      </c:catAx>
      <c:valAx>
        <c:axId val="6277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7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Hoja3!$B$24:$AC$24</c:f>
              <c:numCache>
                <c:formatCode>General</c:formatCode>
                <c:ptCount val="28"/>
                <c:pt idx="0">
                  <c:v>0.66307315542507184</c:v>
                </c:pt>
                <c:pt idx="1">
                  <c:v>0.72110133631490581</c:v>
                </c:pt>
                <c:pt idx="2">
                  <c:v>0.80277596721340749</c:v>
                </c:pt>
                <c:pt idx="3">
                  <c:v>0.66456888801310399</c:v>
                </c:pt>
                <c:pt idx="4">
                  <c:v>0.81308783979963228</c:v>
                </c:pt>
                <c:pt idx="5">
                  <c:v>0.44884872062498021</c:v>
                </c:pt>
                <c:pt idx="6">
                  <c:v>0.65349473002625991</c:v>
                </c:pt>
                <c:pt idx="7">
                  <c:v>0.9016086606911653</c:v>
                </c:pt>
                <c:pt idx="8">
                  <c:v>0.60292040351274634</c:v>
                </c:pt>
                <c:pt idx="9">
                  <c:v>0.91197340848327191</c:v>
                </c:pt>
                <c:pt idx="10">
                  <c:v>0.91349490989624693</c:v>
                </c:pt>
                <c:pt idx="11">
                  <c:v>0.89067976031718077</c:v>
                </c:pt>
                <c:pt idx="12">
                  <c:v>0.91553022243879678</c:v>
                </c:pt>
                <c:pt idx="13">
                  <c:v>0.83689149582945732</c:v>
                </c:pt>
                <c:pt idx="14">
                  <c:v>0.91406917637285379</c:v>
                </c:pt>
                <c:pt idx="15">
                  <c:v>0.83143849234129541</c:v>
                </c:pt>
                <c:pt idx="16">
                  <c:v>0.8166918272093957</c:v>
                </c:pt>
                <c:pt idx="17">
                  <c:v>0.72691235564565759</c:v>
                </c:pt>
                <c:pt idx="18">
                  <c:v>0.81753891486772146</c:v>
                </c:pt>
                <c:pt idx="19">
                  <c:v>0.70880106721621294</c:v>
                </c:pt>
                <c:pt idx="20">
                  <c:v>0.58909224767073165</c:v>
                </c:pt>
                <c:pt idx="21">
                  <c:v>0.6847513718907231</c:v>
                </c:pt>
                <c:pt idx="22">
                  <c:v>0.65928093746307137</c:v>
                </c:pt>
                <c:pt idx="23">
                  <c:v>0.55540410519563821</c:v>
                </c:pt>
                <c:pt idx="24">
                  <c:v>0.77312167987660096</c:v>
                </c:pt>
                <c:pt idx="25">
                  <c:v>0.6463154706868901</c:v>
                </c:pt>
                <c:pt idx="26">
                  <c:v>0.519561659076888</c:v>
                </c:pt>
                <c:pt idx="27">
                  <c:v>0.77693698559368796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1-48B4-ACB2-51111DC2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49928"/>
        <c:axId val="777051568"/>
      </c:scatterChart>
      <c:valAx>
        <c:axId val="7770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7051568"/>
        <c:crosses val="autoZero"/>
        <c:crossBetween val="midCat"/>
      </c:valAx>
      <c:valAx>
        <c:axId val="7770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70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Hoja5!$B$21:$AD$21</c:f>
              <c:numCache>
                <c:formatCode>0.00</c:formatCode>
                <c:ptCount val="29"/>
                <c:pt idx="0">
                  <c:v>0.66307315542507184</c:v>
                </c:pt>
                <c:pt idx="1">
                  <c:v>0.72110133631490581</c:v>
                </c:pt>
                <c:pt idx="2">
                  <c:v>0.80277596721340749</c:v>
                </c:pt>
                <c:pt idx="3">
                  <c:v>0.66456888801310399</c:v>
                </c:pt>
                <c:pt idx="4">
                  <c:v>0.81308783979963228</c:v>
                </c:pt>
                <c:pt idx="5">
                  <c:v>0.44884872062498021</c:v>
                </c:pt>
                <c:pt idx="6">
                  <c:v>0.65349473002625991</c:v>
                </c:pt>
                <c:pt idx="7">
                  <c:v>0.9016086606911653</c:v>
                </c:pt>
                <c:pt idx="8">
                  <c:v>0.60292040351274634</c:v>
                </c:pt>
                <c:pt idx="9">
                  <c:v>0.91197340848327191</c:v>
                </c:pt>
                <c:pt idx="10">
                  <c:v>0.91349490989624693</c:v>
                </c:pt>
                <c:pt idx="11">
                  <c:v>0.89067976031718077</c:v>
                </c:pt>
                <c:pt idx="12">
                  <c:v>0.91553022243879678</c:v>
                </c:pt>
                <c:pt idx="13">
                  <c:v>0.83689149582945732</c:v>
                </c:pt>
                <c:pt idx="14">
                  <c:v>0.91406917637285379</c:v>
                </c:pt>
                <c:pt idx="15">
                  <c:v>0.83143849234129541</c:v>
                </c:pt>
                <c:pt idx="16">
                  <c:v>0.8166918272093957</c:v>
                </c:pt>
                <c:pt idx="17">
                  <c:v>0.72691235564565759</c:v>
                </c:pt>
                <c:pt idx="18">
                  <c:v>0.81753891486772146</c:v>
                </c:pt>
                <c:pt idx="19">
                  <c:v>0.70880106721621294</c:v>
                </c:pt>
                <c:pt idx="20">
                  <c:v>0.58909224767073165</c:v>
                </c:pt>
                <c:pt idx="21">
                  <c:v>0.6847513718907231</c:v>
                </c:pt>
                <c:pt idx="22">
                  <c:v>0.65928093746307137</c:v>
                </c:pt>
                <c:pt idx="23">
                  <c:v>0.55540410519563821</c:v>
                </c:pt>
                <c:pt idx="24">
                  <c:v>0.77312167987660096</c:v>
                </c:pt>
                <c:pt idx="25">
                  <c:v>0.6463154706868901</c:v>
                </c:pt>
                <c:pt idx="26">
                  <c:v>0.519561659076888</c:v>
                </c:pt>
                <c:pt idx="27">
                  <c:v>0.77693698559368796</c:v>
                </c:pt>
                <c:pt idx="28">
                  <c:v>0.79973411720879695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6-4EB3-A168-57A41EB2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14504"/>
        <c:axId val="777021392"/>
      </c:scatterChart>
      <c:valAx>
        <c:axId val="77701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7021392"/>
        <c:crosses val="autoZero"/>
        <c:crossBetween val="midCat"/>
      </c:valAx>
      <c:valAx>
        <c:axId val="7770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7701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Hoja7!$E$3:$E$17</c:f>
              <c:numCache>
                <c:formatCode>General</c:formatCode>
                <c:ptCount val="15"/>
                <c:pt idx="0">
                  <c:v>128.1</c:v>
                </c:pt>
                <c:pt idx="1">
                  <c:v>569.6</c:v>
                </c:pt>
                <c:pt idx="2">
                  <c:v>265.3</c:v>
                </c:pt>
                <c:pt idx="3">
                  <c:v>568.6</c:v>
                </c:pt>
                <c:pt idx="4">
                  <c:v>3892</c:v>
                </c:pt>
                <c:pt idx="5">
                  <c:v>618</c:v>
                </c:pt>
                <c:pt idx="6">
                  <c:v>119.5</c:v>
                </c:pt>
                <c:pt idx="7">
                  <c:v>339.7</c:v>
                </c:pt>
                <c:pt idx="8">
                  <c:v>221.9</c:v>
                </c:pt>
                <c:pt idx="9">
                  <c:v>37.6</c:v>
                </c:pt>
                <c:pt idx="10">
                  <c:v>79.099999999999994</c:v>
                </c:pt>
                <c:pt idx="11">
                  <c:v>419.3</c:v>
                </c:pt>
                <c:pt idx="12">
                  <c:v>768.9</c:v>
                </c:pt>
                <c:pt idx="13">
                  <c:v>281.2</c:v>
                </c:pt>
                <c:pt idx="14">
                  <c:v>197.7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C39-B9E6-A11860199F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Hoja7!$F$3:$F$17</c:f>
              <c:numCache>
                <c:formatCode>General</c:formatCode>
                <c:ptCount val="15"/>
                <c:pt idx="0">
                  <c:v>241.2</c:v>
                </c:pt>
                <c:pt idx="1">
                  <c:v>16.8</c:v>
                </c:pt>
                <c:pt idx="2">
                  <c:v>11.6</c:v>
                </c:pt>
                <c:pt idx="3">
                  <c:v>60.5</c:v>
                </c:pt>
                <c:pt idx="4">
                  <c:v>3093.2</c:v>
                </c:pt>
                <c:pt idx="5">
                  <c:v>188</c:v>
                </c:pt>
                <c:pt idx="6">
                  <c:v>106.2</c:v>
                </c:pt>
                <c:pt idx="7">
                  <c:v>42.9</c:v>
                </c:pt>
                <c:pt idx="8">
                  <c:v>622.29999999999995</c:v>
                </c:pt>
                <c:pt idx="9">
                  <c:v>40.5</c:v>
                </c:pt>
                <c:pt idx="10">
                  <c:v>269.60000000000002</c:v>
                </c:pt>
                <c:pt idx="11">
                  <c:v>569.6</c:v>
                </c:pt>
                <c:pt idx="12">
                  <c:v>349.2</c:v>
                </c:pt>
                <c:pt idx="13">
                  <c:v>598.5</c:v>
                </c:pt>
                <c:pt idx="14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7-4C39-B9E6-A1186019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3208"/>
        <c:axId val="713603864"/>
      </c:scatterChart>
      <c:valAx>
        <c:axId val="71360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03864"/>
        <c:crosses val="autoZero"/>
        <c:crossBetween val="midCat"/>
      </c:valAx>
      <c:valAx>
        <c:axId val="7136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0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36</xdr:row>
      <xdr:rowOff>36513</xdr:rowOff>
    </xdr:from>
    <xdr:to>
      <xdr:col>9</xdr:col>
      <xdr:colOff>73025</xdr:colOff>
      <xdr:row>54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49E04-3460-4214-9F64-E9239BC01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314103</xdr:colOff>
      <xdr:row>30</xdr:row>
      <xdr:rowOff>112223</xdr:rowOff>
    </xdr:from>
    <xdr:to>
      <xdr:col>21</xdr:col>
      <xdr:colOff>618287</xdr:colOff>
      <xdr:row>45</xdr:row>
      <xdr:rowOff>85070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7F0DD-86B9-4084-A3E4-EADA9697D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604922</xdr:colOff>
      <xdr:row>25</xdr:row>
      <xdr:rowOff>87787</xdr:rowOff>
    </xdr:from>
    <xdr:to>
      <xdr:col>6</xdr:col>
      <xdr:colOff>497974</xdr:colOff>
      <xdr:row>39</xdr:row>
      <xdr:rowOff>179583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A74A08-0114-49F1-A310-57B84AD8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23690</xdr:colOff>
      <xdr:row>23</xdr:row>
      <xdr:rowOff>29308</xdr:rowOff>
    </xdr:from>
    <xdr:to>
      <xdr:col>6</xdr:col>
      <xdr:colOff>259129</xdr:colOff>
      <xdr:row>38</xdr:row>
      <xdr:rowOff>10258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DF29A-9E83-4A9B-AD6C-F63A90F6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612775</xdr:colOff>
      <xdr:row>1</xdr:row>
      <xdr:rowOff>114300</xdr:rowOff>
    </xdr:from>
    <xdr:to>
      <xdr:col>14</xdr:col>
      <xdr:colOff>50800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3C1199-385D-4B38-9DAB-B7F3B914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Jose Zuniga" refreshedDate="43649.492184953706" createdVersion="6" refreshedVersion="6" minRefreshableVersion="3" recordCount="343" xr:uid="{E13395BB-3577-4A59-BA88-7BEF5DD6761E}">
  <cacheSource type="worksheet">
    <worksheetSource ref="B1:D344" sheet="Hoja2"/>
  </cacheSource>
  <cacheFields count="3">
    <cacheField name="año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sardina comun" numFmtId="0">
      <sharedItems containsString="0" containsBlank="1" containsNumber="1" minValue="0.22700000000000001" maxValue="32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Jose Zuniga" refreshedDate="43649.492989004626" createdVersion="6" refreshedVersion="6" minRefreshableVersion="3" recordCount="348" xr:uid="{29B3D3D1-9AA5-4059-8A31-96ACFEC2753F}">
  <cacheSource type="worksheet">
    <worksheetSource ref="B1:D349" sheet="Hoja2"/>
  </cacheSource>
  <cacheFields count="3">
    <cacheField name="año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sardina comun" numFmtId="0">
      <sharedItems containsString="0" containsBlank="1" containsNumber="1" minValue="0.22700000000000001" maxValue="32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n v="70147"/>
  </r>
  <r>
    <x v="0"/>
    <x v="1"/>
    <n v="71577"/>
  </r>
  <r>
    <x v="0"/>
    <x v="2"/>
    <n v="25605"/>
  </r>
  <r>
    <x v="0"/>
    <x v="3"/>
    <n v="11659"/>
  </r>
  <r>
    <x v="0"/>
    <x v="4"/>
    <n v="2195"/>
  </r>
  <r>
    <x v="0"/>
    <x v="5"/>
    <n v="2660"/>
  </r>
  <r>
    <x v="0"/>
    <x v="6"/>
    <n v="7796"/>
  </r>
  <r>
    <x v="0"/>
    <x v="7"/>
    <n v="7815"/>
  </r>
  <r>
    <x v="0"/>
    <x v="8"/>
    <n v="6188"/>
  </r>
  <r>
    <x v="0"/>
    <x v="9"/>
    <n v="10944"/>
  </r>
  <r>
    <x v="0"/>
    <x v="10"/>
    <n v="15779"/>
  </r>
  <r>
    <x v="0"/>
    <x v="11"/>
    <n v="44894"/>
  </r>
  <r>
    <x v="1"/>
    <x v="0"/>
    <n v="72399"/>
  </r>
  <r>
    <x v="1"/>
    <x v="1"/>
    <n v="93158"/>
  </r>
  <r>
    <x v="1"/>
    <x v="2"/>
    <n v="131297"/>
  </r>
  <r>
    <x v="1"/>
    <x v="3"/>
    <n v="66907"/>
  </r>
  <r>
    <x v="1"/>
    <x v="4"/>
    <n v="21277"/>
  </r>
  <r>
    <x v="1"/>
    <x v="5"/>
    <n v="16115"/>
  </r>
  <r>
    <x v="1"/>
    <x v="6"/>
    <n v="8865"/>
  </r>
  <r>
    <x v="1"/>
    <x v="7"/>
    <n v="17558"/>
  </r>
  <r>
    <x v="1"/>
    <x v="8"/>
    <n v="10527"/>
  </r>
  <r>
    <x v="1"/>
    <x v="9"/>
    <n v="28116"/>
  </r>
  <r>
    <x v="1"/>
    <x v="10"/>
    <n v="34322"/>
  </r>
  <r>
    <x v="1"/>
    <x v="11"/>
    <n v="55765"/>
  </r>
  <r>
    <x v="2"/>
    <x v="0"/>
    <n v="142928"/>
  </r>
  <r>
    <x v="2"/>
    <x v="1"/>
    <n v="72853"/>
  </r>
  <r>
    <x v="2"/>
    <x v="2"/>
    <n v="84505"/>
  </r>
  <r>
    <x v="2"/>
    <x v="3"/>
    <n v="41144"/>
  </r>
  <r>
    <x v="2"/>
    <x v="4"/>
    <n v="16995"/>
  </r>
  <r>
    <x v="2"/>
    <x v="5"/>
    <n v="1209"/>
  </r>
  <r>
    <x v="2"/>
    <x v="6"/>
    <n v="13571"/>
  </r>
  <r>
    <x v="2"/>
    <x v="7"/>
    <n v="5168"/>
  </r>
  <r>
    <x v="2"/>
    <x v="8"/>
    <n v="3357"/>
  </r>
  <r>
    <x v="2"/>
    <x v="9"/>
    <n v="4564"/>
  </r>
  <r>
    <x v="2"/>
    <x v="10"/>
    <n v="22476"/>
  </r>
  <r>
    <x v="2"/>
    <x v="11"/>
    <n v="39218"/>
  </r>
  <r>
    <x v="3"/>
    <x v="0"/>
    <n v="57494"/>
  </r>
  <r>
    <x v="3"/>
    <x v="1"/>
    <n v="54827"/>
  </r>
  <r>
    <x v="3"/>
    <x v="2"/>
    <n v="21285"/>
  </r>
  <r>
    <x v="3"/>
    <x v="3"/>
    <n v="19079"/>
  </r>
  <r>
    <x v="3"/>
    <x v="4"/>
    <n v="8388"/>
  </r>
  <r>
    <x v="3"/>
    <x v="5"/>
    <n v="810"/>
  </r>
  <r>
    <x v="3"/>
    <x v="6"/>
    <n v="1609"/>
  </r>
  <r>
    <x v="3"/>
    <x v="7"/>
    <n v="2917"/>
  </r>
  <r>
    <x v="3"/>
    <x v="8"/>
    <n v="3631"/>
  </r>
  <r>
    <x v="3"/>
    <x v="9"/>
    <n v="2760"/>
  </r>
  <r>
    <x v="3"/>
    <x v="10"/>
    <n v="28374"/>
  </r>
  <r>
    <x v="3"/>
    <x v="11"/>
    <n v="42417"/>
  </r>
  <r>
    <x v="4"/>
    <x v="0"/>
    <n v="80772"/>
  </r>
  <r>
    <x v="4"/>
    <x v="1"/>
    <n v="84418"/>
  </r>
  <r>
    <x v="4"/>
    <x v="2"/>
    <n v="71389"/>
  </r>
  <r>
    <x v="4"/>
    <x v="3"/>
    <n v="24260"/>
  </r>
  <r>
    <x v="4"/>
    <x v="4"/>
    <n v="9059"/>
  </r>
  <r>
    <x v="4"/>
    <x v="5"/>
    <n v="7343"/>
  </r>
  <r>
    <x v="4"/>
    <x v="6"/>
    <n v="5994"/>
  </r>
  <r>
    <x v="4"/>
    <x v="7"/>
    <n v="7260"/>
  </r>
  <r>
    <x v="4"/>
    <x v="8"/>
    <n v="2310"/>
  </r>
  <r>
    <x v="4"/>
    <x v="9"/>
    <n v="11069"/>
  </r>
  <r>
    <x v="4"/>
    <x v="10"/>
    <n v="13506"/>
  </r>
  <r>
    <x v="4"/>
    <x v="11"/>
    <n v="23593"/>
  </r>
  <r>
    <x v="5"/>
    <x v="0"/>
    <n v="16934"/>
  </r>
  <r>
    <x v="5"/>
    <x v="1"/>
    <n v="21255"/>
  </r>
  <r>
    <x v="5"/>
    <x v="2"/>
    <n v="9174"/>
  </r>
  <r>
    <x v="5"/>
    <x v="3"/>
    <n v="4738"/>
  </r>
  <r>
    <x v="5"/>
    <x v="4"/>
    <n v="3414"/>
  </r>
  <r>
    <x v="5"/>
    <x v="5"/>
    <n v="1250"/>
  </r>
  <r>
    <x v="5"/>
    <x v="6"/>
    <n v="1292"/>
  </r>
  <r>
    <x v="5"/>
    <x v="7"/>
    <n v="118"/>
  </r>
  <r>
    <x v="5"/>
    <x v="8"/>
    <n v="3624"/>
  </r>
  <r>
    <x v="5"/>
    <x v="9"/>
    <n v="8536"/>
  </r>
  <r>
    <x v="5"/>
    <x v="10"/>
    <n v="1693"/>
  </r>
  <r>
    <x v="5"/>
    <x v="11"/>
    <n v="54440"/>
  </r>
  <r>
    <x v="6"/>
    <x v="0"/>
    <n v="86344"/>
  </r>
  <r>
    <x v="6"/>
    <x v="1"/>
    <n v="89463"/>
  </r>
  <r>
    <x v="6"/>
    <x v="2"/>
    <n v="68050"/>
  </r>
  <r>
    <x v="6"/>
    <x v="3"/>
    <n v="26453"/>
  </r>
  <r>
    <x v="6"/>
    <x v="4"/>
    <n v="8697"/>
  </r>
  <r>
    <x v="6"/>
    <x v="5"/>
    <n v="11657"/>
  </r>
  <r>
    <x v="6"/>
    <x v="6"/>
    <n v="18035"/>
  </r>
  <r>
    <x v="6"/>
    <x v="7"/>
    <n v="11358"/>
  </r>
  <r>
    <x v="6"/>
    <x v="8"/>
    <n v="30102"/>
  </r>
  <r>
    <x v="6"/>
    <x v="9"/>
    <n v="36089"/>
  </r>
  <r>
    <x v="6"/>
    <x v="10"/>
    <n v="12073"/>
  </r>
  <r>
    <x v="6"/>
    <x v="11"/>
    <n v="46463"/>
  </r>
  <r>
    <x v="7"/>
    <x v="0"/>
    <n v="101551"/>
  </r>
  <r>
    <x v="7"/>
    <x v="1"/>
    <n v="62270"/>
  </r>
  <r>
    <x v="7"/>
    <x v="2"/>
    <n v="121197"/>
  </r>
  <r>
    <x v="7"/>
    <x v="3"/>
    <n v="63294"/>
  </r>
  <r>
    <x v="7"/>
    <x v="4"/>
    <n v="38243"/>
  </r>
  <r>
    <x v="7"/>
    <x v="5"/>
    <n v="10371"/>
  </r>
  <r>
    <x v="7"/>
    <x v="6"/>
    <n v="6858"/>
  </r>
  <r>
    <x v="7"/>
    <x v="7"/>
    <n v="7519"/>
  </r>
  <r>
    <x v="7"/>
    <x v="8"/>
    <n v="10925"/>
  </r>
  <r>
    <x v="7"/>
    <x v="9"/>
    <n v="11094"/>
  </r>
  <r>
    <x v="7"/>
    <x v="10"/>
    <n v="6871"/>
  </r>
  <r>
    <x v="7"/>
    <x v="11"/>
    <n v="49"/>
  </r>
  <r>
    <x v="8"/>
    <x v="0"/>
    <n v="32941"/>
  </r>
  <r>
    <x v="8"/>
    <x v="1"/>
    <n v="34264"/>
  </r>
  <r>
    <x v="8"/>
    <x v="2"/>
    <n v="34439"/>
  </r>
  <r>
    <x v="8"/>
    <x v="3"/>
    <n v="32097"/>
  </r>
  <r>
    <x v="8"/>
    <x v="4"/>
    <n v="22546"/>
  </r>
  <r>
    <x v="8"/>
    <x v="5"/>
    <n v="24688"/>
  </r>
  <r>
    <x v="8"/>
    <x v="6"/>
    <n v="15315"/>
  </r>
  <r>
    <x v="8"/>
    <x v="7"/>
    <n v="21332"/>
  </r>
  <r>
    <x v="8"/>
    <x v="8"/>
    <n v="20644"/>
  </r>
  <r>
    <x v="8"/>
    <x v="9"/>
    <n v="23327"/>
  </r>
  <r>
    <x v="8"/>
    <x v="10"/>
    <n v="31568"/>
  </r>
  <r>
    <x v="8"/>
    <x v="11"/>
    <n v="7003"/>
  </r>
  <r>
    <x v="9"/>
    <x v="0"/>
    <n v="124441"/>
  </r>
  <r>
    <x v="9"/>
    <x v="1"/>
    <n v="154699"/>
  </r>
  <r>
    <x v="9"/>
    <x v="2"/>
    <n v="172684"/>
  </r>
  <r>
    <x v="9"/>
    <x v="3"/>
    <n v="102326"/>
  </r>
  <r>
    <x v="9"/>
    <x v="4"/>
    <n v="99886"/>
  </r>
  <r>
    <x v="9"/>
    <x v="5"/>
    <n v="40108"/>
  </r>
  <r>
    <x v="9"/>
    <x v="6"/>
    <n v="12953"/>
  </r>
  <r>
    <x v="9"/>
    <x v="7"/>
    <n v="55"/>
  </r>
  <r>
    <x v="9"/>
    <x v="8"/>
    <n v="10599"/>
  </r>
  <r>
    <x v="9"/>
    <x v="9"/>
    <n v="29194"/>
  </r>
  <r>
    <x v="9"/>
    <x v="10"/>
    <n v="10702"/>
  </r>
  <r>
    <x v="9"/>
    <x v="11"/>
    <n v="3498"/>
  </r>
  <r>
    <x v="10"/>
    <x v="0"/>
    <n v="101321"/>
  </r>
  <r>
    <x v="10"/>
    <x v="1"/>
    <n v="247423"/>
  </r>
  <r>
    <x v="10"/>
    <x v="2"/>
    <n v="124912"/>
  </r>
  <r>
    <x v="10"/>
    <x v="3"/>
    <n v="69975"/>
  </r>
  <r>
    <x v="10"/>
    <x v="4"/>
    <n v="35506"/>
  </r>
  <r>
    <x v="10"/>
    <x v="5"/>
    <n v="20186"/>
  </r>
  <r>
    <x v="10"/>
    <x v="6"/>
    <n v="1782"/>
  </r>
  <r>
    <x v="10"/>
    <x v="7"/>
    <n v="29"/>
  </r>
  <r>
    <x v="10"/>
    <x v="8"/>
    <n v="13140"/>
  </r>
  <r>
    <x v="10"/>
    <x v="9"/>
    <n v="16619"/>
  </r>
  <r>
    <x v="10"/>
    <x v="10"/>
    <n v="18183"/>
  </r>
  <r>
    <x v="10"/>
    <x v="11"/>
    <n v="7001"/>
  </r>
  <r>
    <x v="11"/>
    <x v="0"/>
    <n v="87537"/>
  </r>
  <r>
    <x v="11"/>
    <x v="1"/>
    <n v="64543"/>
  </r>
  <r>
    <x v="11"/>
    <x v="2"/>
    <n v="54586"/>
  </r>
  <r>
    <x v="11"/>
    <x v="3"/>
    <n v="27311"/>
  </r>
  <r>
    <x v="11"/>
    <x v="4"/>
    <n v="12456"/>
  </r>
  <r>
    <x v="11"/>
    <x v="5"/>
    <n v="1355"/>
  </r>
  <r>
    <x v="11"/>
    <x v="6"/>
    <n v="430"/>
  </r>
  <r>
    <x v="11"/>
    <x v="7"/>
    <n v="4"/>
  </r>
  <r>
    <x v="11"/>
    <x v="8"/>
    <n v="2557"/>
  </r>
  <r>
    <x v="11"/>
    <x v="9"/>
    <n v="14738"/>
  </r>
  <r>
    <x v="11"/>
    <x v="10"/>
    <n v="8402"/>
  </r>
  <r>
    <x v="11"/>
    <x v="11"/>
    <n v="4282"/>
  </r>
  <r>
    <x v="12"/>
    <x v="0"/>
    <n v="90588"/>
  </r>
  <r>
    <x v="12"/>
    <x v="1"/>
    <n v="82651"/>
  </r>
  <r>
    <x v="12"/>
    <x v="2"/>
    <n v="45400"/>
  </r>
  <r>
    <x v="12"/>
    <x v="3"/>
    <n v="30718"/>
  </r>
  <r>
    <x v="12"/>
    <x v="4"/>
    <n v="12254"/>
  </r>
  <r>
    <x v="12"/>
    <x v="5"/>
    <n v="5180"/>
  </r>
  <r>
    <x v="12"/>
    <x v="6"/>
    <n v="2861"/>
  </r>
  <r>
    <x v="12"/>
    <x v="7"/>
    <n v="168"/>
  </r>
  <r>
    <x v="12"/>
    <x v="8"/>
    <n v="7606"/>
  </r>
  <r>
    <x v="12"/>
    <x v="9"/>
    <n v="12401"/>
  </r>
  <r>
    <x v="12"/>
    <x v="10"/>
    <n v="926"/>
  </r>
  <r>
    <x v="12"/>
    <x v="11"/>
    <n v="653"/>
  </r>
  <r>
    <x v="13"/>
    <x v="0"/>
    <n v="15966"/>
  </r>
  <r>
    <x v="13"/>
    <x v="1"/>
    <n v="28930"/>
  </r>
  <r>
    <x v="13"/>
    <x v="2"/>
    <n v="59994"/>
  </r>
  <r>
    <x v="13"/>
    <x v="3"/>
    <n v="75497"/>
  </r>
  <r>
    <x v="13"/>
    <x v="4"/>
    <n v="20165"/>
  </r>
  <r>
    <x v="13"/>
    <x v="5"/>
    <n v="14463"/>
  </r>
  <r>
    <x v="13"/>
    <x v="6"/>
    <n v="6715"/>
  </r>
  <r>
    <x v="13"/>
    <x v="7"/>
    <n v="824"/>
  </r>
  <r>
    <x v="13"/>
    <x v="8"/>
    <n v="23675"/>
  </r>
  <r>
    <x v="13"/>
    <x v="9"/>
    <n v="7979"/>
  </r>
  <r>
    <x v="13"/>
    <x v="10"/>
    <n v="1662"/>
  </r>
  <r>
    <x v="13"/>
    <x v="11"/>
    <n v="1051"/>
  </r>
  <r>
    <x v="14"/>
    <x v="0"/>
    <n v="124"/>
  </r>
  <r>
    <x v="14"/>
    <x v="1"/>
    <n v="88264"/>
  </r>
  <r>
    <x v="14"/>
    <x v="2"/>
    <n v="70202"/>
  </r>
  <r>
    <x v="14"/>
    <x v="3"/>
    <n v="79125"/>
  </r>
  <r>
    <x v="14"/>
    <x v="4"/>
    <n v="28335"/>
  </r>
  <r>
    <x v="14"/>
    <x v="5"/>
    <n v="2424"/>
  </r>
  <r>
    <x v="14"/>
    <x v="6"/>
    <n v="3496"/>
  </r>
  <r>
    <x v="14"/>
    <x v="7"/>
    <n v="444"/>
  </r>
  <r>
    <x v="14"/>
    <x v="8"/>
    <n v="8048"/>
  </r>
  <r>
    <x v="14"/>
    <x v="9"/>
    <n v="6071"/>
  </r>
  <r>
    <x v="14"/>
    <x v="10"/>
    <n v="4013"/>
  </r>
  <r>
    <x v="14"/>
    <x v="11"/>
    <n v="3167"/>
  </r>
  <r>
    <x v="15"/>
    <x v="0"/>
    <n v="26"/>
  </r>
  <r>
    <x v="15"/>
    <x v="1"/>
    <n v="68297"/>
  </r>
  <r>
    <x v="15"/>
    <x v="2"/>
    <n v="33041"/>
  </r>
  <r>
    <x v="15"/>
    <x v="3"/>
    <n v="33824"/>
  </r>
  <r>
    <x v="15"/>
    <x v="4"/>
    <n v="36611"/>
  </r>
  <r>
    <x v="15"/>
    <x v="5"/>
    <n v="6350"/>
  </r>
  <r>
    <x v="15"/>
    <x v="6"/>
    <n v="2768"/>
  </r>
  <r>
    <x v="15"/>
    <x v="7"/>
    <n v="265"/>
  </r>
  <r>
    <x v="15"/>
    <x v="8"/>
    <n v="11584"/>
  </r>
  <r>
    <x v="15"/>
    <x v="9"/>
    <n v="15717"/>
  </r>
  <r>
    <x v="15"/>
    <x v="10"/>
    <n v="5251"/>
  </r>
  <r>
    <x v="15"/>
    <x v="11"/>
    <n v="532"/>
  </r>
  <r>
    <x v="16"/>
    <x v="0"/>
    <n v="626"/>
  </r>
  <r>
    <x v="16"/>
    <x v="1"/>
    <n v="79265"/>
  </r>
  <r>
    <x v="16"/>
    <x v="2"/>
    <n v="112628"/>
  </r>
  <r>
    <x v="16"/>
    <x v="3"/>
    <n v="49058"/>
  </r>
  <r>
    <x v="16"/>
    <x v="4"/>
    <n v="46885"/>
  </r>
  <r>
    <x v="16"/>
    <x v="5"/>
    <n v="6376"/>
  </r>
  <r>
    <x v="16"/>
    <x v="6"/>
    <n v="2813"/>
  </r>
  <r>
    <x v="16"/>
    <x v="7"/>
    <n v="1059"/>
  </r>
  <r>
    <x v="16"/>
    <x v="8"/>
    <n v="16852"/>
  </r>
  <r>
    <x v="16"/>
    <x v="9"/>
    <n v="26329"/>
  </r>
  <r>
    <x v="16"/>
    <x v="10"/>
    <n v="17030"/>
  </r>
  <r>
    <x v="16"/>
    <x v="11"/>
    <n v="2094"/>
  </r>
  <r>
    <x v="17"/>
    <x v="0"/>
    <n v="38"/>
  </r>
  <r>
    <x v="17"/>
    <x v="1"/>
    <n v="56543"/>
  </r>
  <r>
    <x v="17"/>
    <x v="2"/>
    <n v="94919"/>
  </r>
  <r>
    <x v="17"/>
    <x v="3"/>
    <n v="32250"/>
  </r>
  <r>
    <x v="17"/>
    <x v="4"/>
    <n v="14875"/>
  </r>
  <r>
    <x v="17"/>
    <x v="5"/>
    <n v="2170"/>
  </r>
  <r>
    <x v="17"/>
    <x v="6"/>
    <n v="3070"/>
  </r>
  <r>
    <x v="17"/>
    <x v="7"/>
    <n v="1264"/>
  </r>
  <r>
    <x v="17"/>
    <x v="8"/>
    <n v="8743"/>
  </r>
  <r>
    <x v="17"/>
    <x v="9"/>
    <n v="34626"/>
  </r>
  <r>
    <x v="17"/>
    <x v="10"/>
    <n v="19555"/>
  </r>
  <r>
    <x v="17"/>
    <x v="11"/>
    <n v="8177"/>
  </r>
  <r>
    <x v="18"/>
    <x v="0"/>
    <n v="89"/>
  </r>
  <r>
    <x v="18"/>
    <x v="1"/>
    <n v="128406"/>
  </r>
  <r>
    <x v="18"/>
    <x v="2"/>
    <n v="234583"/>
  </r>
  <r>
    <x v="18"/>
    <x v="3"/>
    <n v="158390"/>
  </r>
  <r>
    <x v="18"/>
    <x v="4"/>
    <n v="82980"/>
  </r>
  <r>
    <x v="18"/>
    <x v="5"/>
    <n v="33682"/>
  </r>
  <r>
    <x v="18"/>
    <x v="6"/>
    <n v="9702"/>
  </r>
  <r>
    <x v="18"/>
    <x v="7"/>
    <n v="350"/>
  </r>
  <r>
    <x v="18"/>
    <x v="8"/>
    <n v="269"/>
  </r>
  <r>
    <x v="18"/>
    <x v="9"/>
    <n v="87098"/>
  </r>
  <r>
    <x v="18"/>
    <x v="10"/>
    <n v="26809"/>
  </r>
  <r>
    <x v="18"/>
    <x v="11"/>
    <n v="18192"/>
  </r>
  <r>
    <x v="19"/>
    <x v="0"/>
    <n v="79"/>
  </r>
  <r>
    <x v="19"/>
    <x v="1"/>
    <n v="81654"/>
  </r>
  <r>
    <x v="19"/>
    <x v="2"/>
    <n v="322125"/>
  </r>
  <r>
    <x v="19"/>
    <x v="3"/>
    <n v="126121"/>
  </r>
  <r>
    <x v="19"/>
    <x v="4"/>
    <n v="35407"/>
  </r>
  <r>
    <x v="19"/>
    <x v="5"/>
    <n v="27575"/>
  </r>
  <r>
    <x v="19"/>
    <x v="6"/>
    <n v="67530"/>
  </r>
  <r>
    <x v="19"/>
    <x v="7"/>
    <n v="24559"/>
  </r>
  <r>
    <x v="19"/>
    <x v="8"/>
    <n v="1058"/>
  </r>
  <r>
    <x v="19"/>
    <x v="9"/>
    <n v="82721"/>
  </r>
  <r>
    <x v="19"/>
    <x v="10"/>
    <n v="41732"/>
  </r>
  <r>
    <x v="19"/>
    <x v="11"/>
    <n v="26008"/>
  </r>
  <r>
    <x v="20"/>
    <x v="0"/>
    <n v="12"/>
  </r>
  <r>
    <x v="20"/>
    <x v="1"/>
    <n v="36825"/>
  </r>
  <r>
    <x v="20"/>
    <x v="2"/>
    <n v="89685"/>
  </r>
  <r>
    <x v="20"/>
    <x v="3"/>
    <n v="176833"/>
  </r>
  <r>
    <x v="20"/>
    <x v="4"/>
    <n v="89516"/>
  </r>
  <r>
    <x v="20"/>
    <x v="5"/>
    <n v="29613"/>
  </r>
  <r>
    <x v="20"/>
    <x v="6"/>
    <n v="18681"/>
  </r>
  <r>
    <x v="20"/>
    <x v="7"/>
    <n v="37953"/>
  </r>
  <r>
    <x v="20"/>
    <x v="8"/>
    <n v="1543"/>
  </r>
  <r>
    <x v="20"/>
    <x v="9"/>
    <n v="64710"/>
  </r>
  <r>
    <x v="20"/>
    <x v="10"/>
    <n v="104604"/>
  </r>
  <r>
    <x v="20"/>
    <x v="11"/>
    <n v="67203"/>
  </r>
  <r>
    <x v="21"/>
    <x v="0"/>
    <n v="11"/>
  </r>
  <r>
    <x v="21"/>
    <x v="1"/>
    <n v="26870"/>
  </r>
  <r>
    <x v="21"/>
    <x v="2"/>
    <n v="303616"/>
  </r>
  <r>
    <x v="21"/>
    <x v="3"/>
    <n v="180873"/>
  </r>
  <r>
    <x v="21"/>
    <x v="4"/>
    <n v="63557"/>
  </r>
  <r>
    <x v="21"/>
    <x v="5"/>
    <n v="25526"/>
  </r>
  <r>
    <x v="21"/>
    <x v="6"/>
    <n v="32860"/>
  </r>
  <r>
    <x v="21"/>
    <x v="7"/>
    <n v="27524"/>
  </r>
  <r>
    <x v="21"/>
    <x v="8"/>
    <n v="837"/>
  </r>
  <r>
    <x v="21"/>
    <x v="9"/>
    <n v="57959"/>
  </r>
  <r>
    <x v="21"/>
    <x v="10"/>
    <n v="126372"/>
  </r>
  <r>
    <x v="21"/>
    <x v="11"/>
    <n v="30887"/>
  </r>
  <r>
    <x v="22"/>
    <x v="0"/>
    <n v="17"/>
  </r>
  <r>
    <x v="22"/>
    <x v="1"/>
    <n v="31613"/>
  </r>
  <r>
    <x v="22"/>
    <x v="2"/>
    <n v="240288"/>
  </r>
  <r>
    <x v="22"/>
    <x v="3"/>
    <n v="184695"/>
  </r>
  <r>
    <x v="22"/>
    <x v="4"/>
    <n v="58994"/>
  </r>
  <r>
    <x v="22"/>
    <x v="5"/>
    <n v="31136"/>
  </r>
  <r>
    <x v="22"/>
    <x v="6"/>
    <n v="43568"/>
  </r>
  <r>
    <x v="22"/>
    <x v="7"/>
    <n v="19738"/>
  </r>
  <r>
    <x v="22"/>
    <x v="8"/>
    <n v="1096"/>
  </r>
  <r>
    <x v="22"/>
    <x v="9"/>
    <n v="50372"/>
  </r>
  <r>
    <x v="22"/>
    <x v="10"/>
    <n v="108396"/>
  </r>
  <r>
    <x v="22"/>
    <x v="11"/>
    <n v="59389"/>
  </r>
  <r>
    <x v="23"/>
    <x v="0"/>
    <n v="377"/>
  </r>
  <r>
    <x v="23"/>
    <x v="1"/>
    <n v="11951"/>
  </r>
  <r>
    <x v="23"/>
    <x v="2"/>
    <n v="67562"/>
  </r>
  <r>
    <x v="23"/>
    <x v="3"/>
    <n v="22396"/>
  </r>
  <r>
    <x v="23"/>
    <x v="4"/>
    <n v="19261"/>
  </r>
  <r>
    <x v="23"/>
    <x v="5"/>
    <n v="10066"/>
  </r>
  <r>
    <x v="23"/>
    <x v="6"/>
    <n v="33334"/>
  </r>
  <r>
    <x v="23"/>
    <x v="7"/>
    <n v="9"/>
  </r>
  <r>
    <x v="23"/>
    <x v="8"/>
    <n v="114"/>
  </r>
  <r>
    <x v="23"/>
    <x v="9"/>
    <n v="13120"/>
  </r>
  <r>
    <x v="23"/>
    <x v="10"/>
    <n v="34602"/>
  </r>
  <r>
    <x v="23"/>
    <x v="11"/>
    <n v="24176"/>
  </r>
  <r>
    <x v="24"/>
    <x v="0"/>
    <n v="44"/>
  </r>
  <r>
    <x v="24"/>
    <x v="1"/>
    <n v="15826"/>
  </r>
  <r>
    <x v="24"/>
    <x v="2"/>
    <n v="195517"/>
  </r>
  <r>
    <x v="24"/>
    <x v="3"/>
    <n v="118543"/>
  </r>
  <r>
    <x v="24"/>
    <x v="4"/>
    <n v="48037"/>
  </r>
  <r>
    <x v="24"/>
    <x v="5"/>
    <n v="42053"/>
  </r>
  <r>
    <x v="24"/>
    <x v="6"/>
    <n v="41604"/>
  </r>
  <r>
    <x v="24"/>
    <x v="7"/>
    <n v="37"/>
  </r>
  <r>
    <x v="24"/>
    <x v="8"/>
    <m/>
  </r>
  <r>
    <x v="24"/>
    <x v="9"/>
    <n v="32273"/>
  </r>
  <r>
    <x v="24"/>
    <x v="10"/>
    <n v="43583"/>
  </r>
  <r>
    <x v="24"/>
    <x v="11"/>
    <n v="5761"/>
  </r>
  <r>
    <x v="25"/>
    <x v="0"/>
    <n v="365"/>
  </r>
  <r>
    <x v="25"/>
    <x v="1"/>
    <n v="16832"/>
  </r>
  <r>
    <x v="25"/>
    <x v="2"/>
    <n v="78093"/>
  </r>
  <r>
    <x v="25"/>
    <x v="3"/>
    <n v="102505"/>
  </r>
  <r>
    <x v="25"/>
    <x v="4"/>
    <n v="71075"/>
  </r>
  <r>
    <x v="25"/>
    <x v="5"/>
    <n v="12835"/>
  </r>
  <r>
    <x v="25"/>
    <x v="6"/>
    <n v="12885"/>
  </r>
  <r>
    <x v="25"/>
    <x v="7"/>
    <n v="4570"/>
  </r>
  <r>
    <x v="25"/>
    <x v="8"/>
    <n v="34"/>
  </r>
  <r>
    <x v="25"/>
    <x v="9"/>
    <n v="33955"/>
  </r>
  <r>
    <x v="25"/>
    <x v="10"/>
    <n v="79477"/>
  </r>
  <r>
    <x v="25"/>
    <x v="11"/>
    <n v="23237"/>
  </r>
  <r>
    <x v="26"/>
    <x v="0"/>
    <n v="240"/>
  </r>
  <r>
    <x v="26"/>
    <x v="1"/>
    <n v="29430"/>
  </r>
  <r>
    <x v="26"/>
    <x v="2"/>
    <n v="39823"/>
  </r>
  <r>
    <x v="26"/>
    <x v="3"/>
    <n v="16125"/>
  </r>
  <r>
    <x v="26"/>
    <x v="4"/>
    <n v="26582"/>
  </r>
  <r>
    <x v="26"/>
    <x v="5"/>
    <n v="33496"/>
  </r>
  <r>
    <x v="26"/>
    <x v="6"/>
    <n v="20550"/>
  </r>
  <r>
    <x v="26"/>
    <x v="7"/>
    <n v="75"/>
  </r>
  <r>
    <x v="26"/>
    <x v="8"/>
    <n v="209"/>
  </r>
  <r>
    <x v="26"/>
    <x v="9"/>
    <n v="28423"/>
  </r>
  <r>
    <x v="26"/>
    <x v="10"/>
    <n v="59980"/>
  </r>
  <r>
    <x v="26"/>
    <x v="11"/>
    <n v="25488"/>
  </r>
  <r>
    <x v="27"/>
    <x v="0"/>
    <n v="181"/>
  </r>
  <r>
    <x v="27"/>
    <x v="1"/>
    <n v="20588"/>
  </r>
  <r>
    <x v="27"/>
    <x v="2"/>
    <n v="166107"/>
  </r>
  <r>
    <x v="27"/>
    <x v="3"/>
    <n v="34003"/>
  </r>
  <r>
    <x v="27"/>
    <x v="4"/>
    <n v="30823"/>
  </r>
  <r>
    <x v="27"/>
    <x v="5"/>
    <n v="12988"/>
  </r>
  <r>
    <x v="27"/>
    <x v="6"/>
    <n v="12875"/>
  </r>
  <r>
    <x v="27"/>
    <x v="7"/>
    <n v="89"/>
  </r>
  <r>
    <x v="27"/>
    <x v="8"/>
    <n v="13"/>
  </r>
  <r>
    <x v="27"/>
    <x v="9"/>
    <n v="20616"/>
  </r>
  <r>
    <x v="27"/>
    <x v="10"/>
    <n v="28541"/>
  </r>
  <r>
    <x v="27"/>
    <x v="11"/>
    <n v="13860"/>
  </r>
  <r>
    <x v="28"/>
    <x v="0"/>
    <n v="0.22700000000000001"/>
  </r>
  <r>
    <x v="28"/>
    <x v="1"/>
    <n v="15532.150000000001"/>
  </r>
  <r>
    <x v="28"/>
    <x v="2"/>
    <n v="127320.84800000001"/>
  </r>
  <r>
    <x v="28"/>
    <x v="3"/>
    <n v="75400.196000000054"/>
  </r>
  <r>
    <x v="28"/>
    <x v="4"/>
    <n v="31132.868999999995"/>
  </r>
  <r>
    <x v="28"/>
    <x v="5"/>
    <n v="23193.610999999997"/>
  </r>
  <r>
    <x v="28"/>
    <x v="6"/>
    <n v="1203.558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x v="0"/>
    <n v="70147"/>
  </r>
  <r>
    <x v="0"/>
    <x v="1"/>
    <n v="71577"/>
  </r>
  <r>
    <x v="0"/>
    <x v="2"/>
    <n v="25605"/>
  </r>
  <r>
    <x v="0"/>
    <x v="3"/>
    <n v="11659"/>
  </r>
  <r>
    <x v="0"/>
    <x v="4"/>
    <n v="2195"/>
  </r>
  <r>
    <x v="0"/>
    <x v="5"/>
    <n v="2660"/>
  </r>
  <r>
    <x v="0"/>
    <x v="6"/>
    <n v="7796"/>
  </r>
  <r>
    <x v="0"/>
    <x v="7"/>
    <n v="7815"/>
  </r>
  <r>
    <x v="0"/>
    <x v="8"/>
    <n v="6188"/>
  </r>
  <r>
    <x v="0"/>
    <x v="9"/>
    <n v="10944"/>
  </r>
  <r>
    <x v="0"/>
    <x v="10"/>
    <n v="15779"/>
  </r>
  <r>
    <x v="0"/>
    <x v="11"/>
    <n v="44894"/>
  </r>
  <r>
    <x v="1"/>
    <x v="0"/>
    <n v="72399"/>
  </r>
  <r>
    <x v="1"/>
    <x v="1"/>
    <n v="93158"/>
  </r>
  <r>
    <x v="1"/>
    <x v="2"/>
    <n v="131297"/>
  </r>
  <r>
    <x v="1"/>
    <x v="3"/>
    <n v="66907"/>
  </r>
  <r>
    <x v="1"/>
    <x v="4"/>
    <n v="21277"/>
  </r>
  <r>
    <x v="1"/>
    <x v="5"/>
    <n v="16115"/>
  </r>
  <r>
    <x v="1"/>
    <x v="6"/>
    <n v="8865"/>
  </r>
  <r>
    <x v="1"/>
    <x v="7"/>
    <n v="17558"/>
  </r>
  <r>
    <x v="1"/>
    <x v="8"/>
    <n v="10527"/>
  </r>
  <r>
    <x v="1"/>
    <x v="9"/>
    <n v="28116"/>
  </r>
  <r>
    <x v="1"/>
    <x v="10"/>
    <n v="34322"/>
  </r>
  <r>
    <x v="1"/>
    <x v="11"/>
    <n v="55765"/>
  </r>
  <r>
    <x v="2"/>
    <x v="0"/>
    <n v="142928"/>
  </r>
  <r>
    <x v="2"/>
    <x v="1"/>
    <n v="72853"/>
  </r>
  <r>
    <x v="2"/>
    <x v="2"/>
    <n v="84505"/>
  </r>
  <r>
    <x v="2"/>
    <x v="3"/>
    <n v="41144"/>
  </r>
  <r>
    <x v="2"/>
    <x v="4"/>
    <n v="16995"/>
  </r>
  <r>
    <x v="2"/>
    <x v="5"/>
    <n v="1209"/>
  </r>
  <r>
    <x v="2"/>
    <x v="6"/>
    <n v="13571"/>
  </r>
  <r>
    <x v="2"/>
    <x v="7"/>
    <n v="5168"/>
  </r>
  <r>
    <x v="2"/>
    <x v="8"/>
    <n v="3357"/>
  </r>
  <r>
    <x v="2"/>
    <x v="9"/>
    <n v="4564"/>
  </r>
  <r>
    <x v="2"/>
    <x v="10"/>
    <n v="22476"/>
  </r>
  <r>
    <x v="2"/>
    <x v="11"/>
    <n v="39218"/>
  </r>
  <r>
    <x v="3"/>
    <x v="0"/>
    <n v="57494"/>
  </r>
  <r>
    <x v="3"/>
    <x v="1"/>
    <n v="54827"/>
  </r>
  <r>
    <x v="3"/>
    <x v="2"/>
    <n v="21285"/>
  </r>
  <r>
    <x v="3"/>
    <x v="3"/>
    <n v="19079"/>
  </r>
  <r>
    <x v="3"/>
    <x v="4"/>
    <n v="8388"/>
  </r>
  <r>
    <x v="3"/>
    <x v="5"/>
    <n v="810"/>
  </r>
  <r>
    <x v="3"/>
    <x v="6"/>
    <n v="1609"/>
  </r>
  <r>
    <x v="3"/>
    <x v="7"/>
    <n v="2917"/>
  </r>
  <r>
    <x v="3"/>
    <x v="8"/>
    <n v="3631"/>
  </r>
  <r>
    <x v="3"/>
    <x v="9"/>
    <n v="2760"/>
  </r>
  <r>
    <x v="3"/>
    <x v="10"/>
    <n v="28374"/>
  </r>
  <r>
    <x v="3"/>
    <x v="11"/>
    <n v="42417"/>
  </r>
  <r>
    <x v="4"/>
    <x v="0"/>
    <n v="80772"/>
  </r>
  <r>
    <x v="4"/>
    <x v="1"/>
    <n v="84418"/>
  </r>
  <r>
    <x v="4"/>
    <x v="2"/>
    <n v="71389"/>
  </r>
  <r>
    <x v="4"/>
    <x v="3"/>
    <n v="24260"/>
  </r>
  <r>
    <x v="4"/>
    <x v="4"/>
    <n v="9059"/>
  </r>
  <r>
    <x v="4"/>
    <x v="5"/>
    <n v="7343"/>
  </r>
  <r>
    <x v="4"/>
    <x v="6"/>
    <n v="5994"/>
  </r>
  <r>
    <x v="4"/>
    <x v="7"/>
    <n v="7260"/>
  </r>
  <r>
    <x v="4"/>
    <x v="8"/>
    <n v="2310"/>
  </r>
  <r>
    <x v="4"/>
    <x v="9"/>
    <n v="11069"/>
  </r>
  <r>
    <x v="4"/>
    <x v="10"/>
    <n v="13506"/>
  </r>
  <r>
    <x v="4"/>
    <x v="11"/>
    <n v="23593"/>
  </r>
  <r>
    <x v="5"/>
    <x v="0"/>
    <n v="16934"/>
  </r>
  <r>
    <x v="5"/>
    <x v="1"/>
    <n v="21255"/>
  </r>
  <r>
    <x v="5"/>
    <x v="2"/>
    <n v="9174"/>
  </r>
  <r>
    <x v="5"/>
    <x v="3"/>
    <n v="4738"/>
  </r>
  <r>
    <x v="5"/>
    <x v="4"/>
    <n v="3414"/>
  </r>
  <r>
    <x v="5"/>
    <x v="5"/>
    <n v="1250"/>
  </r>
  <r>
    <x v="5"/>
    <x v="6"/>
    <n v="1292"/>
  </r>
  <r>
    <x v="5"/>
    <x v="7"/>
    <n v="118"/>
  </r>
  <r>
    <x v="5"/>
    <x v="8"/>
    <n v="3624"/>
  </r>
  <r>
    <x v="5"/>
    <x v="9"/>
    <n v="8536"/>
  </r>
  <r>
    <x v="5"/>
    <x v="10"/>
    <n v="1693"/>
  </r>
  <r>
    <x v="5"/>
    <x v="11"/>
    <n v="54440"/>
  </r>
  <r>
    <x v="6"/>
    <x v="0"/>
    <n v="86344"/>
  </r>
  <r>
    <x v="6"/>
    <x v="1"/>
    <n v="89463"/>
  </r>
  <r>
    <x v="6"/>
    <x v="2"/>
    <n v="68050"/>
  </r>
  <r>
    <x v="6"/>
    <x v="3"/>
    <n v="26453"/>
  </r>
  <r>
    <x v="6"/>
    <x v="4"/>
    <n v="8697"/>
  </r>
  <r>
    <x v="6"/>
    <x v="5"/>
    <n v="11657"/>
  </r>
  <r>
    <x v="6"/>
    <x v="6"/>
    <n v="18035"/>
  </r>
  <r>
    <x v="6"/>
    <x v="7"/>
    <n v="11358"/>
  </r>
  <r>
    <x v="6"/>
    <x v="8"/>
    <n v="30102"/>
  </r>
  <r>
    <x v="6"/>
    <x v="9"/>
    <n v="36089"/>
  </r>
  <r>
    <x v="6"/>
    <x v="10"/>
    <n v="12073"/>
  </r>
  <r>
    <x v="6"/>
    <x v="11"/>
    <n v="46463"/>
  </r>
  <r>
    <x v="7"/>
    <x v="0"/>
    <n v="101551"/>
  </r>
  <r>
    <x v="7"/>
    <x v="1"/>
    <n v="62270"/>
  </r>
  <r>
    <x v="7"/>
    <x v="2"/>
    <n v="121197"/>
  </r>
  <r>
    <x v="7"/>
    <x v="3"/>
    <n v="63294"/>
  </r>
  <r>
    <x v="7"/>
    <x v="4"/>
    <n v="38243"/>
  </r>
  <r>
    <x v="7"/>
    <x v="5"/>
    <n v="10371"/>
  </r>
  <r>
    <x v="7"/>
    <x v="6"/>
    <n v="6858"/>
  </r>
  <r>
    <x v="7"/>
    <x v="7"/>
    <n v="7519"/>
  </r>
  <r>
    <x v="7"/>
    <x v="8"/>
    <n v="10925"/>
  </r>
  <r>
    <x v="7"/>
    <x v="9"/>
    <n v="11094"/>
  </r>
  <r>
    <x v="7"/>
    <x v="10"/>
    <n v="6871"/>
  </r>
  <r>
    <x v="7"/>
    <x v="11"/>
    <n v="49"/>
  </r>
  <r>
    <x v="8"/>
    <x v="0"/>
    <n v="32941"/>
  </r>
  <r>
    <x v="8"/>
    <x v="1"/>
    <n v="34264"/>
  </r>
  <r>
    <x v="8"/>
    <x v="2"/>
    <n v="34439"/>
  </r>
  <r>
    <x v="8"/>
    <x v="3"/>
    <n v="32097"/>
  </r>
  <r>
    <x v="8"/>
    <x v="4"/>
    <n v="22546"/>
  </r>
  <r>
    <x v="8"/>
    <x v="5"/>
    <n v="24688"/>
  </r>
  <r>
    <x v="8"/>
    <x v="6"/>
    <n v="15315"/>
  </r>
  <r>
    <x v="8"/>
    <x v="7"/>
    <n v="21332"/>
  </r>
  <r>
    <x v="8"/>
    <x v="8"/>
    <n v="20644"/>
  </r>
  <r>
    <x v="8"/>
    <x v="9"/>
    <n v="23327"/>
  </r>
  <r>
    <x v="8"/>
    <x v="10"/>
    <n v="31568"/>
  </r>
  <r>
    <x v="8"/>
    <x v="11"/>
    <n v="7003"/>
  </r>
  <r>
    <x v="9"/>
    <x v="0"/>
    <n v="124441"/>
  </r>
  <r>
    <x v="9"/>
    <x v="1"/>
    <n v="154699"/>
  </r>
  <r>
    <x v="9"/>
    <x v="2"/>
    <n v="172684"/>
  </r>
  <r>
    <x v="9"/>
    <x v="3"/>
    <n v="102326"/>
  </r>
  <r>
    <x v="9"/>
    <x v="4"/>
    <n v="99886"/>
  </r>
  <r>
    <x v="9"/>
    <x v="5"/>
    <n v="40108"/>
  </r>
  <r>
    <x v="9"/>
    <x v="6"/>
    <n v="12953"/>
  </r>
  <r>
    <x v="9"/>
    <x v="7"/>
    <n v="55"/>
  </r>
  <r>
    <x v="9"/>
    <x v="8"/>
    <n v="10599"/>
  </r>
  <r>
    <x v="9"/>
    <x v="9"/>
    <n v="29194"/>
  </r>
  <r>
    <x v="9"/>
    <x v="10"/>
    <n v="10702"/>
  </r>
  <r>
    <x v="9"/>
    <x v="11"/>
    <n v="3498"/>
  </r>
  <r>
    <x v="10"/>
    <x v="0"/>
    <n v="101321"/>
  </r>
  <r>
    <x v="10"/>
    <x v="1"/>
    <n v="247423"/>
  </r>
  <r>
    <x v="10"/>
    <x v="2"/>
    <n v="124912"/>
  </r>
  <r>
    <x v="10"/>
    <x v="3"/>
    <n v="69975"/>
  </r>
  <r>
    <x v="10"/>
    <x v="4"/>
    <n v="35506"/>
  </r>
  <r>
    <x v="10"/>
    <x v="5"/>
    <n v="20186"/>
  </r>
  <r>
    <x v="10"/>
    <x v="6"/>
    <n v="1782"/>
  </r>
  <r>
    <x v="10"/>
    <x v="7"/>
    <n v="29"/>
  </r>
  <r>
    <x v="10"/>
    <x v="8"/>
    <n v="13140"/>
  </r>
  <r>
    <x v="10"/>
    <x v="9"/>
    <n v="16619"/>
  </r>
  <r>
    <x v="10"/>
    <x v="10"/>
    <n v="18183"/>
  </r>
  <r>
    <x v="10"/>
    <x v="11"/>
    <n v="7001"/>
  </r>
  <r>
    <x v="11"/>
    <x v="0"/>
    <n v="87537"/>
  </r>
  <r>
    <x v="11"/>
    <x v="1"/>
    <n v="64543"/>
  </r>
  <r>
    <x v="11"/>
    <x v="2"/>
    <n v="54586"/>
  </r>
  <r>
    <x v="11"/>
    <x v="3"/>
    <n v="27311"/>
  </r>
  <r>
    <x v="11"/>
    <x v="4"/>
    <n v="12456"/>
  </r>
  <r>
    <x v="11"/>
    <x v="5"/>
    <n v="1355"/>
  </r>
  <r>
    <x v="11"/>
    <x v="6"/>
    <n v="430"/>
  </r>
  <r>
    <x v="11"/>
    <x v="7"/>
    <n v="4"/>
  </r>
  <r>
    <x v="11"/>
    <x v="8"/>
    <n v="2557"/>
  </r>
  <r>
    <x v="11"/>
    <x v="9"/>
    <n v="14738"/>
  </r>
  <r>
    <x v="11"/>
    <x v="10"/>
    <n v="8402"/>
  </r>
  <r>
    <x v="11"/>
    <x v="11"/>
    <n v="4282"/>
  </r>
  <r>
    <x v="12"/>
    <x v="0"/>
    <n v="90588"/>
  </r>
  <r>
    <x v="12"/>
    <x v="1"/>
    <n v="82651"/>
  </r>
  <r>
    <x v="12"/>
    <x v="2"/>
    <n v="45400"/>
  </r>
  <r>
    <x v="12"/>
    <x v="3"/>
    <n v="30718"/>
  </r>
  <r>
    <x v="12"/>
    <x v="4"/>
    <n v="12254"/>
  </r>
  <r>
    <x v="12"/>
    <x v="5"/>
    <n v="5180"/>
  </r>
  <r>
    <x v="12"/>
    <x v="6"/>
    <n v="2861"/>
  </r>
  <r>
    <x v="12"/>
    <x v="7"/>
    <n v="168"/>
  </r>
  <r>
    <x v="12"/>
    <x v="8"/>
    <n v="7606"/>
  </r>
  <r>
    <x v="12"/>
    <x v="9"/>
    <n v="12401"/>
  </r>
  <r>
    <x v="12"/>
    <x v="10"/>
    <n v="926"/>
  </r>
  <r>
    <x v="12"/>
    <x v="11"/>
    <n v="653"/>
  </r>
  <r>
    <x v="13"/>
    <x v="0"/>
    <n v="15966"/>
  </r>
  <r>
    <x v="13"/>
    <x v="1"/>
    <n v="28930"/>
  </r>
  <r>
    <x v="13"/>
    <x v="2"/>
    <n v="59994"/>
  </r>
  <r>
    <x v="13"/>
    <x v="3"/>
    <n v="75497"/>
  </r>
  <r>
    <x v="13"/>
    <x v="4"/>
    <n v="20165"/>
  </r>
  <r>
    <x v="13"/>
    <x v="5"/>
    <n v="14463"/>
  </r>
  <r>
    <x v="13"/>
    <x v="6"/>
    <n v="6715"/>
  </r>
  <r>
    <x v="13"/>
    <x v="7"/>
    <n v="824"/>
  </r>
  <r>
    <x v="13"/>
    <x v="8"/>
    <n v="23675"/>
  </r>
  <r>
    <x v="13"/>
    <x v="9"/>
    <n v="7979"/>
  </r>
  <r>
    <x v="13"/>
    <x v="10"/>
    <n v="1662"/>
  </r>
  <r>
    <x v="13"/>
    <x v="11"/>
    <n v="1051"/>
  </r>
  <r>
    <x v="14"/>
    <x v="0"/>
    <n v="124"/>
  </r>
  <r>
    <x v="14"/>
    <x v="1"/>
    <n v="88264"/>
  </r>
  <r>
    <x v="14"/>
    <x v="2"/>
    <n v="70202"/>
  </r>
  <r>
    <x v="14"/>
    <x v="3"/>
    <n v="79125"/>
  </r>
  <r>
    <x v="14"/>
    <x v="4"/>
    <n v="28335"/>
  </r>
  <r>
    <x v="14"/>
    <x v="5"/>
    <n v="2424"/>
  </r>
  <r>
    <x v="14"/>
    <x v="6"/>
    <n v="3496"/>
  </r>
  <r>
    <x v="14"/>
    <x v="7"/>
    <n v="444"/>
  </r>
  <r>
    <x v="14"/>
    <x v="8"/>
    <n v="8048"/>
  </r>
  <r>
    <x v="14"/>
    <x v="9"/>
    <n v="6071"/>
  </r>
  <r>
    <x v="14"/>
    <x v="10"/>
    <n v="4013"/>
  </r>
  <r>
    <x v="14"/>
    <x v="11"/>
    <n v="3167"/>
  </r>
  <r>
    <x v="15"/>
    <x v="0"/>
    <n v="26"/>
  </r>
  <r>
    <x v="15"/>
    <x v="1"/>
    <n v="68297"/>
  </r>
  <r>
    <x v="15"/>
    <x v="2"/>
    <n v="33041"/>
  </r>
  <r>
    <x v="15"/>
    <x v="3"/>
    <n v="33824"/>
  </r>
  <r>
    <x v="15"/>
    <x v="4"/>
    <n v="36611"/>
  </r>
  <r>
    <x v="15"/>
    <x v="5"/>
    <n v="6350"/>
  </r>
  <r>
    <x v="15"/>
    <x v="6"/>
    <n v="2768"/>
  </r>
  <r>
    <x v="15"/>
    <x v="7"/>
    <n v="265"/>
  </r>
  <r>
    <x v="15"/>
    <x v="8"/>
    <n v="11584"/>
  </r>
  <r>
    <x v="15"/>
    <x v="9"/>
    <n v="15717"/>
  </r>
  <r>
    <x v="15"/>
    <x v="10"/>
    <n v="5251"/>
  </r>
  <r>
    <x v="15"/>
    <x v="11"/>
    <n v="532"/>
  </r>
  <r>
    <x v="16"/>
    <x v="0"/>
    <n v="626"/>
  </r>
  <r>
    <x v="16"/>
    <x v="1"/>
    <n v="79265"/>
  </r>
  <r>
    <x v="16"/>
    <x v="2"/>
    <n v="112628"/>
  </r>
  <r>
    <x v="16"/>
    <x v="3"/>
    <n v="49058"/>
  </r>
  <r>
    <x v="16"/>
    <x v="4"/>
    <n v="46885"/>
  </r>
  <r>
    <x v="16"/>
    <x v="5"/>
    <n v="6376"/>
  </r>
  <r>
    <x v="16"/>
    <x v="6"/>
    <n v="2813"/>
  </r>
  <r>
    <x v="16"/>
    <x v="7"/>
    <n v="1059"/>
  </r>
  <r>
    <x v="16"/>
    <x v="8"/>
    <n v="16852"/>
  </r>
  <r>
    <x v="16"/>
    <x v="9"/>
    <n v="26329"/>
  </r>
  <r>
    <x v="16"/>
    <x v="10"/>
    <n v="17030"/>
  </r>
  <r>
    <x v="16"/>
    <x v="11"/>
    <n v="2094"/>
  </r>
  <r>
    <x v="17"/>
    <x v="0"/>
    <n v="38"/>
  </r>
  <r>
    <x v="17"/>
    <x v="1"/>
    <n v="56543"/>
  </r>
  <r>
    <x v="17"/>
    <x v="2"/>
    <n v="94919"/>
  </r>
  <r>
    <x v="17"/>
    <x v="3"/>
    <n v="32250"/>
  </r>
  <r>
    <x v="17"/>
    <x v="4"/>
    <n v="14875"/>
  </r>
  <r>
    <x v="17"/>
    <x v="5"/>
    <n v="2170"/>
  </r>
  <r>
    <x v="17"/>
    <x v="6"/>
    <n v="3070"/>
  </r>
  <r>
    <x v="17"/>
    <x v="7"/>
    <n v="1264"/>
  </r>
  <r>
    <x v="17"/>
    <x v="8"/>
    <n v="8743"/>
  </r>
  <r>
    <x v="17"/>
    <x v="9"/>
    <n v="34626"/>
  </r>
  <r>
    <x v="17"/>
    <x v="10"/>
    <n v="19555"/>
  </r>
  <r>
    <x v="17"/>
    <x v="11"/>
    <n v="8177"/>
  </r>
  <r>
    <x v="18"/>
    <x v="0"/>
    <n v="89"/>
  </r>
  <r>
    <x v="18"/>
    <x v="1"/>
    <n v="128406"/>
  </r>
  <r>
    <x v="18"/>
    <x v="2"/>
    <n v="234583"/>
  </r>
  <r>
    <x v="18"/>
    <x v="3"/>
    <n v="158390"/>
  </r>
  <r>
    <x v="18"/>
    <x v="4"/>
    <n v="82980"/>
  </r>
  <r>
    <x v="18"/>
    <x v="5"/>
    <n v="33682"/>
  </r>
  <r>
    <x v="18"/>
    <x v="6"/>
    <n v="9702"/>
  </r>
  <r>
    <x v="18"/>
    <x v="7"/>
    <n v="350"/>
  </r>
  <r>
    <x v="18"/>
    <x v="8"/>
    <n v="269"/>
  </r>
  <r>
    <x v="18"/>
    <x v="9"/>
    <n v="87098"/>
  </r>
  <r>
    <x v="18"/>
    <x v="10"/>
    <n v="26809"/>
  </r>
  <r>
    <x v="18"/>
    <x v="11"/>
    <n v="18192"/>
  </r>
  <r>
    <x v="19"/>
    <x v="0"/>
    <n v="79"/>
  </r>
  <r>
    <x v="19"/>
    <x v="1"/>
    <n v="81654"/>
  </r>
  <r>
    <x v="19"/>
    <x v="2"/>
    <n v="322125"/>
  </r>
  <r>
    <x v="19"/>
    <x v="3"/>
    <n v="126121"/>
  </r>
  <r>
    <x v="19"/>
    <x v="4"/>
    <n v="35407"/>
  </r>
  <r>
    <x v="19"/>
    <x v="5"/>
    <n v="27575"/>
  </r>
  <r>
    <x v="19"/>
    <x v="6"/>
    <n v="67530"/>
  </r>
  <r>
    <x v="19"/>
    <x v="7"/>
    <n v="24559"/>
  </r>
  <r>
    <x v="19"/>
    <x v="8"/>
    <n v="1058"/>
  </r>
  <r>
    <x v="19"/>
    <x v="9"/>
    <n v="82721"/>
  </r>
  <r>
    <x v="19"/>
    <x v="10"/>
    <n v="41732"/>
  </r>
  <r>
    <x v="19"/>
    <x v="11"/>
    <n v="26008"/>
  </r>
  <r>
    <x v="20"/>
    <x v="0"/>
    <n v="12"/>
  </r>
  <r>
    <x v="20"/>
    <x v="1"/>
    <n v="36825"/>
  </r>
  <r>
    <x v="20"/>
    <x v="2"/>
    <n v="89685"/>
  </r>
  <r>
    <x v="20"/>
    <x v="3"/>
    <n v="176833"/>
  </r>
  <r>
    <x v="20"/>
    <x v="4"/>
    <n v="89516"/>
  </r>
  <r>
    <x v="20"/>
    <x v="5"/>
    <n v="29613"/>
  </r>
  <r>
    <x v="20"/>
    <x v="6"/>
    <n v="18681"/>
  </r>
  <r>
    <x v="20"/>
    <x v="7"/>
    <n v="37953"/>
  </r>
  <r>
    <x v="20"/>
    <x v="8"/>
    <n v="1543"/>
  </r>
  <r>
    <x v="20"/>
    <x v="9"/>
    <n v="64710"/>
  </r>
  <r>
    <x v="20"/>
    <x v="10"/>
    <n v="104604"/>
  </r>
  <r>
    <x v="20"/>
    <x v="11"/>
    <n v="67203"/>
  </r>
  <r>
    <x v="21"/>
    <x v="0"/>
    <n v="11"/>
  </r>
  <r>
    <x v="21"/>
    <x v="1"/>
    <n v="26870"/>
  </r>
  <r>
    <x v="21"/>
    <x v="2"/>
    <n v="303616"/>
  </r>
  <r>
    <x v="21"/>
    <x v="3"/>
    <n v="180873"/>
  </r>
  <r>
    <x v="21"/>
    <x v="4"/>
    <n v="63557"/>
  </r>
  <r>
    <x v="21"/>
    <x v="5"/>
    <n v="25526"/>
  </r>
  <r>
    <x v="21"/>
    <x v="6"/>
    <n v="32860"/>
  </r>
  <r>
    <x v="21"/>
    <x v="7"/>
    <n v="27524"/>
  </r>
  <r>
    <x v="21"/>
    <x v="8"/>
    <n v="837"/>
  </r>
  <r>
    <x v="21"/>
    <x v="9"/>
    <n v="57959"/>
  </r>
  <r>
    <x v="21"/>
    <x v="10"/>
    <n v="126372"/>
  </r>
  <r>
    <x v="21"/>
    <x v="11"/>
    <n v="30887"/>
  </r>
  <r>
    <x v="22"/>
    <x v="0"/>
    <n v="17"/>
  </r>
  <r>
    <x v="22"/>
    <x v="1"/>
    <n v="31613"/>
  </r>
  <r>
    <x v="22"/>
    <x v="2"/>
    <n v="240288"/>
  </r>
  <r>
    <x v="22"/>
    <x v="3"/>
    <n v="184695"/>
  </r>
  <r>
    <x v="22"/>
    <x v="4"/>
    <n v="58994"/>
  </r>
  <r>
    <x v="22"/>
    <x v="5"/>
    <n v="31136"/>
  </r>
  <r>
    <x v="22"/>
    <x v="6"/>
    <n v="43568"/>
  </r>
  <r>
    <x v="22"/>
    <x v="7"/>
    <n v="19738"/>
  </r>
  <r>
    <x v="22"/>
    <x v="8"/>
    <n v="1096"/>
  </r>
  <r>
    <x v="22"/>
    <x v="9"/>
    <n v="50372"/>
  </r>
  <r>
    <x v="22"/>
    <x v="10"/>
    <n v="108396"/>
  </r>
  <r>
    <x v="22"/>
    <x v="11"/>
    <n v="59389"/>
  </r>
  <r>
    <x v="23"/>
    <x v="0"/>
    <n v="377"/>
  </r>
  <r>
    <x v="23"/>
    <x v="1"/>
    <n v="11951"/>
  </r>
  <r>
    <x v="23"/>
    <x v="2"/>
    <n v="67562"/>
  </r>
  <r>
    <x v="23"/>
    <x v="3"/>
    <n v="22396"/>
  </r>
  <r>
    <x v="23"/>
    <x v="4"/>
    <n v="19261"/>
  </r>
  <r>
    <x v="23"/>
    <x v="5"/>
    <n v="10066"/>
  </r>
  <r>
    <x v="23"/>
    <x v="6"/>
    <n v="33334"/>
  </r>
  <r>
    <x v="23"/>
    <x v="7"/>
    <n v="9"/>
  </r>
  <r>
    <x v="23"/>
    <x v="8"/>
    <n v="114"/>
  </r>
  <r>
    <x v="23"/>
    <x v="9"/>
    <n v="13120"/>
  </r>
  <r>
    <x v="23"/>
    <x v="10"/>
    <n v="34602"/>
  </r>
  <r>
    <x v="23"/>
    <x v="11"/>
    <n v="24176"/>
  </r>
  <r>
    <x v="24"/>
    <x v="0"/>
    <n v="44"/>
  </r>
  <r>
    <x v="24"/>
    <x v="1"/>
    <n v="15826"/>
  </r>
  <r>
    <x v="24"/>
    <x v="2"/>
    <n v="195517"/>
  </r>
  <r>
    <x v="24"/>
    <x v="3"/>
    <n v="118543"/>
  </r>
  <r>
    <x v="24"/>
    <x v="4"/>
    <n v="48037"/>
  </r>
  <r>
    <x v="24"/>
    <x v="5"/>
    <n v="42053"/>
  </r>
  <r>
    <x v="24"/>
    <x v="6"/>
    <n v="41604"/>
  </r>
  <r>
    <x v="24"/>
    <x v="7"/>
    <n v="37"/>
  </r>
  <r>
    <x v="24"/>
    <x v="8"/>
    <m/>
  </r>
  <r>
    <x v="24"/>
    <x v="9"/>
    <n v="32273"/>
  </r>
  <r>
    <x v="24"/>
    <x v="10"/>
    <n v="43583"/>
  </r>
  <r>
    <x v="24"/>
    <x v="11"/>
    <n v="5761"/>
  </r>
  <r>
    <x v="25"/>
    <x v="0"/>
    <n v="365"/>
  </r>
  <r>
    <x v="25"/>
    <x v="1"/>
    <n v="16832"/>
  </r>
  <r>
    <x v="25"/>
    <x v="2"/>
    <n v="78093"/>
  </r>
  <r>
    <x v="25"/>
    <x v="3"/>
    <n v="102505"/>
  </r>
  <r>
    <x v="25"/>
    <x v="4"/>
    <n v="71075"/>
  </r>
  <r>
    <x v="25"/>
    <x v="5"/>
    <n v="12835"/>
  </r>
  <r>
    <x v="25"/>
    <x v="6"/>
    <n v="12885"/>
  </r>
  <r>
    <x v="25"/>
    <x v="7"/>
    <n v="4570"/>
  </r>
  <r>
    <x v="25"/>
    <x v="8"/>
    <n v="34"/>
  </r>
  <r>
    <x v="25"/>
    <x v="9"/>
    <n v="33955"/>
  </r>
  <r>
    <x v="25"/>
    <x v="10"/>
    <n v="79477"/>
  </r>
  <r>
    <x v="25"/>
    <x v="11"/>
    <n v="23237"/>
  </r>
  <r>
    <x v="26"/>
    <x v="0"/>
    <n v="240"/>
  </r>
  <r>
    <x v="26"/>
    <x v="1"/>
    <n v="29430"/>
  </r>
  <r>
    <x v="26"/>
    <x v="2"/>
    <n v="39823"/>
  </r>
  <r>
    <x v="26"/>
    <x v="3"/>
    <n v="16125"/>
  </r>
  <r>
    <x v="26"/>
    <x v="4"/>
    <n v="26582"/>
  </r>
  <r>
    <x v="26"/>
    <x v="5"/>
    <n v="33496"/>
  </r>
  <r>
    <x v="26"/>
    <x v="6"/>
    <n v="20550"/>
  </r>
  <r>
    <x v="26"/>
    <x v="7"/>
    <n v="75"/>
  </r>
  <r>
    <x v="26"/>
    <x v="8"/>
    <n v="209"/>
  </r>
  <r>
    <x v="26"/>
    <x v="9"/>
    <n v="28423"/>
  </r>
  <r>
    <x v="26"/>
    <x v="10"/>
    <n v="59980"/>
  </r>
  <r>
    <x v="26"/>
    <x v="11"/>
    <n v="25488"/>
  </r>
  <r>
    <x v="27"/>
    <x v="0"/>
    <n v="181"/>
  </r>
  <r>
    <x v="27"/>
    <x v="1"/>
    <n v="20588"/>
  </r>
  <r>
    <x v="27"/>
    <x v="2"/>
    <n v="166107"/>
  </r>
  <r>
    <x v="27"/>
    <x v="3"/>
    <n v="34003"/>
  </r>
  <r>
    <x v="27"/>
    <x v="4"/>
    <n v="30823"/>
  </r>
  <r>
    <x v="27"/>
    <x v="5"/>
    <n v="12988"/>
  </r>
  <r>
    <x v="27"/>
    <x v="6"/>
    <n v="12875"/>
  </r>
  <r>
    <x v="27"/>
    <x v="7"/>
    <n v="89"/>
  </r>
  <r>
    <x v="27"/>
    <x v="8"/>
    <n v="13"/>
  </r>
  <r>
    <x v="27"/>
    <x v="9"/>
    <n v="20616"/>
  </r>
  <r>
    <x v="27"/>
    <x v="10"/>
    <n v="28541"/>
  </r>
  <r>
    <x v="27"/>
    <x v="11"/>
    <n v="13860"/>
  </r>
  <r>
    <x v="28"/>
    <x v="0"/>
    <n v="0.22700000000000001"/>
  </r>
  <r>
    <x v="28"/>
    <x v="1"/>
    <n v="15532.150000000001"/>
  </r>
  <r>
    <x v="28"/>
    <x v="2"/>
    <n v="127320.84800000001"/>
  </r>
  <r>
    <x v="28"/>
    <x v="3"/>
    <n v="75400.196000000054"/>
  </r>
  <r>
    <x v="28"/>
    <x v="4"/>
    <n v="31132.868999999995"/>
  </r>
  <r>
    <x v="28"/>
    <x v="5"/>
    <n v="23193.610999999997"/>
  </r>
  <r>
    <x v="28"/>
    <x v="6"/>
    <n v="1203.5580000000002"/>
  </r>
  <r>
    <x v="28"/>
    <x v="7"/>
    <n v="7.1639999999999988"/>
  </r>
  <r>
    <x v="28"/>
    <x v="8"/>
    <n v="3.0839999999999996"/>
  </r>
  <r>
    <x v="28"/>
    <x v="9"/>
    <n v="12456.314"/>
  </r>
  <r>
    <x v="28"/>
    <x v="10"/>
    <n v="46845.479999999901"/>
  </r>
  <r>
    <x v="28"/>
    <x v="11"/>
    <n v="7742.65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E02C0-3AB0-4BF1-B9A0-AAA26EDC6E14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E17" firstHeaderRow="1" firstDataRow="2" firstDataCol="1"/>
  <pivotFields count="3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a de sardina comu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6F859-3594-4998-B9D1-4F258BA61A32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E17" firstHeaderRow="1" firstDataRow="2" firstDataCol="1"/>
  <pivotFields count="3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a de sardina comun" fld="2" baseField="0" baseItem="0"/>
  </dataFields>
  <formats count="1">
    <format dxfId="0">
      <pivotArea collapsedLevelsAreSubtotals="1" fieldPosition="0">
        <references count="2">
          <reference field="0" count="1" selected="0">
            <x v="28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7E1D-7A16-4FF1-A36C-82C8CF210991}">
  <dimension ref="D2:T33"/>
  <sheetViews>
    <sheetView zoomScale="56" zoomScaleNormal="56" workbookViewId="0">
      <selection activeCell="F31" sqref="F31"/>
    </sheetView>
  </sheetViews>
  <sheetFormatPr baseColWidth="10" defaultRowHeight="15" x14ac:dyDescent="0.2"/>
  <cols>
    <col min="15" max="15" width="13" customWidth="1"/>
    <col min="17" max="17" width="15.33203125" customWidth="1"/>
    <col min="18" max="18" width="16.5" customWidth="1"/>
    <col min="19" max="19" width="16.83203125" customWidth="1"/>
    <col min="25" max="25" width="33.1640625" customWidth="1"/>
  </cols>
  <sheetData>
    <row r="2" spans="4:20" ht="16" thickBot="1" x14ac:dyDescent="0.25"/>
    <row r="3" spans="4:20" ht="61" thickBot="1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M3" s="11" t="s">
        <v>83</v>
      </c>
      <c r="N3" s="11" t="s">
        <v>84</v>
      </c>
      <c r="O3" s="11" t="s">
        <v>85</v>
      </c>
      <c r="P3" s="11" t="s">
        <v>86</v>
      </c>
      <c r="Q3" s="11" t="s">
        <v>87</v>
      </c>
      <c r="R3" s="11" t="s">
        <v>89</v>
      </c>
      <c r="S3" s="11" t="s">
        <v>88</v>
      </c>
      <c r="T3" s="11" t="s">
        <v>90</v>
      </c>
    </row>
    <row r="4" spans="4:20" x14ac:dyDescent="0.2">
      <c r="D4" s="2">
        <v>1990</v>
      </c>
      <c r="E4" s="2">
        <v>277258</v>
      </c>
      <c r="F4" s="2">
        <v>277258</v>
      </c>
      <c r="G4" s="2" t="s">
        <v>6</v>
      </c>
      <c r="H4" s="2" t="s">
        <v>7</v>
      </c>
      <c r="I4" s="3"/>
      <c r="M4" s="41" t="s">
        <v>91</v>
      </c>
      <c r="N4" s="12">
        <v>1990</v>
      </c>
      <c r="O4" s="12">
        <v>285757</v>
      </c>
      <c r="P4" s="12">
        <v>0.17100000000000001</v>
      </c>
      <c r="Q4" s="12">
        <v>0.152</v>
      </c>
      <c r="R4" s="15">
        <f>+(O4*P4)+O4</f>
        <v>334621.44699999999</v>
      </c>
      <c r="S4" s="15">
        <f>+(O4*Q4)+O4</f>
        <v>329192.06400000001</v>
      </c>
      <c r="T4" s="12"/>
    </row>
    <row r="5" spans="4:20" x14ac:dyDescent="0.2">
      <c r="D5" s="4">
        <v>1991</v>
      </c>
      <c r="E5" s="4">
        <v>556305</v>
      </c>
      <c r="F5" s="4">
        <v>556305</v>
      </c>
      <c r="G5" s="4" t="s">
        <v>8</v>
      </c>
      <c r="H5" s="4" t="s">
        <v>9</v>
      </c>
      <c r="I5" s="4">
        <v>494567</v>
      </c>
      <c r="M5" s="42"/>
      <c r="N5" s="13">
        <v>1991</v>
      </c>
      <c r="O5" s="13">
        <v>564879</v>
      </c>
      <c r="P5" s="13">
        <v>0.17100000000000001</v>
      </c>
      <c r="Q5" s="13">
        <v>0.152</v>
      </c>
      <c r="R5" s="16">
        <f t="shared" ref="R5:R33" si="0">+(O5*P5)+O5</f>
        <v>661473.30900000001</v>
      </c>
      <c r="S5" s="16">
        <f t="shared" ref="S5:S33" si="1">+(O5*Q5)+O5</f>
        <v>650740.60800000001</v>
      </c>
      <c r="T5" s="13"/>
    </row>
    <row r="6" spans="4:20" x14ac:dyDescent="0.2">
      <c r="D6" s="2">
        <v>1992</v>
      </c>
      <c r="E6" s="2">
        <v>447988</v>
      </c>
      <c r="F6" s="2">
        <v>447988</v>
      </c>
      <c r="G6" s="2" t="s">
        <v>10</v>
      </c>
      <c r="H6" s="2" t="s">
        <v>11</v>
      </c>
      <c r="I6" s="2">
        <v>514787</v>
      </c>
      <c r="M6" s="42"/>
      <c r="N6" s="13">
        <v>1992</v>
      </c>
      <c r="O6" s="13">
        <v>452012</v>
      </c>
      <c r="P6" s="13">
        <v>0.17100000000000001</v>
      </c>
      <c r="Q6" s="13">
        <v>0.152</v>
      </c>
      <c r="R6" s="16">
        <f t="shared" si="0"/>
        <v>529306.05200000003</v>
      </c>
      <c r="S6" s="16">
        <f t="shared" si="1"/>
        <v>520717.82400000002</v>
      </c>
      <c r="T6" s="13"/>
    </row>
    <row r="7" spans="4:20" x14ac:dyDescent="0.2">
      <c r="D7" s="4">
        <v>1993</v>
      </c>
      <c r="E7" s="4">
        <v>243591</v>
      </c>
      <c r="F7" s="4">
        <v>243591</v>
      </c>
      <c r="G7" s="4" t="s">
        <v>12</v>
      </c>
      <c r="H7" s="4" t="s">
        <v>13</v>
      </c>
      <c r="I7" s="4">
        <v>250237</v>
      </c>
      <c r="M7" s="42"/>
      <c r="N7" s="13">
        <v>1993</v>
      </c>
      <c r="O7" s="13">
        <v>244101</v>
      </c>
      <c r="P7" s="13">
        <v>0.17100000000000001</v>
      </c>
      <c r="Q7" s="13">
        <v>0.152</v>
      </c>
      <c r="R7" s="16">
        <f t="shared" si="0"/>
        <v>285842.27100000001</v>
      </c>
      <c r="S7" s="16">
        <f t="shared" si="1"/>
        <v>281204.35200000001</v>
      </c>
      <c r="T7" s="13"/>
    </row>
    <row r="8" spans="4:20" x14ac:dyDescent="0.2">
      <c r="D8" s="2">
        <v>1994</v>
      </c>
      <c r="E8" s="2">
        <v>340973</v>
      </c>
      <c r="F8" s="2">
        <v>340973</v>
      </c>
      <c r="G8" s="2" t="s">
        <v>14</v>
      </c>
      <c r="H8" s="2" t="s">
        <v>15</v>
      </c>
      <c r="I8" s="2">
        <v>358949</v>
      </c>
      <c r="M8" s="42"/>
      <c r="N8" s="13">
        <v>1994</v>
      </c>
      <c r="O8" s="13">
        <v>341247</v>
      </c>
      <c r="P8" s="13">
        <v>0.17100000000000001</v>
      </c>
      <c r="Q8" s="13">
        <v>0.152</v>
      </c>
      <c r="R8" s="16">
        <f t="shared" si="0"/>
        <v>399600.23700000002</v>
      </c>
      <c r="S8" s="16">
        <f t="shared" si="1"/>
        <v>393116.54399999999</v>
      </c>
      <c r="T8" s="13"/>
    </row>
    <row r="9" spans="4:20" x14ac:dyDescent="0.2">
      <c r="D9" s="4">
        <v>1995</v>
      </c>
      <c r="E9" s="4">
        <v>126715</v>
      </c>
      <c r="F9" s="4">
        <v>126715</v>
      </c>
      <c r="G9" s="4" t="s">
        <v>16</v>
      </c>
      <c r="H9" s="4" t="s">
        <v>17</v>
      </c>
      <c r="I9" s="4">
        <v>120608</v>
      </c>
      <c r="M9" s="42"/>
      <c r="N9" s="13">
        <v>1995</v>
      </c>
      <c r="O9" s="13">
        <v>126715</v>
      </c>
      <c r="P9" s="13">
        <v>0.17100000000000001</v>
      </c>
      <c r="Q9" s="13">
        <v>0.152</v>
      </c>
      <c r="R9" s="16">
        <f t="shared" si="0"/>
        <v>148383.26500000001</v>
      </c>
      <c r="S9" s="16">
        <f t="shared" si="1"/>
        <v>145975.67999999999</v>
      </c>
      <c r="T9" s="13"/>
    </row>
    <row r="10" spans="4:20" x14ac:dyDescent="0.2">
      <c r="D10" s="2">
        <v>1996</v>
      </c>
      <c r="E10" s="2">
        <v>446668</v>
      </c>
      <c r="F10" s="2">
        <v>446668</v>
      </c>
      <c r="G10" s="2" t="s">
        <v>18</v>
      </c>
      <c r="H10" s="2" t="s">
        <v>19</v>
      </c>
      <c r="I10" s="2">
        <v>361735</v>
      </c>
      <c r="M10" s="43"/>
      <c r="N10" s="14">
        <v>1996</v>
      </c>
      <c r="O10" s="14">
        <v>446669</v>
      </c>
      <c r="P10" s="14">
        <v>0.17100000000000001</v>
      </c>
      <c r="Q10" s="14">
        <v>0.152</v>
      </c>
      <c r="R10" s="17">
        <f t="shared" si="0"/>
        <v>523049.39899999998</v>
      </c>
      <c r="S10" s="17">
        <f t="shared" si="1"/>
        <v>514562.68799999997</v>
      </c>
      <c r="T10" s="14"/>
    </row>
    <row r="11" spans="4:20" x14ac:dyDescent="0.2">
      <c r="D11" s="4">
        <v>1997</v>
      </c>
      <c r="E11" s="4">
        <v>441149</v>
      </c>
      <c r="F11" s="4">
        <v>441149</v>
      </c>
      <c r="G11" s="4" t="s">
        <v>20</v>
      </c>
      <c r="H11" s="4" t="s">
        <v>21</v>
      </c>
      <c r="I11" s="4">
        <v>552515</v>
      </c>
      <c r="M11" s="41" t="s">
        <v>92</v>
      </c>
      <c r="N11" s="12">
        <v>1997</v>
      </c>
      <c r="O11" s="12">
        <v>441149</v>
      </c>
      <c r="P11" s="12">
        <v>2E-3</v>
      </c>
      <c r="Q11" s="12">
        <v>2.5000000000000001E-2</v>
      </c>
      <c r="R11" s="15">
        <f t="shared" si="0"/>
        <v>442031.29800000001</v>
      </c>
      <c r="S11" s="15">
        <f t="shared" si="1"/>
        <v>452177.72499999998</v>
      </c>
      <c r="T11" s="12"/>
    </row>
    <row r="12" spans="4:20" x14ac:dyDescent="0.2">
      <c r="D12" s="5">
        <v>1998</v>
      </c>
      <c r="E12" s="5">
        <v>317416</v>
      </c>
      <c r="F12" s="5">
        <v>50562</v>
      </c>
      <c r="G12" s="5" t="s">
        <v>22</v>
      </c>
      <c r="H12" s="2" t="s">
        <v>23</v>
      </c>
      <c r="I12" s="5">
        <v>73892</v>
      </c>
      <c r="M12" s="42"/>
      <c r="N12" s="13">
        <v>1998</v>
      </c>
      <c r="O12" s="13">
        <v>317416</v>
      </c>
      <c r="P12" s="13">
        <v>2E-3</v>
      </c>
      <c r="Q12" s="13">
        <v>2.5000000000000001E-2</v>
      </c>
      <c r="R12" s="16">
        <f t="shared" si="0"/>
        <v>318050.83199999999</v>
      </c>
      <c r="S12" s="16">
        <f t="shared" si="1"/>
        <v>325351.40000000002</v>
      </c>
      <c r="T12" s="13"/>
    </row>
    <row r="13" spans="4:20" x14ac:dyDescent="0.2">
      <c r="D13" s="6">
        <v>1999</v>
      </c>
      <c r="E13" s="6">
        <v>781544</v>
      </c>
      <c r="F13" s="6">
        <v>213959</v>
      </c>
      <c r="G13" s="6" t="s">
        <v>20</v>
      </c>
      <c r="H13" s="4" t="s">
        <v>24</v>
      </c>
      <c r="I13" s="6">
        <v>212993</v>
      </c>
      <c r="M13" s="42"/>
      <c r="N13" s="13">
        <v>1999</v>
      </c>
      <c r="O13" s="13">
        <v>781004</v>
      </c>
      <c r="P13" s="13">
        <v>2E-3</v>
      </c>
      <c r="Q13" s="13">
        <v>2.5000000000000001E-2</v>
      </c>
      <c r="R13" s="16">
        <f t="shared" si="0"/>
        <v>782566.00800000003</v>
      </c>
      <c r="S13" s="16">
        <f t="shared" si="1"/>
        <v>800529.1</v>
      </c>
      <c r="T13" s="13"/>
    </row>
    <row r="14" spans="4:20" x14ac:dyDescent="0.2">
      <c r="D14" s="5">
        <v>2000</v>
      </c>
      <c r="E14" s="5">
        <v>772465</v>
      </c>
      <c r="F14" s="5">
        <v>207832</v>
      </c>
      <c r="G14" s="5" t="s">
        <v>25</v>
      </c>
      <c r="H14" s="2" t="s">
        <v>26</v>
      </c>
      <c r="I14" s="5">
        <v>205616</v>
      </c>
      <c r="M14" s="43"/>
      <c r="N14" s="14">
        <v>2000</v>
      </c>
      <c r="O14" s="14">
        <v>722465</v>
      </c>
      <c r="P14" s="14">
        <v>2E-3</v>
      </c>
      <c r="Q14" s="14">
        <v>2.5000000000000001E-2</v>
      </c>
      <c r="R14" s="17">
        <f t="shared" si="0"/>
        <v>723909.93</v>
      </c>
      <c r="S14" s="17">
        <f t="shared" si="1"/>
        <v>740526.625</v>
      </c>
      <c r="T14" s="14"/>
    </row>
    <row r="15" spans="4:20" x14ac:dyDescent="0.2">
      <c r="D15" s="6">
        <v>2001</v>
      </c>
      <c r="E15" s="6">
        <v>324462</v>
      </c>
      <c r="F15" s="6">
        <v>33278</v>
      </c>
      <c r="G15" s="6" t="s">
        <v>27</v>
      </c>
      <c r="H15" s="4" t="s">
        <v>28</v>
      </c>
      <c r="I15" s="6">
        <v>50451</v>
      </c>
      <c r="M15" s="41" t="s">
        <v>93</v>
      </c>
      <c r="N15" s="12">
        <v>2001</v>
      </c>
      <c r="O15" s="12">
        <v>324462</v>
      </c>
      <c r="P15" s="12">
        <v>0.186</v>
      </c>
      <c r="Q15" s="12">
        <v>0.17</v>
      </c>
      <c r="R15" s="15">
        <f t="shared" si="0"/>
        <v>384811.93200000003</v>
      </c>
      <c r="S15" s="15">
        <f t="shared" si="1"/>
        <v>379620.54</v>
      </c>
      <c r="T15" s="12"/>
    </row>
    <row r="16" spans="4:20" x14ac:dyDescent="0.2">
      <c r="D16" s="2">
        <v>2002</v>
      </c>
      <c r="E16" s="2">
        <v>347083</v>
      </c>
      <c r="F16" s="2">
        <v>347083</v>
      </c>
      <c r="G16" s="2" t="s">
        <v>29</v>
      </c>
      <c r="H16" s="2" t="s">
        <v>30</v>
      </c>
      <c r="I16" s="2">
        <v>305257</v>
      </c>
      <c r="M16" s="42"/>
      <c r="N16" s="13">
        <v>2002</v>
      </c>
      <c r="O16" s="13">
        <v>331440</v>
      </c>
      <c r="P16" s="13">
        <v>0.186</v>
      </c>
      <c r="Q16" s="13">
        <v>0.17</v>
      </c>
      <c r="R16" s="16">
        <f t="shared" si="0"/>
        <v>393087.83999999997</v>
      </c>
      <c r="S16" s="16">
        <f t="shared" si="1"/>
        <v>387784.8</v>
      </c>
      <c r="T16" s="13"/>
    </row>
    <row r="17" spans="4:20" x14ac:dyDescent="0.2">
      <c r="D17" s="4">
        <v>2003</v>
      </c>
      <c r="E17" s="4">
        <v>300358</v>
      </c>
      <c r="F17" s="4">
        <v>300358</v>
      </c>
      <c r="G17" s="4" t="s">
        <v>31</v>
      </c>
      <c r="H17" s="4" t="s">
        <v>32</v>
      </c>
      <c r="I17" s="4">
        <v>28236</v>
      </c>
      <c r="M17" s="43"/>
      <c r="N17" s="14">
        <v>2003</v>
      </c>
      <c r="O17" s="14">
        <v>300337</v>
      </c>
      <c r="P17" s="14">
        <v>0.186</v>
      </c>
      <c r="Q17" s="14">
        <v>0.17</v>
      </c>
      <c r="R17" s="17">
        <f t="shared" si="0"/>
        <v>356199.68200000003</v>
      </c>
      <c r="S17" s="17">
        <f t="shared" si="1"/>
        <v>351394.29</v>
      </c>
      <c r="T17" s="14"/>
    </row>
    <row r="18" spans="4:20" x14ac:dyDescent="0.2">
      <c r="D18" s="2">
        <v>2004</v>
      </c>
      <c r="E18" s="2">
        <v>331527</v>
      </c>
      <c r="F18" s="2">
        <v>331527</v>
      </c>
      <c r="G18" s="2" t="s">
        <v>33</v>
      </c>
      <c r="H18" s="2" t="s">
        <v>34</v>
      </c>
      <c r="I18" s="2">
        <v>372689</v>
      </c>
      <c r="M18" s="41" t="s">
        <v>94</v>
      </c>
      <c r="N18" s="12">
        <v>2004</v>
      </c>
      <c r="O18" s="12">
        <v>352626</v>
      </c>
      <c r="P18" s="12">
        <v>0.313</v>
      </c>
      <c r="Q18" s="12">
        <v>0.215</v>
      </c>
      <c r="R18" s="15">
        <f t="shared" si="0"/>
        <v>462997.93799999997</v>
      </c>
      <c r="S18" s="15">
        <f t="shared" si="1"/>
        <v>428440.58999999997</v>
      </c>
      <c r="T18" s="12"/>
    </row>
    <row r="19" spans="4:20" x14ac:dyDescent="0.2">
      <c r="D19" s="4">
        <v>2005</v>
      </c>
      <c r="E19" s="4">
        <v>273268</v>
      </c>
      <c r="F19" s="4">
        <v>273268</v>
      </c>
      <c r="G19" s="4" t="s">
        <v>35</v>
      </c>
      <c r="H19" s="4" t="s">
        <v>36</v>
      </c>
      <c r="I19" s="4">
        <v>242976</v>
      </c>
      <c r="M19" s="42"/>
      <c r="N19" s="13">
        <v>2005</v>
      </c>
      <c r="O19" s="13">
        <v>272645</v>
      </c>
      <c r="P19" s="13">
        <v>0.313</v>
      </c>
      <c r="Q19" s="13">
        <v>0.215</v>
      </c>
      <c r="R19" s="16">
        <f t="shared" si="0"/>
        <v>357982.88500000001</v>
      </c>
      <c r="S19" s="16">
        <f t="shared" si="1"/>
        <v>331263.67499999999</v>
      </c>
      <c r="T19" s="13"/>
    </row>
    <row r="20" spans="4:20" x14ac:dyDescent="0.2">
      <c r="D20" s="2">
        <v>2006</v>
      </c>
      <c r="E20" s="2">
        <v>579879</v>
      </c>
      <c r="F20" s="2">
        <v>579879</v>
      </c>
      <c r="G20" s="2" t="s">
        <v>37</v>
      </c>
      <c r="H20" s="2" t="s">
        <v>38</v>
      </c>
      <c r="I20" s="2">
        <v>496438</v>
      </c>
      <c r="M20" s="42"/>
      <c r="N20" s="13">
        <v>2006</v>
      </c>
      <c r="O20" s="13">
        <v>422865</v>
      </c>
      <c r="P20" s="13">
        <v>0.313</v>
      </c>
      <c r="Q20" s="13">
        <v>0.215</v>
      </c>
      <c r="R20" s="16">
        <f t="shared" si="0"/>
        <v>555221.745</v>
      </c>
      <c r="S20" s="16">
        <f t="shared" si="1"/>
        <v>513780.97499999998</v>
      </c>
      <c r="T20" s="13"/>
    </row>
    <row r="21" spans="4:20" x14ac:dyDescent="0.2">
      <c r="D21" s="4">
        <v>2007</v>
      </c>
      <c r="E21" s="4">
        <v>271707</v>
      </c>
      <c r="F21" s="4">
        <v>271707</v>
      </c>
      <c r="G21" s="4" t="s">
        <v>39</v>
      </c>
      <c r="H21" s="4" t="s">
        <v>40</v>
      </c>
      <c r="I21" s="4">
        <v>344596</v>
      </c>
      <c r="M21" s="42"/>
      <c r="N21" s="13">
        <v>2007</v>
      </c>
      <c r="O21" s="13">
        <v>271702</v>
      </c>
      <c r="P21" s="13">
        <v>0.313</v>
      </c>
      <c r="Q21" s="13">
        <v>0.215</v>
      </c>
      <c r="R21" s="16">
        <f t="shared" si="0"/>
        <v>356744.72600000002</v>
      </c>
      <c r="S21" s="16">
        <f t="shared" si="1"/>
        <v>330117.93</v>
      </c>
      <c r="T21" s="13"/>
    </row>
    <row r="22" spans="4:20" x14ac:dyDescent="0.2">
      <c r="D22" s="2">
        <v>2008</v>
      </c>
      <c r="E22" s="2">
        <v>804893</v>
      </c>
      <c r="F22" s="2">
        <v>804893</v>
      </c>
      <c r="G22" s="2" t="s">
        <v>41</v>
      </c>
      <c r="H22" s="2" t="s">
        <v>42</v>
      </c>
      <c r="I22" s="2">
        <v>713623</v>
      </c>
      <c r="M22" s="42"/>
      <c r="N22" s="13">
        <v>2008</v>
      </c>
      <c r="O22" s="13">
        <v>803891</v>
      </c>
      <c r="P22" s="13">
        <v>0.313</v>
      </c>
      <c r="Q22" s="13">
        <v>0.215</v>
      </c>
      <c r="R22" s="16">
        <f t="shared" si="0"/>
        <v>1055508.8829999999</v>
      </c>
      <c r="S22" s="16">
        <f t="shared" si="1"/>
        <v>976727.56499999994</v>
      </c>
      <c r="T22" s="13"/>
    </row>
    <row r="23" spans="4:20" x14ac:dyDescent="0.2">
      <c r="D23" s="4">
        <v>2009</v>
      </c>
      <c r="E23" s="4">
        <v>852042</v>
      </c>
      <c r="F23" s="4">
        <v>852042</v>
      </c>
      <c r="G23" s="4" t="s">
        <v>43</v>
      </c>
      <c r="H23" s="4" t="s">
        <v>44</v>
      </c>
      <c r="I23" s="4">
        <v>905818</v>
      </c>
      <c r="M23" s="43"/>
      <c r="N23" s="14">
        <v>2009</v>
      </c>
      <c r="O23" s="14">
        <v>852043</v>
      </c>
      <c r="P23" s="14">
        <v>0.313</v>
      </c>
      <c r="Q23" s="14">
        <v>0.215</v>
      </c>
      <c r="R23" s="17">
        <f t="shared" si="0"/>
        <v>1118732.459</v>
      </c>
      <c r="S23" s="17">
        <f t="shared" si="1"/>
        <v>1035232.245</v>
      </c>
      <c r="T23" s="14"/>
    </row>
    <row r="24" spans="4:20" x14ac:dyDescent="0.2">
      <c r="D24" s="2">
        <v>2010</v>
      </c>
      <c r="E24" s="2">
        <v>749490</v>
      </c>
      <c r="F24" s="2">
        <v>74949</v>
      </c>
      <c r="G24" s="2" t="s">
        <v>45</v>
      </c>
      <c r="H24" s="2" t="s">
        <v>46</v>
      </c>
      <c r="I24" s="2">
        <v>60345</v>
      </c>
      <c r="M24" s="41" t="s">
        <v>95</v>
      </c>
      <c r="N24" s="12">
        <v>2010</v>
      </c>
      <c r="O24" s="12">
        <v>745086</v>
      </c>
      <c r="P24" s="12">
        <v>0.39100000000000001</v>
      </c>
      <c r="Q24" s="12">
        <v>0.22800000000000001</v>
      </c>
      <c r="R24" s="15">
        <f t="shared" si="0"/>
        <v>1036414.6259999999</v>
      </c>
      <c r="S24" s="15">
        <f t="shared" si="1"/>
        <v>914965.60800000001</v>
      </c>
      <c r="T24" s="12"/>
    </row>
    <row r="25" spans="4:20" x14ac:dyDescent="0.2">
      <c r="D25" s="4">
        <v>2011</v>
      </c>
      <c r="E25" s="4">
        <v>814926</v>
      </c>
      <c r="F25" s="4">
        <v>814926</v>
      </c>
      <c r="G25" s="4" t="s">
        <v>47</v>
      </c>
      <c r="H25" s="4" t="s">
        <v>48</v>
      </c>
      <c r="I25" s="4">
        <v>796319</v>
      </c>
      <c r="M25" s="42"/>
      <c r="N25" s="13">
        <v>2011</v>
      </c>
      <c r="O25" s="13">
        <v>894836</v>
      </c>
      <c r="P25" s="13">
        <v>0.39100000000000001</v>
      </c>
      <c r="Q25" s="13">
        <v>0.22800000000000001</v>
      </c>
      <c r="R25" s="16">
        <f t="shared" si="0"/>
        <v>1244716.8759999999</v>
      </c>
      <c r="S25" s="16">
        <f t="shared" si="1"/>
        <v>1098858.608</v>
      </c>
      <c r="T25" s="13"/>
    </row>
    <row r="26" spans="4:20" x14ac:dyDescent="0.2">
      <c r="D26" s="2">
        <v>2012</v>
      </c>
      <c r="E26" s="2">
        <v>850170</v>
      </c>
      <c r="F26" s="2">
        <v>85017</v>
      </c>
      <c r="G26" s="2" t="s">
        <v>49</v>
      </c>
      <c r="H26" s="2" t="s">
        <v>50</v>
      </c>
      <c r="I26" s="2">
        <v>826505</v>
      </c>
      <c r="M26" s="43"/>
      <c r="N26" s="14">
        <v>2012</v>
      </c>
      <c r="O26" s="14">
        <v>850170</v>
      </c>
      <c r="P26" s="14">
        <v>0.39100000000000001</v>
      </c>
      <c r="Q26" s="14">
        <v>0.22800000000000001</v>
      </c>
      <c r="R26" s="17">
        <f t="shared" si="0"/>
        <v>1182586.47</v>
      </c>
      <c r="S26" s="17">
        <f t="shared" si="1"/>
        <v>1044008.76</v>
      </c>
      <c r="T26" s="14"/>
    </row>
    <row r="27" spans="4:20" x14ac:dyDescent="0.2">
      <c r="D27" s="4">
        <v>2013</v>
      </c>
      <c r="E27" s="4">
        <v>227985</v>
      </c>
      <c r="F27" s="4">
        <v>227985</v>
      </c>
      <c r="G27" s="4" t="s">
        <v>51</v>
      </c>
      <c r="H27" s="4" t="s">
        <v>52</v>
      </c>
      <c r="I27" s="4">
        <v>402507</v>
      </c>
      <c r="M27" s="41" t="s">
        <v>96</v>
      </c>
      <c r="N27" s="12">
        <v>2013</v>
      </c>
      <c r="O27" s="12">
        <v>227927</v>
      </c>
      <c r="P27" s="12">
        <v>0.19500000000000001</v>
      </c>
      <c r="Q27" s="12">
        <v>0.15</v>
      </c>
      <c r="R27" s="15">
        <f t="shared" si="0"/>
        <v>272372.76500000001</v>
      </c>
      <c r="S27" s="15">
        <f t="shared" si="1"/>
        <v>262116.05</v>
      </c>
      <c r="T27" s="12"/>
    </row>
    <row r="28" spans="4:20" x14ac:dyDescent="0.2">
      <c r="D28" s="2">
        <v>2014</v>
      </c>
      <c r="E28" s="2">
        <v>533230</v>
      </c>
      <c r="F28" s="2">
        <v>53323</v>
      </c>
      <c r="G28" s="2" t="s">
        <v>53</v>
      </c>
      <c r="H28" s="2" t="s">
        <v>54</v>
      </c>
      <c r="I28" s="2">
        <v>500641</v>
      </c>
      <c r="M28" s="42"/>
      <c r="N28" s="13">
        <v>2014</v>
      </c>
      <c r="O28" s="13">
        <v>529537</v>
      </c>
      <c r="P28" s="13">
        <v>0.19500000000000001</v>
      </c>
      <c r="Q28" s="13">
        <v>0.15</v>
      </c>
      <c r="R28" s="16">
        <f t="shared" si="0"/>
        <v>632796.71499999997</v>
      </c>
      <c r="S28" s="16">
        <f t="shared" si="1"/>
        <v>608967.55000000005</v>
      </c>
      <c r="T28" s="13"/>
    </row>
    <row r="29" spans="4:20" x14ac:dyDescent="0.2">
      <c r="D29" s="4">
        <v>2015</v>
      </c>
      <c r="E29" s="4">
        <v>430837</v>
      </c>
      <c r="F29" s="4">
        <v>430837</v>
      </c>
      <c r="G29" s="4" t="s">
        <v>55</v>
      </c>
      <c r="H29" s="4" t="s">
        <v>56</v>
      </c>
      <c r="I29" s="4">
        <v>401201</v>
      </c>
      <c r="M29" s="42"/>
      <c r="N29" s="13">
        <v>2015</v>
      </c>
      <c r="O29" s="13">
        <v>430834</v>
      </c>
      <c r="P29" s="13">
        <v>0.19500000000000001</v>
      </c>
      <c r="Q29" s="13">
        <v>0.15</v>
      </c>
      <c r="R29" s="16">
        <f t="shared" si="0"/>
        <v>514846.63</v>
      </c>
      <c r="S29" s="16">
        <f t="shared" si="1"/>
        <v>495459.1</v>
      </c>
      <c r="T29" s="13"/>
    </row>
    <row r="30" spans="4:20" x14ac:dyDescent="0.2">
      <c r="D30" s="2">
        <v>2016</v>
      </c>
      <c r="E30" s="2">
        <v>275329</v>
      </c>
      <c r="F30" s="2">
        <v>275329</v>
      </c>
      <c r="G30" s="2" t="s">
        <v>57</v>
      </c>
      <c r="H30" s="2" t="s">
        <v>58</v>
      </c>
      <c r="I30" s="2">
        <v>29468</v>
      </c>
      <c r="M30" s="42"/>
      <c r="N30" s="13">
        <v>2016</v>
      </c>
      <c r="O30" s="13"/>
      <c r="P30" s="13">
        <v>0.19500000000000001</v>
      </c>
      <c r="Q30" s="13">
        <v>0.15</v>
      </c>
      <c r="R30" s="16">
        <f t="shared" si="0"/>
        <v>0</v>
      </c>
      <c r="S30" s="16">
        <f t="shared" si="1"/>
        <v>0</v>
      </c>
      <c r="T30" s="13"/>
    </row>
    <row r="31" spans="4:20" ht="16" thickBot="1" x14ac:dyDescent="0.25">
      <c r="D31" s="7">
        <v>2017</v>
      </c>
      <c r="E31" s="7" t="s">
        <v>82</v>
      </c>
      <c r="F31" s="7">
        <v>259266</v>
      </c>
      <c r="G31" s="7" t="s">
        <v>59</v>
      </c>
      <c r="H31" s="7" t="s">
        <v>60</v>
      </c>
      <c r="I31" s="7">
        <v>393864</v>
      </c>
      <c r="M31" s="42"/>
      <c r="N31" s="13">
        <v>2017</v>
      </c>
      <c r="O31" s="13"/>
      <c r="P31" s="13">
        <v>0.19500000000000001</v>
      </c>
      <c r="Q31" s="13">
        <v>0.15</v>
      </c>
      <c r="R31" s="16">
        <f t="shared" si="0"/>
        <v>0</v>
      </c>
      <c r="S31" s="16">
        <f t="shared" si="1"/>
        <v>0</v>
      </c>
      <c r="T31" s="13"/>
    </row>
    <row r="32" spans="4:20" x14ac:dyDescent="0.2">
      <c r="D32">
        <v>2018</v>
      </c>
      <c r="M32" s="42"/>
      <c r="N32" s="13">
        <v>2018</v>
      </c>
      <c r="O32" s="13"/>
      <c r="P32" s="13">
        <v>0.19500000000000001</v>
      </c>
      <c r="Q32" s="13">
        <v>0.15</v>
      </c>
      <c r="R32" s="16">
        <f t="shared" si="0"/>
        <v>0</v>
      </c>
      <c r="S32" s="16">
        <f t="shared" si="1"/>
        <v>0</v>
      </c>
      <c r="T32" s="13"/>
    </row>
    <row r="33" spans="13:20" x14ac:dyDescent="0.2">
      <c r="M33" s="43"/>
      <c r="N33" s="14">
        <v>2019</v>
      </c>
      <c r="O33" s="14"/>
      <c r="P33" s="14">
        <v>0.19500000000000001</v>
      </c>
      <c r="Q33" s="14">
        <v>0.15</v>
      </c>
      <c r="R33" s="17">
        <f t="shared" si="0"/>
        <v>0</v>
      </c>
      <c r="S33" s="17">
        <f t="shared" si="1"/>
        <v>0</v>
      </c>
      <c r="T33" s="14"/>
    </row>
  </sheetData>
  <mergeCells count="6">
    <mergeCell ref="M27:M33"/>
    <mergeCell ref="M4:M10"/>
    <mergeCell ref="M11:M14"/>
    <mergeCell ref="M15:M17"/>
    <mergeCell ref="M18:M23"/>
    <mergeCell ref="M24:M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FC70-041C-41E2-BFB0-24E14C401E4E}">
  <dimension ref="C4:H15"/>
  <sheetViews>
    <sheetView zoomScale="80" zoomScaleNormal="80" workbookViewId="0">
      <selection activeCell="M15" sqref="M15"/>
    </sheetView>
  </sheetViews>
  <sheetFormatPr baseColWidth="10" defaultRowHeight="15" x14ac:dyDescent="0.2"/>
  <cols>
    <col min="3" max="3" width="32.1640625" customWidth="1"/>
    <col min="4" max="4" width="29.1640625" customWidth="1"/>
    <col min="5" max="5" width="26.33203125" customWidth="1"/>
    <col min="6" max="6" width="25.83203125" customWidth="1"/>
    <col min="7" max="7" width="28.1640625" customWidth="1"/>
    <col min="8" max="8" width="26.83203125" customWidth="1"/>
  </cols>
  <sheetData>
    <row r="4" spans="3:8" ht="18" customHeight="1" x14ac:dyDescent="0.2">
      <c r="C4" s="18" t="s">
        <v>97</v>
      </c>
      <c r="D4" s="18" t="s">
        <v>108</v>
      </c>
      <c r="E4" s="18" t="s">
        <v>114</v>
      </c>
      <c r="F4" s="18" t="s">
        <v>119</v>
      </c>
      <c r="G4" s="18" t="s">
        <v>119</v>
      </c>
      <c r="H4" s="19" t="s">
        <v>130</v>
      </c>
    </row>
    <row r="5" spans="3:8" ht="21" x14ac:dyDescent="0.2">
      <c r="C5" s="20" t="s">
        <v>98</v>
      </c>
      <c r="D5" s="20" t="s">
        <v>109</v>
      </c>
      <c r="E5" s="20" t="s">
        <v>115</v>
      </c>
      <c r="F5" s="20" t="s">
        <v>120</v>
      </c>
      <c r="G5" s="20" t="s">
        <v>126</v>
      </c>
      <c r="H5" s="21" t="s">
        <v>131</v>
      </c>
    </row>
    <row r="6" spans="3:8" ht="51" x14ac:dyDescent="0.2">
      <c r="C6" s="24" t="s">
        <v>99</v>
      </c>
      <c r="D6" s="25" t="s">
        <v>110</v>
      </c>
      <c r="E6" s="25" t="s">
        <v>116</v>
      </c>
      <c r="F6" s="25" t="s">
        <v>121</v>
      </c>
      <c r="G6" s="25" t="s">
        <v>127</v>
      </c>
      <c r="H6" s="26" t="s">
        <v>132</v>
      </c>
    </row>
    <row r="7" spans="3:8" ht="68" x14ac:dyDescent="0.2">
      <c r="C7" s="24" t="s">
        <v>100</v>
      </c>
      <c r="D7" s="25" t="s">
        <v>111</v>
      </c>
      <c r="E7" s="25" t="s">
        <v>117</v>
      </c>
      <c r="F7" s="25" t="s">
        <v>122</v>
      </c>
      <c r="G7" s="25" t="s">
        <v>128</v>
      </c>
      <c r="H7" s="26" t="s">
        <v>133</v>
      </c>
    </row>
    <row r="8" spans="3:8" ht="85" x14ac:dyDescent="0.2">
      <c r="C8" s="24" t="s">
        <v>101</v>
      </c>
      <c r="D8" s="25" t="s">
        <v>112</v>
      </c>
      <c r="E8" s="25" t="s">
        <v>118</v>
      </c>
      <c r="F8" s="25" t="s">
        <v>123</v>
      </c>
      <c r="G8" s="25" t="s">
        <v>129</v>
      </c>
      <c r="H8" s="26" t="s">
        <v>134</v>
      </c>
    </row>
    <row r="9" spans="3:8" ht="51" x14ac:dyDescent="0.2">
      <c r="C9" s="24" t="s">
        <v>102</v>
      </c>
      <c r="D9" s="25" t="s">
        <v>113</v>
      </c>
      <c r="E9" s="25"/>
      <c r="F9" s="25" t="s">
        <v>124</v>
      </c>
      <c r="G9" s="27"/>
      <c r="H9" s="26" t="s">
        <v>135</v>
      </c>
    </row>
    <row r="10" spans="3:8" ht="68" x14ac:dyDescent="0.2">
      <c r="C10" s="24" t="s">
        <v>103</v>
      </c>
      <c r="D10" s="25"/>
      <c r="E10" s="28"/>
      <c r="F10" s="25" t="s">
        <v>125</v>
      </c>
      <c r="G10" s="27"/>
      <c r="H10" s="26" t="s">
        <v>136</v>
      </c>
    </row>
    <row r="11" spans="3:8" ht="51" x14ac:dyDescent="0.2">
      <c r="C11" s="24" t="s">
        <v>104</v>
      </c>
      <c r="D11" s="25"/>
      <c r="E11" s="28"/>
      <c r="F11" s="25"/>
      <c r="G11" s="27"/>
      <c r="H11" s="26" t="s">
        <v>137</v>
      </c>
    </row>
    <row r="12" spans="3:8" ht="51" x14ac:dyDescent="0.2">
      <c r="C12" s="24" t="s">
        <v>105</v>
      </c>
      <c r="D12" s="25"/>
      <c r="E12" s="28"/>
      <c r="F12" s="25"/>
      <c r="G12" s="27"/>
      <c r="H12" s="26" t="s">
        <v>138</v>
      </c>
    </row>
    <row r="13" spans="3:8" ht="51" x14ac:dyDescent="0.2">
      <c r="C13" s="24" t="s">
        <v>106</v>
      </c>
      <c r="D13" s="25"/>
      <c r="E13" s="28"/>
      <c r="F13" s="25"/>
      <c r="G13" s="27"/>
      <c r="H13" s="29"/>
    </row>
    <row r="14" spans="3:8" ht="51" x14ac:dyDescent="0.2">
      <c r="C14" s="24" t="s">
        <v>107</v>
      </c>
      <c r="D14" s="25"/>
      <c r="E14" s="28"/>
      <c r="F14" s="25"/>
      <c r="G14" s="27"/>
      <c r="H14" s="29"/>
    </row>
    <row r="15" spans="3:8" ht="75" x14ac:dyDescent="0.2">
      <c r="C15" s="22" t="s">
        <v>141</v>
      </c>
      <c r="D15" s="23" t="s">
        <v>140</v>
      </c>
      <c r="E15" s="30"/>
      <c r="F15" s="44" t="s">
        <v>139</v>
      </c>
      <c r="G15" s="44"/>
      <c r="H15" s="45"/>
    </row>
  </sheetData>
  <mergeCells count="1">
    <mergeCell ref="F15:H1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73BA-9C7E-493A-A996-855F7B104476}">
  <dimension ref="A3:AE24"/>
  <sheetViews>
    <sheetView zoomScale="57" zoomScaleNormal="57" workbookViewId="0">
      <selection activeCell="B26" sqref="B26"/>
    </sheetView>
  </sheetViews>
  <sheetFormatPr baseColWidth="10" defaultRowHeight="15" x14ac:dyDescent="0.2"/>
  <cols>
    <col min="1" max="1" width="21.83203125" bestFit="1" customWidth="1"/>
    <col min="2" max="2" width="23.83203125" bestFit="1" customWidth="1"/>
    <col min="3" max="29" width="7.6640625" bestFit="1" customWidth="1"/>
    <col min="30" max="30" width="12.1640625" bestFit="1" customWidth="1"/>
    <col min="31" max="32" width="13.33203125" customWidth="1"/>
    <col min="33" max="33" width="6.1640625" customWidth="1"/>
    <col min="34" max="40" width="5.83203125" bestFit="1" customWidth="1"/>
    <col min="41" max="42" width="6.83203125" bestFit="1" customWidth="1"/>
    <col min="43" max="49" width="5.83203125" bestFit="1" customWidth="1"/>
    <col min="50" max="50" width="6.83203125" bestFit="1" customWidth="1"/>
    <col min="51" max="60" width="5.83203125" bestFit="1" customWidth="1"/>
    <col min="61" max="61" width="12" bestFit="1" customWidth="1"/>
    <col min="62" max="62" width="7.83203125" bestFit="1" customWidth="1"/>
    <col min="63" max="63" width="6.83203125" bestFit="1" customWidth="1"/>
    <col min="64" max="66" width="5.83203125" bestFit="1" customWidth="1"/>
    <col min="67" max="67" width="4.83203125" bestFit="1" customWidth="1"/>
    <col min="68" max="68" width="5.83203125" bestFit="1" customWidth="1"/>
    <col min="69" max="69" width="6.83203125" bestFit="1" customWidth="1"/>
    <col min="70" max="70" width="5.83203125" bestFit="1" customWidth="1"/>
    <col min="71" max="72" width="6.83203125" bestFit="1" customWidth="1"/>
    <col min="73" max="77" width="5.83203125" bestFit="1" customWidth="1"/>
    <col min="78" max="78" width="6.83203125" bestFit="1" customWidth="1"/>
    <col min="79" max="79" width="5.83203125" bestFit="1" customWidth="1"/>
    <col min="80" max="81" width="6.83203125" bestFit="1" customWidth="1"/>
    <col min="82" max="82" width="5.83203125" bestFit="1" customWidth="1"/>
    <col min="83" max="84" width="6.83203125" bestFit="1" customWidth="1"/>
    <col min="85" max="85" width="5.83203125" bestFit="1" customWidth="1"/>
    <col min="86" max="86" width="6.83203125" bestFit="1" customWidth="1"/>
    <col min="87" max="88" width="5.83203125" bestFit="1" customWidth="1"/>
    <col min="89" max="90" width="6.83203125" bestFit="1" customWidth="1"/>
    <col min="91" max="91" width="10.83203125" bestFit="1" customWidth="1"/>
    <col min="92" max="92" width="6.33203125" bestFit="1" customWidth="1"/>
    <col min="93" max="96" width="5.83203125" bestFit="1" customWidth="1"/>
    <col min="97" max="97" width="4.83203125" bestFit="1" customWidth="1"/>
    <col min="98" max="100" width="5.83203125" bestFit="1" customWidth="1"/>
    <col min="101" max="101" width="6.83203125" bestFit="1" customWidth="1"/>
    <col min="102" max="109" width="5.83203125" bestFit="1" customWidth="1"/>
    <col min="110" max="114" width="6.83203125" bestFit="1" customWidth="1"/>
    <col min="115" max="115" width="5.83203125" bestFit="1" customWidth="1"/>
    <col min="116" max="117" width="6.83203125" bestFit="1" customWidth="1"/>
    <col min="118" max="120" width="5.83203125" bestFit="1" customWidth="1"/>
    <col min="121" max="121" width="9.33203125" bestFit="1" customWidth="1"/>
    <col min="122" max="122" width="7.33203125" bestFit="1" customWidth="1"/>
    <col min="123" max="124" width="5.83203125" bestFit="1" customWidth="1"/>
    <col min="125" max="128" width="4.83203125" bestFit="1" customWidth="1"/>
    <col min="129" max="150" width="5.83203125" bestFit="1" customWidth="1"/>
    <col min="151" max="151" width="10.1640625" bestFit="1" customWidth="1"/>
    <col min="152" max="152" width="6.83203125" bestFit="1" customWidth="1"/>
    <col min="153" max="153" width="5.83203125" bestFit="1" customWidth="1"/>
    <col min="154" max="157" width="4.83203125" bestFit="1" customWidth="1"/>
    <col min="158" max="162" width="5.83203125" bestFit="1" customWidth="1"/>
    <col min="163" max="164" width="4.83203125" bestFit="1" customWidth="1"/>
    <col min="165" max="165" width="5.83203125" bestFit="1" customWidth="1"/>
    <col min="166" max="169" width="4.83203125" bestFit="1" customWidth="1"/>
    <col min="170" max="180" width="5.83203125" bestFit="1" customWidth="1"/>
    <col min="181" max="181" width="9.83203125" bestFit="1" customWidth="1"/>
    <col min="182" max="182" width="6.33203125" bestFit="1" customWidth="1"/>
    <col min="183" max="183" width="4.83203125" bestFit="1" customWidth="1"/>
    <col min="184" max="184" width="5.83203125" bestFit="1" customWidth="1"/>
    <col min="185" max="187" width="4.83203125" bestFit="1" customWidth="1"/>
    <col min="188" max="188" width="5.83203125" bestFit="1" customWidth="1"/>
    <col min="189" max="189" width="4.83203125" bestFit="1" customWidth="1"/>
    <col min="190" max="191" width="5.83203125" bestFit="1" customWidth="1"/>
    <col min="192" max="200" width="4.83203125" bestFit="1" customWidth="1"/>
    <col min="201" max="209" width="5.83203125" bestFit="1" customWidth="1"/>
    <col min="210" max="210" width="4.83203125" bestFit="1" customWidth="1"/>
    <col min="211" max="211" width="9.33203125" bestFit="1" customWidth="1"/>
    <col min="212" max="212" width="8.33203125" bestFit="1" customWidth="1"/>
    <col min="213" max="213" width="5.83203125" bestFit="1" customWidth="1"/>
    <col min="214" max="217" width="4.83203125" bestFit="1" customWidth="1"/>
    <col min="218" max="218" width="5.83203125" bestFit="1" customWidth="1"/>
    <col min="219" max="219" width="4.83203125" bestFit="1" customWidth="1"/>
    <col min="220" max="220" width="5.83203125" bestFit="1" customWidth="1"/>
    <col min="221" max="230" width="4.83203125" bestFit="1" customWidth="1"/>
    <col min="231" max="234" width="5.83203125" bestFit="1" customWidth="1"/>
    <col min="235" max="239" width="4.83203125" bestFit="1" customWidth="1"/>
    <col min="240" max="240" width="11.1640625" bestFit="1" customWidth="1"/>
    <col min="241" max="241" width="12.33203125" bestFit="1" customWidth="1"/>
    <col min="242" max="242" width="5.83203125" bestFit="1" customWidth="1"/>
    <col min="243" max="246" width="4.83203125" bestFit="1" customWidth="1"/>
    <col min="247" max="251" width="5.83203125" bestFit="1" customWidth="1"/>
    <col min="252" max="253" width="4.83203125" bestFit="1" customWidth="1"/>
    <col min="254" max="254" width="5.83203125" bestFit="1" customWidth="1"/>
    <col min="255" max="255" width="4.83203125" bestFit="1" customWidth="1"/>
    <col min="256" max="257" width="5.83203125" bestFit="1" customWidth="1"/>
    <col min="258" max="268" width="4.83203125" bestFit="1" customWidth="1"/>
    <col min="269" max="269" width="15.5" bestFit="1" customWidth="1"/>
    <col min="270" max="270" width="9.1640625" bestFit="1" customWidth="1"/>
    <col min="271" max="271" width="5.83203125" bestFit="1" customWidth="1"/>
    <col min="272" max="273" width="4.83203125" bestFit="1" customWidth="1"/>
    <col min="274" max="274" width="5.83203125" bestFit="1" customWidth="1"/>
    <col min="275" max="275" width="4.83203125" bestFit="1" customWidth="1"/>
    <col min="276" max="282" width="5.83203125" bestFit="1" customWidth="1"/>
    <col min="283" max="284" width="4.83203125" bestFit="1" customWidth="1"/>
    <col min="285" max="297" width="5.83203125" bestFit="1" customWidth="1"/>
    <col min="298" max="298" width="12.1640625" bestFit="1" customWidth="1"/>
    <col min="299" max="299" width="11.83203125" bestFit="1" customWidth="1"/>
    <col min="300" max="303" width="5.83203125" bestFit="1" customWidth="1"/>
    <col min="304" max="304" width="4.83203125" bestFit="1" customWidth="1"/>
    <col min="305" max="305" width="5.83203125" bestFit="1" customWidth="1"/>
    <col min="306" max="306" width="4.83203125" bestFit="1" customWidth="1"/>
    <col min="307" max="309" width="5.83203125" bestFit="1" customWidth="1"/>
    <col min="310" max="314" width="4.83203125" bestFit="1" customWidth="1"/>
    <col min="315" max="318" width="5.83203125" bestFit="1" customWidth="1"/>
    <col min="319" max="321" width="6.83203125" bestFit="1" customWidth="1"/>
    <col min="322" max="326" width="5.83203125" bestFit="1" customWidth="1"/>
    <col min="327" max="327" width="14.83203125" bestFit="1" customWidth="1"/>
    <col min="328" max="328" width="11.1640625" bestFit="1" customWidth="1"/>
    <col min="329" max="334" width="5.83203125" bestFit="1" customWidth="1"/>
    <col min="335" max="345" width="4.83203125" bestFit="1" customWidth="1"/>
    <col min="346" max="351" width="5.83203125" bestFit="1" customWidth="1"/>
    <col min="352" max="352" width="4.83203125" bestFit="1" customWidth="1"/>
    <col min="353" max="355" width="5.83203125" bestFit="1" customWidth="1"/>
    <col min="356" max="356" width="14.1640625" bestFit="1" customWidth="1"/>
    <col min="357" max="357" width="12" bestFit="1" customWidth="1"/>
  </cols>
  <sheetData>
    <row r="3" spans="1:31" x14ac:dyDescent="0.2">
      <c r="A3" s="8" t="s">
        <v>76</v>
      </c>
      <c r="B3" s="8" t="s">
        <v>79</v>
      </c>
    </row>
    <row r="4" spans="1:31" x14ac:dyDescent="0.2">
      <c r="A4" s="8" t="s">
        <v>77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78</v>
      </c>
    </row>
    <row r="5" spans="1:31" x14ac:dyDescent="0.2">
      <c r="A5" s="9" t="s">
        <v>64</v>
      </c>
      <c r="B5" s="32">
        <v>70147</v>
      </c>
      <c r="C5" s="32">
        <v>72399</v>
      </c>
      <c r="D5" s="32">
        <v>142928</v>
      </c>
      <c r="E5" s="32">
        <v>57494</v>
      </c>
      <c r="F5" s="32">
        <v>80772</v>
      </c>
      <c r="G5" s="32">
        <v>16934</v>
      </c>
      <c r="H5" s="32">
        <v>86344</v>
      </c>
      <c r="I5" s="32">
        <v>101551</v>
      </c>
      <c r="J5" s="32">
        <v>32941</v>
      </c>
      <c r="K5" s="32">
        <v>124441</v>
      </c>
      <c r="L5" s="32">
        <v>101321</v>
      </c>
      <c r="M5" s="32">
        <v>87537</v>
      </c>
      <c r="N5" s="32">
        <v>90588</v>
      </c>
      <c r="O5" s="32">
        <v>15966</v>
      </c>
      <c r="P5" s="32">
        <v>124</v>
      </c>
      <c r="Q5" s="32">
        <v>26</v>
      </c>
      <c r="R5" s="32">
        <v>626</v>
      </c>
      <c r="S5" s="32">
        <v>38</v>
      </c>
      <c r="T5" s="32">
        <v>89</v>
      </c>
      <c r="U5" s="32">
        <v>79</v>
      </c>
      <c r="V5" s="32">
        <v>12</v>
      </c>
      <c r="W5" s="32">
        <v>11</v>
      </c>
      <c r="X5" s="32">
        <v>17</v>
      </c>
      <c r="Y5" s="32">
        <v>377</v>
      </c>
      <c r="Z5" s="32">
        <v>44</v>
      </c>
      <c r="AA5" s="32">
        <v>365</v>
      </c>
      <c r="AB5" s="32">
        <v>240</v>
      </c>
      <c r="AC5" s="32">
        <v>181</v>
      </c>
      <c r="AD5" s="32">
        <v>0.22700000000000001</v>
      </c>
      <c r="AE5" s="32">
        <v>1083592.227</v>
      </c>
    </row>
    <row r="6" spans="1:31" x14ac:dyDescent="0.2">
      <c r="A6" s="9" t="s">
        <v>65</v>
      </c>
      <c r="B6" s="32">
        <v>71577</v>
      </c>
      <c r="C6" s="32">
        <v>93158</v>
      </c>
      <c r="D6" s="32">
        <v>72853</v>
      </c>
      <c r="E6" s="32">
        <v>54827</v>
      </c>
      <c r="F6" s="32">
        <v>84418</v>
      </c>
      <c r="G6" s="32">
        <v>21255</v>
      </c>
      <c r="H6" s="32">
        <v>89463</v>
      </c>
      <c r="I6" s="32">
        <v>62270</v>
      </c>
      <c r="J6" s="32">
        <v>34264</v>
      </c>
      <c r="K6" s="32">
        <v>154699</v>
      </c>
      <c r="L6" s="32">
        <v>247423</v>
      </c>
      <c r="M6" s="32">
        <v>64543</v>
      </c>
      <c r="N6" s="32">
        <v>82651</v>
      </c>
      <c r="O6" s="32">
        <v>28930</v>
      </c>
      <c r="P6" s="32">
        <v>88264</v>
      </c>
      <c r="Q6" s="32">
        <v>68297</v>
      </c>
      <c r="R6" s="32">
        <v>79265</v>
      </c>
      <c r="S6" s="32">
        <v>56543</v>
      </c>
      <c r="T6" s="32">
        <v>128406</v>
      </c>
      <c r="U6" s="32">
        <v>81654</v>
      </c>
      <c r="V6" s="32">
        <v>36825</v>
      </c>
      <c r="W6" s="32">
        <v>26870</v>
      </c>
      <c r="X6" s="32">
        <v>31613</v>
      </c>
      <c r="Y6" s="32">
        <v>11951</v>
      </c>
      <c r="Z6" s="32">
        <v>15826</v>
      </c>
      <c r="AA6" s="32">
        <v>16832</v>
      </c>
      <c r="AB6" s="32">
        <v>29430</v>
      </c>
      <c r="AC6" s="32">
        <v>20588</v>
      </c>
      <c r="AD6" s="32">
        <v>15532.150000000001</v>
      </c>
      <c r="AE6" s="32">
        <v>1870227.15</v>
      </c>
    </row>
    <row r="7" spans="1:31" x14ac:dyDescent="0.2">
      <c r="A7" s="9" t="s">
        <v>66</v>
      </c>
      <c r="B7" s="32">
        <v>25605</v>
      </c>
      <c r="C7" s="32">
        <v>131297</v>
      </c>
      <c r="D7" s="32">
        <v>84505</v>
      </c>
      <c r="E7" s="32">
        <v>21285</v>
      </c>
      <c r="F7" s="32">
        <v>71389</v>
      </c>
      <c r="G7" s="32">
        <v>9174</v>
      </c>
      <c r="H7" s="32">
        <v>68050</v>
      </c>
      <c r="I7" s="32">
        <v>121197</v>
      </c>
      <c r="J7" s="32">
        <v>34439</v>
      </c>
      <c r="K7" s="32">
        <v>172684</v>
      </c>
      <c r="L7" s="32">
        <v>124912</v>
      </c>
      <c r="M7" s="32">
        <v>54586</v>
      </c>
      <c r="N7" s="32">
        <v>45400</v>
      </c>
      <c r="O7" s="32">
        <v>59994</v>
      </c>
      <c r="P7" s="32">
        <v>70202</v>
      </c>
      <c r="Q7" s="32">
        <v>33041</v>
      </c>
      <c r="R7" s="32">
        <v>112628</v>
      </c>
      <c r="S7" s="32">
        <v>94919</v>
      </c>
      <c r="T7" s="32">
        <v>234583</v>
      </c>
      <c r="U7" s="32">
        <v>322125</v>
      </c>
      <c r="V7" s="32">
        <v>89685</v>
      </c>
      <c r="W7" s="32">
        <v>303616</v>
      </c>
      <c r="X7" s="32">
        <v>240288</v>
      </c>
      <c r="Y7" s="32">
        <v>67562</v>
      </c>
      <c r="Z7" s="32">
        <v>195517</v>
      </c>
      <c r="AA7" s="32">
        <v>78093</v>
      </c>
      <c r="AB7" s="32">
        <v>39823</v>
      </c>
      <c r="AC7" s="32">
        <v>166107</v>
      </c>
      <c r="AD7" s="32">
        <v>127320.84800000001</v>
      </c>
      <c r="AE7" s="32">
        <v>3200026.8480000002</v>
      </c>
    </row>
    <row r="8" spans="1:31" x14ac:dyDescent="0.2">
      <c r="A8" s="9" t="s">
        <v>67</v>
      </c>
      <c r="B8" s="32">
        <v>11659</v>
      </c>
      <c r="C8" s="32">
        <v>66907</v>
      </c>
      <c r="D8" s="32">
        <v>41144</v>
      </c>
      <c r="E8" s="32">
        <v>19079</v>
      </c>
      <c r="F8" s="32">
        <v>24260</v>
      </c>
      <c r="G8" s="32">
        <v>4738</v>
      </c>
      <c r="H8" s="32">
        <v>26453</v>
      </c>
      <c r="I8" s="32">
        <v>63294</v>
      </c>
      <c r="J8" s="32">
        <v>32097</v>
      </c>
      <c r="K8" s="32">
        <v>102326</v>
      </c>
      <c r="L8" s="32">
        <v>69975</v>
      </c>
      <c r="M8" s="32">
        <v>27311</v>
      </c>
      <c r="N8" s="32">
        <v>30718</v>
      </c>
      <c r="O8" s="32">
        <v>75497</v>
      </c>
      <c r="P8" s="32">
        <v>79125</v>
      </c>
      <c r="Q8" s="32">
        <v>33824</v>
      </c>
      <c r="R8" s="32">
        <v>49058</v>
      </c>
      <c r="S8" s="32">
        <v>32250</v>
      </c>
      <c r="T8" s="32">
        <v>158390</v>
      </c>
      <c r="U8" s="32">
        <v>126121</v>
      </c>
      <c r="V8" s="32">
        <v>176833</v>
      </c>
      <c r="W8" s="32">
        <v>180873</v>
      </c>
      <c r="X8" s="32">
        <v>184695</v>
      </c>
      <c r="Y8" s="32">
        <v>22396</v>
      </c>
      <c r="Z8" s="32">
        <v>118543</v>
      </c>
      <c r="AA8" s="32">
        <v>102505</v>
      </c>
      <c r="AB8" s="32">
        <v>16125</v>
      </c>
      <c r="AC8" s="32">
        <v>34003</v>
      </c>
      <c r="AD8" s="32">
        <v>75400.196000000054</v>
      </c>
      <c r="AE8" s="32">
        <v>1985599.196</v>
      </c>
    </row>
    <row r="9" spans="1:31" x14ac:dyDescent="0.2">
      <c r="A9" s="9" t="s">
        <v>68</v>
      </c>
      <c r="B9" s="32">
        <v>2195</v>
      </c>
      <c r="C9" s="32">
        <v>21277</v>
      </c>
      <c r="D9" s="32">
        <v>16995</v>
      </c>
      <c r="E9" s="32">
        <v>8388</v>
      </c>
      <c r="F9" s="32">
        <v>9059</v>
      </c>
      <c r="G9" s="32">
        <v>3414</v>
      </c>
      <c r="H9" s="32">
        <v>8697</v>
      </c>
      <c r="I9" s="32">
        <v>38243</v>
      </c>
      <c r="J9" s="32">
        <v>22546</v>
      </c>
      <c r="K9" s="32">
        <v>99886</v>
      </c>
      <c r="L9" s="32">
        <v>35506</v>
      </c>
      <c r="M9" s="32">
        <v>12456</v>
      </c>
      <c r="N9" s="32">
        <v>12254</v>
      </c>
      <c r="O9" s="32">
        <v>20165</v>
      </c>
      <c r="P9" s="32">
        <v>28335</v>
      </c>
      <c r="Q9" s="32">
        <v>36611</v>
      </c>
      <c r="R9" s="32">
        <v>46885</v>
      </c>
      <c r="S9" s="32">
        <v>14875</v>
      </c>
      <c r="T9" s="32">
        <v>82980</v>
      </c>
      <c r="U9" s="32">
        <v>35407</v>
      </c>
      <c r="V9" s="32">
        <v>89516</v>
      </c>
      <c r="W9" s="32">
        <v>63557</v>
      </c>
      <c r="X9" s="32">
        <v>58994</v>
      </c>
      <c r="Y9" s="32">
        <v>19261</v>
      </c>
      <c r="Z9" s="32">
        <v>48037</v>
      </c>
      <c r="AA9" s="32">
        <v>71075</v>
      </c>
      <c r="AB9" s="32">
        <v>26582</v>
      </c>
      <c r="AC9" s="32">
        <v>30823</v>
      </c>
      <c r="AD9" s="32">
        <v>31132.868999999995</v>
      </c>
      <c r="AE9" s="32">
        <v>995151.86899999995</v>
      </c>
    </row>
    <row r="10" spans="1:31" x14ac:dyDescent="0.2">
      <c r="A10" s="9" t="s">
        <v>69</v>
      </c>
      <c r="B10" s="32">
        <v>2660</v>
      </c>
      <c r="C10" s="32">
        <v>16115</v>
      </c>
      <c r="D10" s="32">
        <v>1209</v>
      </c>
      <c r="E10" s="32">
        <v>810</v>
      </c>
      <c r="F10" s="32">
        <v>7343</v>
      </c>
      <c r="G10" s="32">
        <v>1250</v>
      </c>
      <c r="H10" s="32">
        <v>11657</v>
      </c>
      <c r="I10" s="32">
        <v>10371</v>
      </c>
      <c r="J10" s="32">
        <v>24688</v>
      </c>
      <c r="K10" s="32">
        <v>40108</v>
      </c>
      <c r="L10" s="32">
        <v>20186</v>
      </c>
      <c r="M10" s="32">
        <v>1355</v>
      </c>
      <c r="N10" s="32">
        <v>5180</v>
      </c>
      <c r="O10" s="32">
        <v>14463</v>
      </c>
      <c r="P10" s="32">
        <v>2424</v>
      </c>
      <c r="Q10" s="32">
        <v>6350</v>
      </c>
      <c r="R10" s="32">
        <v>6376</v>
      </c>
      <c r="S10" s="32">
        <v>2170</v>
      </c>
      <c r="T10" s="32">
        <v>33682</v>
      </c>
      <c r="U10" s="32">
        <v>27575</v>
      </c>
      <c r="V10" s="32">
        <v>29613</v>
      </c>
      <c r="W10" s="32">
        <v>25526</v>
      </c>
      <c r="X10" s="32">
        <v>31136</v>
      </c>
      <c r="Y10" s="32">
        <v>10066</v>
      </c>
      <c r="Z10" s="32">
        <v>42053</v>
      </c>
      <c r="AA10" s="32">
        <v>12835</v>
      </c>
      <c r="AB10" s="32">
        <v>33496</v>
      </c>
      <c r="AC10" s="32">
        <v>12988</v>
      </c>
      <c r="AD10" s="32">
        <v>23193.610999999997</v>
      </c>
      <c r="AE10" s="32">
        <v>456878.61099999998</v>
      </c>
    </row>
    <row r="11" spans="1:31" x14ac:dyDescent="0.2">
      <c r="A11" s="9" t="s">
        <v>70</v>
      </c>
      <c r="B11" s="32">
        <v>7796</v>
      </c>
      <c r="C11" s="32">
        <v>8865</v>
      </c>
      <c r="D11" s="32">
        <v>13571</v>
      </c>
      <c r="E11" s="32">
        <v>1609</v>
      </c>
      <c r="F11" s="32">
        <v>5994</v>
      </c>
      <c r="G11" s="32">
        <v>1292</v>
      </c>
      <c r="H11" s="32">
        <v>18035</v>
      </c>
      <c r="I11" s="32">
        <v>6858</v>
      </c>
      <c r="J11" s="32">
        <v>15315</v>
      </c>
      <c r="K11" s="32">
        <v>12953</v>
      </c>
      <c r="L11" s="32">
        <v>1782</v>
      </c>
      <c r="M11" s="32">
        <v>430</v>
      </c>
      <c r="N11" s="32">
        <v>2861</v>
      </c>
      <c r="O11" s="32">
        <v>6715</v>
      </c>
      <c r="P11" s="32">
        <v>3496</v>
      </c>
      <c r="Q11" s="32">
        <v>2768</v>
      </c>
      <c r="R11" s="32">
        <v>2813</v>
      </c>
      <c r="S11" s="32">
        <v>3070</v>
      </c>
      <c r="T11" s="32">
        <v>9702</v>
      </c>
      <c r="U11" s="32">
        <v>67530</v>
      </c>
      <c r="V11" s="32">
        <v>18681</v>
      </c>
      <c r="W11" s="32">
        <v>32860</v>
      </c>
      <c r="X11" s="32">
        <v>43568</v>
      </c>
      <c r="Y11" s="32">
        <v>33334</v>
      </c>
      <c r="Z11" s="32">
        <v>41604</v>
      </c>
      <c r="AA11" s="32">
        <v>12885</v>
      </c>
      <c r="AB11" s="32">
        <v>20550</v>
      </c>
      <c r="AC11" s="32">
        <v>12875</v>
      </c>
      <c r="AD11" s="32">
        <v>1203.5580000000002</v>
      </c>
      <c r="AE11" s="32">
        <v>411015.55800000002</v>
      </c>
    </row>
    <row r="12" spans="1:31" x14ac:dyDescent="0.2">
      <c r="A12" s="9" t="s">
        <v>71</v>
      </c>
      <c r="B12" s="32">
        <v>7815</v>
      </c>
      <c r="C12" s="32">
        <v>17558</v>
      </c>
      <c r="D12" s="32">
        <v>5168</v>
      </c>
      <c r="E12" s="32">
        <v>2917</v>
      </c>
      <c r="F12" s="32">
        <v>7260</v>
      </c>
      <c r="G12" s="32">
        <v>118</v>
      </c>
      <c r="H12" s="32">
        <v>11358</v>
      </c>
      <c r="I12" s="32">
        <v>7519</v>
      </c>
      <c r="J12" s="32">
        <v>21332</v>
      </c>
      <c r="K12" s="32">
        <v>55</v>
      </c>
      <c r="L12" s="32">
        <v>29</v>
      </c>
      <c r="M12" s="32">
        <v>4</v>
      </c>
      <c r="N12" s="32">
        <v>168</v>
      </c>
      <c r="O12" s="32">
        <v>824</v>
      </c>
      <c r="P12" s="32">
        <v>444</v>
      </c>
      <c r="Q12" s="32">
        <v>265</v>
      </c>
      <c r="R12" s="32">
        <v>1059</v>
      </c>
      <c r="S12" s="32">
        <v>1264</v>
      </c>
      <c r="T12" s="32">
        <v>350</v>
      </c>
      <c r="U12" s="32">
        <v>24559</v>
      </c>
      <c r="V12" s="32">
        <v>37953</v>
      </c>
      <c r="W12" s="32">
        <v>27524</v>
      </c>
      <c r="X12" s="32">
        <v>19738</v>
      </c>
      <c r="Y12" s="32">
        <v>9</v>
      </c>
      <c r="Z12" s="32">
        <v>37</v>
      </c>
      <c r="AA12" s="32">
        <v>4570</v>
      </c>
      <c r="AB12" s="32">
        <v>75</v>
      </c>
      <c r="AC12" s="32">
        <v>89</v>
      </c>
      <c r="AD12" s="32"/>
      <c r="AE12" s="32">
        <v>200061</v>
      </c>
    </row>
    <row r="13" spans="1:31" x14ac:dyDescent="0.2">
      <c r="A13" s="9" t="s">
        <v>72</v>
      </c>
      <c r="B13" s="32">
        <v>6188</v>
      </c>
      <c r="C13" s="32">
        <v>10527</v>
      </c>
      <c r="D13" s="32">
        <v>3357</v>
      </c>
      <c r="E13" s="32">
        <v>3631</v>
      </c>
      <c r="F13" s="32">
        <v>2310</v>
      </c>
      <c r="G13" s="32">
        <v>3624</v>
      </c>
      <c r="H13" s="32">
        <v>30102</v>
      </c>
      <c r="I13" s="32">
        <v>10925</v>
      </c>
      <c r="J13" s="32">
        <v>20644</v>
      </c>
      <c r="K13" s="32">
        <v>10599</v>
      </c>
      <c r="L13" s="32">
        <v>13140</v>
      </c>
      <c r="M13" s="32">
        <v>2557</v>
      </c>
      <c r="N13" s="32">
        <v>7606</v>
      </c>
      <c r="O13" s="32">
        <v>23675</v>
      </c>
      <c r="P13" s="32">
        <v>8048</v>
      </c>
      <c r="Q13" s="32">
        <v>11584</v>
      </c>
      <c r="R13" s="32">
        <v>16852</v>
      </c>
      <c r="S13" s="32">
        <v>8743</v>
      </c>
      <c r="T13" s="32">
        <v>269</v>
      </c>
      <c r="U13" s="32">
        <v>1058</v>
      </c>
      <c r="V13" s="32">
        <v>1543</v>
      </c>
      <c r="W13" s="32">
        <v>837</v>
      </c>
      <c r="X13" s="32">
        <v>1096</v>
      </c>
      <c r="Y13" s="32">
        <v>114</v>
      </c>
      <c r="Z13" s="32"/>
      <c r="AA13" s="32">
        <v>34</v>
      </c>
      <c r="AB13" s="32">
        <v>209</v>
      </c>
      <c r="AC13" s="32">
        <v>13</v>
      </c>
      <c r="AD13" s="32"/>
      <c r="AE13" s="32">
        <v>199285</v>
      </c>
    </row>
    <row r="14" spans="1:31" x14ac:dyDescent="0.2">
      <c r="A14" s="9" t="s">
        <v>73</v>
      </c>
      <c r="B14" s="32">
        <v>10944</v>
      </c>
      <c r="C14" s="32">
        <v>28116</v>
      </c>
      <c r="D14" s="32">
        <v>4564</v>
      </c>
      <c r="E14" s="32">
        <v>2760</v>
      </c>
      <c r="F14" s="32">
        <v>11069</v>
      </c>
      <c r="G14" s="32">
        <v>8536</v>
      </c>
      <c r="H14" s="32">
        <v>36089</v>
      </c>
      <c r="I14" s="32">
        <v>11094</v>
      </c>
      <c r="J14" s="32">
        <v>23327</v>
      </c>
      <c r="K14" s="32">
        <v>29194</v>
      </c>
      <c r="L14" s="32">
        <v>16619</v>
      </c>
      <c r="M14" s="32">
        <v>14738</v>
      </c>
      <c r="N14" s="32">
        <v>12401</v>
      </c>
      <c r="O14" s="32">
        <v>7979</v>
      </c>
      <c r="P14" s="32">
        <v>6071</v>
      </c>
      <c r="Q14" s="32">
        <v>15717</v>
      </c>
      <c r="R14" s="32">
        <v>26329</v>
      </c>
      <c r="S14" s="32">
        <v>34626</v>
      </c>
      <c r="T14" s="32">
        <v>87098</v>
      </c>
      <c r="U14" s="32">
        <v>82721</v>
      </c>
      <c r="V14" s="32">
        <v>64710</v>
      </c>
      <c r="W14" s="32">
        <v>57959</v>
      </c>
      <c r="X14" s="32">
        <v>50372</v>
      </c>
      <c r="Y14" s="32">
        <v>13120</v>
      </c>
      <c r="Z14" s="32">
        <v>32273</v>
      </c>
      <c r="AA14" s="32">
        <v>33955</v>
      </c>
      <c r="AB14" s="32">
        <v>28423</v>
      </c>
      <c r="AC14" s="32">
        <v>20616</v>
      </c>
      <c r="AD14" s="32"/>
      <c r="AE14" s="32">
        <v>771420</v>
      </c>
    </row>
    <row r="15" spans="1:31" x14ac:dyDescent="0.2">
      <c r="A15" s="9" t="s">
        <v>74</v>
      </c>
      <c r="B15" s="32">
        <v>15779</v>
      </c>
      <c r="C15" s="32">
        <v>34322</v>
      </c>
      <c r="D15" s="32">
        <v>22476</v>
      </c>
      <c r="E15" s="32">
        <v>28374</v>
      </c>
      <c r="F15" s="32">
        <v>13506</v>
      </c>
      <c r="G15" s="32">
        <v>1693</v>
      </c>
      <c r="H15" s="32">
        <v>12073</v>
      </c>
      <c r="I15" s="32">
        <v>6871</v>
      </c>
      <c r="J15" s="32">
        <v>31568</v>
      </c>
      <c r="K15" s="32">
        <v>10702</v>
      </c>
      <c r="L15" s="32">
        <v>18183</v>
      </c>
      <c r="M15" s="32">
        <v>8402</v>
      </c>
      <c r="N15" s="32">
        <v>926</v>
      </c>
      <c r="O15" s="32">
        <v>1662</v>
      </c>
      <c r="P15" s="32">
        <v>4013</v>
      </c>
      <c r="Q15" s="32">
        <v>5251</v>
      </c>
      <c r="R15" s="32">
        <v>17030</v>
      </c>
      <c r="S15" s="32">
        <v>19555</v>
      </c>
      <c r="T15" s="32">
        <v>26809</v>
      </c>
      <c r="U15" s="32">
        <v>41732</v>
      </c>
      <c r="V15" s="32">
        <v>104604</v>
      </c>
      <c r="W15" s="32">
        <v>126372</v>
      </c>
      <c r="X15" s="32">
        <v>108396</v>
      </c>
      <c r="Y15" s="32">
        <v>34602</v>
      </c>
      <c r="Z15" s="32">
        <v>43583</v>
      </c>
      <c r="AA15" s="32">
        <v>79477</v>
      </c>
      <c r="AB15" s="32">
        <v>59980</v>
      </c>
      <c r="AC15" s="32">
        <v>28541</v>
      </c>
      <c r="AD15" s="32"/>
      <c r="AE15" s="32">
        <v>906482</v>
      </c>
    </row>
    <row r="16" spans="1:31" x14ac:dyDescent="0.2">
      <c r="A16" s="9" t="s">
        <v>75</v>
      </c>
      <c r="B16" s="32">
        <v>44894</v>
      </c>
      <c r="C16" s="32">
        <v>55765</v>
      </c>
      <c r="D16" s="32">
        <v>39218</v>
      </c>
      <c r="E16" s="32">
        <v>42417</v>
      </c>
      <c r="F16" s="32">
        <v>23593</v>
      </c>
      <c r="G16" s="32">
        <v>54440</v>
      </c>
      <c r="H16" s="32">
        <v>46463</v>
      </c>
      <c r="I16" s="32">
        <v>49</v>
      </c>
      <c r="J16" s="32">
        <v>7003</v>
      </c>
      <c r="K16" s="32">
        <v>3498</v>
      </c>
      <c r="L16" s="32">
        <v>7001</v>
      </c>
      <c r="M16" s="32">
        <v>4282</v>
      </c>
      <c r="N16" s="32">
        <v>653</v>
      </c>
      <c r="O16" s="32">
        <v>1051</v>
      </c>
      <c r="P16" s="32">
        <v>3167</v>
      </c>
      <c r="Q16" s="32">
        <v>532</v>
      </c>
      <c r="R16" s="32">
        <v>2094</v>
      </c>
      <c r="S16" s="32">
        <v>8177</v>
      </c>
      <c r="T16" s="32">
        <v>18192</v>
      </c>
      <c r="U16" s="32">
        <v>26008</v>
      </c>
      <c r="V16" s="32">
        <v>67203</v>
      </c>
      <c r="W16" s="32">
        <v>30887</v>
      </c>
      <c r="X16" s="32">
        <v>59389</v>
      </c>
      <c r="Y16" s="32">
        <v>24176</v>
      </c>
      <c r="Z16" s="32">
        <v>5761</v>
      </c>
      <c r="AA16" s="32">
        <v>23237</v>
      </c>
      <c r="AB16" s="32">
        <v>25488</v>
      </c>
      <c r="AC16" s="32">
        <v>13860</v>
      </c>
      <c r="AD16" s="32"/>
      <c r="AE16" s="32">
        <v>638498</v>
      </c>
    </row>
    <row r="17" spans="1:31" x14ac:dyDescent="0.2">
      <c r="A17" s="9" t="s">
        <v>78</v>
      </c>
      <c r="B17" s="32">
        <v>277259</v>
      </c>
      <c r="C17" s="32">
        <v>556306</v>
      </c>
      <c r="D17" s="32">
        <v>447988</v>
      </c>
      <c r="E17" s="32">
        <v>243591</v>
      </c>
      <c r="F17" s="32">
        <v>340973</v>
      </c>
      <c r="G17" s="32">
        <v>126468</v>
      </c>
      <c r="H17" s="32">
        <v>444784</v>
      </c>
      <c r="I17" s="32">
        <v>440242</v>
      </c>
      <c r="J17" s="32">
        <v>300164</v>
      </c>
      <c r="K17" s="32">
        <v>761145</v>
      </c>
      <c r="L17" s="32">
        <v>656077</v>
      </c>
      <c r="M17" s="32">
        <v>278201</v>
      </c>
      <c r="N17" s="32">
        <v>291406</v>
      </c>
      <c r="O17" s="32">
        <v>256921</v>
      </c>
      <c r="P17" s="32">
        <v>293713</v>
      </c>
      <c r="Q17" s="32">
        <v>214266</v>
      </c>
      <c r="R17" s="32">
        <v>361015</v>
      </c>
      <c r="S17" s="32">
        <v>276230</v>
      </c>
      <c r="T17" s="32">
        <v>780550</v>
      </c>
      <c r="U17" s="32">
        <v>836569</v>
      </c>
      <c r="V17" s="32">
        <v>717178</v>
      </c>
      <c r="W17" s="32">
        <v>876892</v>
      </c>
      <c r="X17" s="32">
        <v>829302</v>
      </c>
      <c r="Y17" s="32">
        <v>236968</v>
      </c>
      <c r="Z17" s="32">
        <v>543278</v>
      </c>
      <c r="AA17" s="32">
        <v>435863</v>
      </c>
      <c r="AB17" s="32">
        <v>280421</v>
      </c>
      <c r="AC17" s="32">
        <v>340684</v>
      </c>
      <c r="AD17" s="32">
        <v>273783.45900000009</v>
      </c>
      <c r="AE17" s="32">
        <v>12718237.458999999</v>
      </c>
    </row>
    <row r="18" spans="1:31" x14ac:dyDescent="0.2">
      <c r="A18" s="9" t="s">
        <v>80</v>
      </c>
      <c r="B18">
        <f>+SUM(B5:B10)</f>
        <v>183843</v>
      </c>
      <c r="C18">
        <f t="shared" ref="C18:AD18" si="0">+SUM(C5:C10)</f>
        <v>401153</v>
      </c>
      <c r="D18">
        <f t="shared" si="0"/>
        <v>359634</v>
      </c>
      <c r="E18">
        <f t="shared" si="0"/>
        <v>161883</v>
      </c>
      <c r="F18">
        <f t="shared" si="0"/>
        <v>277241</v>
      </c>
      <c r="G18">
        <f t="shared" si="0"/>
        <v>56765</v>
      </c>
      <c r="H18">
        <f t="shared" si="0"/>
        <v>290664</v>
      </c>
      <c r="I18">
        <f t="shared" si="0"/>
        <v>396926</v>
      </c>
      <c r="J18">
        <f t="shared" si="0"/>
        <v>180975</v>
      </c>
      <c r="K18">
        <f t="shared" si="0"/>
        <v>694144</v>
      </c>
      <c r="L18">
        <f t="shared" si="0"/>
        <v>599323</v>
      </c>
      <c r="M18">
        <f t="shared" si="0"/>
        <v>247788</v>
      </c>
      <c r="N18">
        <f t="shared" si="0"/>
        <v>266791</v>
      </c>
      <c r="O18">
        <f t="shared" si="0"/>
        <v>215015</v>
      </c>
      <c r="P18">
        <f t="shared" si="0"/>
        <v>268474</v>
      </c>
      <c r="Q18">
        <f t="shared" si="0"/>
        <v>178149</v>
      </c>
      <c r="R18">
        <f t="shared" si="0"/>
        <v>294838</v>
      </c>
      <c r="S18">
        <f t="shared" si="0"/>
        <v>200795</v>
      </c>
      <c r="T18">
        <f t="shared" si="0"/>
        <v>638130</v>
      </c>
      <c r="U18">
        <f t="shared" si="0"/>
        <v>592961</v>
      </c>
      <c r="V18">
        <f t="shared" si="0"/>
        <v>422484</v>
      </c>
      <c r="W18">
        <f t="shared" si="0"/>
        <v>600453</v>
      </c>
      <c r="X18">
        <f t="shared" si="0"/>
        <v>546743</v>
      </c>
      <c r="Y18">
        <f t="shared" si="0"/>
        <v>131613</v>
      </c>
      <c r="Z18">
        <f t="shared" si="0"/>
        <v>420020</v>
      </c>
      <c r="AA18">
        <f t="shared" si="0"/>
        <v>281705</v>
      </c>
      <c r="AB18">
        <f t="shared" si="0"/>
        <v>145696</v>
      </c>
      <c r="AC18">
        <f t="shared" si="0"/>
        <v>264690</v>
      </c>
      <c r="AD18">
        <f t="shared" si="0"/>
        <v>272579.90100000007</v>
      </c>
    </row>
    <row r="19" spans="1:31" x14ac:dyDescent="0.2">
      <c r="A19" s="9" t="s">
        <v>81</v>
      </c>
      <c r="B19">
        <f>+SUM(B11:B16)</f>
        <v>93416</v>
      </c>
      <c r="C19">
        <f t="shared" ref="C19:AD19" si="1">+SUM(C11:C16)</f>
        <v>155153</v>
      </c>
      <c r="D19">
        <f t="shared" si="1"/>
        <v>88354</v>
      </c>
      <c r="E19">
        <f t="shared" si="1"/>
        <v>81708</v>
      </c>
      <c r="F19">
        <f t="shared" si="1"/>
        <v>63732</v>
      </c>
      <c r="G19">
        <f t="shared" si="1"/>
        <v>69703</v>
      </c>
      <c r="H19">
        <f t="shared" si="1"/>
        <v>154120</v>
      </c>
      <c r="I19">
        <f t="shared" si="1"/>
        <v>43316</v>
      </c>
      <c r="J19">
        <f t="shared" si="1"/>
        <v>119189</v>
      </c>
      <c r="K19">
        <f t="shared" si="1"/>
        <v>67001</v>
      </c>
      <c r="L19">
        <f t="shared" si="1"/>
        <v>56754</v>
      </c>
      <c r="M19">
        <f t="shared" si="1"/>
        <v>30413</v>
      </c>
      <c r="N19">
        <f t="shared" si="1"/>
        <v>24615</v>
      </c>
      <c r="O19">
        <f t="shared" si="1"/>
        <v>41906</v>
      </c>
      <c r="P19">
        <f t="shared" si="1"/>
        <v>25239</v>
      </c>
      <c r="Q19">
        <f t="shared" si="1"/>
        <v>36117</v>
      </c>
      <c r="R19">
        <f t="shared" si="1"/>
        <v>66177</v>
      </c>
      <c r="S19">
        <f t="shared" si="1"/>
        <v>75435</v>
      </c>
      <c r="T19">
        <f t="shared" si="1"/>
        <v>142420</v>
      </c>
      <c r="U19">
        <f t="shared" si="1"/>
        <v>243608</v>
      </c>
      <c r="V19">
        <f t="shared" si="1"/>
        <v>294694</v>
      </c>
      <c r="W19">
        <f t="shared" si="1"/>
        <v>276439</v>
      </c>
      <c r="X19">
        <f t="shared" si="1"/>
        <v>282559</v>
      </c>
      <c r="Y19">
        <f t="shared" si="1"/>
        <v>105355</v>
      </c>
      <c r="Z19">
        <f t="shared" si="1"/>
        <v>123258</v>
      </c>
      <c r="AA19">
        <f t="shared" si="1"/>
        <v>154158</v>
      </c>
      <c r="AB19">
        <f t="shared" si="1"/>
        <v>134725</v>
      </c>
      <c r="AC19">
        <f t="shared" si="1"/>
        <v>75994</v>
      </c>
      <c r="AD19">
        <f t="shared" si="1"/>
        <v>1203.5580000000002</v>
      </c>
    </row>
    <row r="20" spans="1:31" x14ac:dyDescent="0.2">
      <c r="C20">
        <f>+B19+C18</f>
        <v>494569</v>
      </c>
      <c r="D20">
        <f t="shared" ref="D20:AD20" si="2">+C19+D18</f>
        <v>514787</v>
      </c>
      <c r="E20">
        <f t="shared" si="2"/>
        <v>250237</v>
      </c>
      <c r="F20">
        <f t="shared" si="2"/>
        <v>358949</v>
      </c>
      <c r="G20">
        <f t="shared" si="2"/>
        <v>120497</v>
      </c>
      <c r="H20">
        <f t="shared" si="2"/>
        <v>360367</v>
      </c>
      <c r="I20">
        <f t="shared" si="2"/>
        <v>551046</v>
      </c>
      <c r="J20">
        <f t="shared" si="2"/>
        <v>224291</v>
      </c>
      <c r="K20">
        <f t="shared" si="2"/>
        <v>813333</v>
      </c>
      <c r="L20">
        <f t="shared" si="2"/>
        <v>666324</v>
      </c>
      <c r="M20">
        <f t="shared" si="2"/>
        <v>304542</v>
      </c>
      <c r="N20">
        <f t="shared" si="2"/>
        <v>297204</v>
      </c>
      <c r="O20">
        <f t="shared" si="2"/>
        <v>239630</v>
      </c>
      <c r="P20">
        <f t="shared" si="2"/>
        <v>310380</v>
      </c>
      <c r="Q20">
        <f t="shared" si="2"/>
        <v>203388</v>
      </c>
      <c r="R20">
        <f t="shared" si="2"/>
        <v>330955</v>
      </c>
      <c r="S20">
        <f t="shared" si="2"/>
        <v>266972</v>
      </c>
      <c r="T20">
        <f t="shared" si="2"/>
        <v>713565</v>
      </c>
      <c r="U20">
        <f t="shared" si="2"/>
        <v>735381</v>
      </c>
      <c r="V20">
        <f t="shared" si="2"/>
        <v>666092</v>
      </c>
      <c r="W20">
        <f t="shared" si="2"/>
        <v>895147</v>
      </c>
      <c r="X20">
        <f t="shared" si="2"/>
        <v>823182</v>
      </c>
      <c r="Y20">
        <f t="shared" si="2"/>
        <v>414172</v>
      </c>
      <c r="Z20">
        <f t="shared" si="2"/>
        <v>525375</v>
      </c>
      <c r="AA20">
        <f t="shared" si="2"/>
        <v>404963</v>
      </c>
      <c r="AB20">
        <f t="shared" si="2"/>
        <v>299854</v>
      </c>
      <c r="AC20">
        <f t="shared" si="2"/>
        <v>399415</v>
      </c>
      <c r="AD20">
        <f t="shared" si="2"/>
        <v>348573.90100000007</v>
      </c>
    </row>
    <row r="21" spans="1:31" x14ac:dyDescent="0.2">
      <c r="C21">
        <v>494567</v>
      </c>
      <c r="D21">
        <v>514787</v>
      </c>
      <c r="E21">
        <v>250237</v>
      </c>
      <c r="F21">
        <v>358949</v>
      </c>
      <c r="G21">
        <v>120608</v>
      </c>
      <c r="H21">
        <v>361735</v>
      </c>
      <c r="I21">
        <v>552515</v>
      </c>
      <c r="J21" s="10">
        <v>73892</v>
      </c>
      <c r="K21" s="10">
        <v>212993</v>
      </c>
      <c r="L21" s="10">
        <v>205616</v>
      </c>
      <c r="M21" s="10">
        <v>52469</v>
      </c>
      <c r="N21">
        <v>317467</v>
      </c>
      <c r="O21">
        <v>293654</v>
      </c>
      <c r="P21">
        <v>387597</v>
      </c>
      <c r="Q21">
        <v>252695</v>
      </c>
      <c r="R21">
        <v>516296</v>
      </c>
      <c r="S21">
        <v>358380</v>
      </c>
      <c r="T21">
        <v>742168</v>
      </c>
      <c r="U21">
        <v>942051</v>
      </c>
      <c r="V21">
        <v>627588</v>
      </c>
      <c r="W21">
        <v>828172</v>
      </c>
      <c r="X21">
        <v>859565</v>
      </c>
      <c r="Y21">
        <v>418607</v>
      </c>
      <c r="Z21">
        <v>520667</v>
      </c>
      <c r="AA21">
        <v>417249</v>
      </c>
      <c r="AB21">
        <v>300574</v>
      </c>
      <c r="AC21">
        <v>407403</v>
      </c>
      <c r="AD21">
        <v>355545</v>
      </c>
    </row>
    <row r="22" spans="1:31" x14ac:dyDescent="0.2">
      <c r="C22">
        <f>+C20-C21</f>
        <v>2</v>
      </c>
      <c r="D22">
        <f t="shared" ref="D22:AD22" si="3">+D20-D21</f>
        <v>0</v>
      </c>
      <c r="E22">
        <f t="shared" si="3"/>
        <v>0</v>
      </c>
      <c r="F22">
        <f t="shared" si="3"/>
        <v>0</v>
      </c>
      <c r="G22">
        <f t="shared" si="3"/>
        <v>-111</v>
      </c>
      <c r="H22">
        <f t="shared" si="3"/>
        <v>-1368</v>
      </c>
      <c r="I22">
        <f t="shared" si="3"/>
        <v>-1469</v>
      </c>
      <c r="J22">
        <f t="shared" si="3"/>
        <v>150399</v>
      </c>
      <c r="K22">
        <f t="shared" si="3"/>
        <v>600340</v>
      </c>
      <c r="L22">
        <f t="shared" si="3"/>
        <v>460708</v>
      </c>
      <c r="M22">
        <f t="shared" si="3"/>
        <v>252073</v>
      </c>
      <c r="N22">
        <f t="shared" si="3"/>
        <v>-20263</v>
      </c>
      <c r="O22">
        <f t="shared" si="3"/>
        <v>-54024</v>
      </c>
      <c r="P22">
        <f t="shared" si="3"/>
        <v>-77217</v>
      </c>
      <c r="Q22">
        <f t="shared" si="3"/>
        <v>-49307</v>
      </c>
      <c r="R22">
        <f t="shared" si="3"/>
        <v>-185341</v>
      </c>
      <c r="S22">
        <f t="shared" si="3"/>
        <v>-91408</v>
      </c>
      <c r="T22">
        <f t="shared" si="3"/>
        <v>-28603</v>
      </c>
      <c r="U22">
        <f t="shared" si="3"/>
        <v>-206670</v>
      </c>
      <c r="V22">
        <f t="shared" si="3"/>
        <v>38504</v>
      </c>
      <c r="W22">
        <f t="shared" si="3"/>
        <v>66975</v>
      </c>
      <c r="X22">
        <f t="shared" si="3"/>
        <v>-36383</v>
      </c>
      <c r="Y22">
        <f t="shared" si="3"/>
        <v>-4435</v>
      </c>
      <c r="Z22">
        <f t="shared" si="3"/>
        <v>4708</v>
      </c>
      <c r="AA22">
        <f t="shared" si="3"/>
        <v>-12286</v>
      </c>
      <c r="AB22">
        <f t="shared" si="3"/>
        <v>-720</v>
      </c>
      <c r="AC22">
        <f t="shared" si="3"/>
        <v>-7988</v>
      </c>
      <c r="AD22">
        <f t="shared" si="3"/>
        <v>-6971.0989999999292</v>
      </c>
    </row>
    <row r="23" spans="1:31" x14ac:dyDescent="0.2">
      <c r="B23">
        <f>+B18+B19</f>
        <v>277259</v>
      </c>
      <c r="C23">
        <f t="shared" ref="C23:AC23" si="4">+C18+C19</f>
        <v>556306</v>
      </c>
      <c r="D23">
        <f t="shared" si="4"/>
        <v>447988</v>
      </c>
      <c r="E23">
        <f t="shared" si="4"/>
        <v>243591</v>
      </c>
      <c r="F23">
        <f t="shared" si="4"/>
        <v>340973</v>
      </c>
      <c r="G23">
        <f t="shared" si="4"/>
        <v>126468</v>
      </c>
      <c r="H23">
        <f t="shared" si="4"/>
        <v>444784</v>
      </c>
      <c r="I23">
        <f t="shared" si="4"/>
        <v>440242</v>
      </c>
      <c r="J23">
        <f t="shared" si="4"/>
        <v>300164</v>
      </c>
      <c r="K23">
        <f t="shared" si="4"/>
        <v>761145</v>
      </c>
      <c r="L23">
        <f t="shared" si="4"/>
        <v>656077</v>
      </c>
      <c r="M23">
        <f t="shared" si="4"/>
        <v>278201</v>
      </c>
      <c r="N23">
        <f t="shared" si="4"/>
        <v>291406</v>
      </c>
      <c r="O23">
        <f t="shared" si="4"/>
        <v>256921</v>
      </c>
      <c r="P23">
        <f t="shared" si="4"/>
        <v>293713</v>
      </c>
      <c r="Q23">
        <f t="shared" si="4"/>
        <v>214266</v>
      </c>
      <c r="R23">
        <f t="shared" si="4"/>
        <v>361015</v>
      </c>
      <c r="S23">
        <f t="shared" si="4"/>
        <v>276230</v>
      </c>
      <c r="T23">
        <f t="shared" si="4"/>
        <v>780550</v>
      </c>
      <c r="U23">
        <f t="shared" si="4"/>
        <v>836569</v>
      </c>
      <c r="V23">
        <f t="shared" si="4"/>
        <v>717178</v>
      </c>
      <c r="W23">
        <f t="shared" si="4"/>
        <v>876892</v>
      </c>
      <c r="X23">
        <f t="shared" si="4"/>
        <v>829302</v>
      </c>
      <c r="Y23">
        <f t="shared" si="4"/>
        <v>236968</v>
      </c>
      <c r="Z23">
        <f t="shared" si="4"/>
        <v>543278</v>
      </c>
      <c r="AA23">
        <f t="shared" si="4"/>
        <v>435863</v>
      </c>
      <c r="AB23">
        <f t="shared" si="4"/>
        <v>280421</v>
      </c>
      <c r="AC23">
        <f t="shared" si="4"/>
        <v>340684</v>
      </c>
    </row>
    <row r="24" spans="1:31" x14ac:dyDescent="0.2">
      <c r="B24">
        <f>+B18/B23</f>
        <v>0.66307315542507184</v>
      </c>
      <c r="C24">
        <f t="shared" ref="C24:AC24" si="5">+C18/C23</f>
        <v>0.72110133631490581</v>
      </c>
      <c r="D24">
        <f t="shared" si="5"/>
        <v>0.80277596721340749</v>
      </c>
      <c r="E24">
        <f t="shared" si="5"/>
        <v>0.66456888801310399</v>
      </c>
      <c r="F24">
        <f t="shared" si="5"/>
        <v>0.81308783979963228</v>
      </c>
      <c r="G24">
        <f t="shared" si="5"/>
        <v>0.44884872062498021</v>
      </c>
      <c r="H24">
        <f t="shared" si="5"/>
        <v>0.65349473002625991</v>
      </c>
      <c r="I24">
        <f t="shared" si="5"/>
        <v>0.9016086606911653</v>
      </c>
      <c r="J24">
        <f t="shared" si="5"/>
        <v>0.60292040351274634</v>
      </c>
      <c r="K24">
        <f t="shared" si="5"/>
        <v>0.91197340848327191</v>
      </c>
      <c r="L24">
        <f t="shared" si="5"/>
        <v>0.91349490989624693</v>
      </c>
      <c r="M24">
        <f t="shared" si="5"/>
        <v>0.89067976031718077</v>
      </c>
      <c r="N24">
        <f t="shared" si="5"/>
        <v>0.91553022243879678</v>
      </c>
      <c r="O24">
        <f t="shared" si="5"/>
        <v>0.83689149582945732</v>
      </c>
      <c r="P24">
        <f t="shared" si="5"/>
        <v>0.91406917637285379</v>
      </c>
      <c r="Q24">
        <f t="shared" si="5"/>
        <v>0.83143849234129541</v>
      </c>
      <c r="R24">
        <f t="shared" si="5"/>
        <v>0.8166918272093957</v>
      </c>
      <c r="S24">
        <f t="shared" si="5"/>
        <v>0.72691235564565759</v>
      </c>
      <c r="T24">
        <f t="shared" si="5"/>
        <v>0.81753891486772146</v>
      </c>
      <c r="U24">
        <f t="shared" si="5"/>
        <v>0.70880106721621294</v>
      </c>
      <c r="V24">
        <f t="shared" si="5"/>
        <v>0.58909224767073165</v>
      </c>
      <c r="W24">
        <f t="shared" si="5"/>
        <v>0.6847513718907231</v>
      </c>
      <c r="X24">
        <f t="shared" si="5"/>
        <v>0.65928093746307137</v>
      </c>
      <c r="Y24">
        <f t="shared" si="5"/>
        <v>0.55540410519563821</v>
      </c>
      <c r="Z24">
        <f t="shared" si="5"/>
        <v>0.77312167987660096</v>
      </c>
      <c r="AA24">
        <f t="shared" si="5"/>
        <v>0.6463154706868901</v>
      </c>
      <c r="AB24">
        <f t="shared" si="5"/>
        <v>0.519561659076888</v>
      </c>
      <c r="AC24">
        <f t="shared" si="5"/>
        <v>0.77693698559368796</v>
      </c>
    </row>
  </sheetData>
  <pageMargins left="0.7" right="0.7" top="0.75" bottom="0.75" header="0.3" footer="0.3"/>
  <pageSetup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4CB-B9CE-4A03-83E2-E7F525DCC76F}">
  <dimension ref="A3:AE21"/>
  <sheetViews>
    <sheetView zoomScale="90" zoomScaleNormal="90" workbookViewId="0">
      <selection activeCell="A4" sqref="A4:AD16"/>
    </sheetView>
  </sheetViews>
  <sheetFormatPr baseColWidth="10" defaultRowHeight="15" x14ac:dyDescent="0.2"/>
  <cols>
    <col min="1" max="1" width="21" bestFit="1" customWidth="1"/>
    <col min="2" max="2" width="21.5" bestFit="1" customWidth="1"/>
    <col min="3" max="29" width="10.33203125" bestFit="1" customWidth="1"/>
    <col min="30" max="30" width="11" bestFit="1" customWidth="1"/>
    <col min="31" max="31" width="11.83203125" bestFit="1" customWidth="1"/>
  </cols>
  <sheetData>
    <row r="3" spans="1:31" x14ac:dyDescent="0.2">
      <c r="A3" s="8" t="s">
        <v>76</v>
      </c>
      <c r="B3" s="8" t="s">
        <v>79</v>
      </c>
    </row>
    <row r="4" spans="1:31" x14ac:dyDescent="0.2">
      <c r="A4" s="8" t="s">
        <v>77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78</v>
      </c>
    </row>
    <row r="5" spans="1:31" x14ac:dyDescent="0.2">
      <c r="A5" s="9" t="s">
        <v>64</v>
      </c>
      <c r="B5" s="32">
        <v>70147</v>
      </c>
      <c r="C5" s="32">
        <v>72399</v>
      </c>
      <c r="D5" s="32">
        <v>142928</v>
      </c>
      <c r="E5" s="32">
        <v>57494</v>
      </c>
      <c r="F5" s="32">
        <v>80772</v>
      </c>
      <c r="G5" s="32">
        <v>16934</v>
      </c>
      <c r="H5" s="32">
        <v>86344</v>
      </c>
      <c r="I5" s="32">
        <v>101551</v>
      </c>
      <c r="J5" s="32">
        <v>32941</v>
      </c>
      <c r="K5" s="32">
        <v>124441</v>
      </c>
      <c r="L5" s="32">
        <v>101321</v>
      </c>
      <c r="M5" s="32">
        <v>87537</v>
      </c>
      <c r="N5" s="32">
        <v>90588</v>
      </c>
      <c r="O5" s="32">
        <v>15966</v>
      </c>
      <c r="P5" s="32">
        <v>124</v>
      </c>
      <c r="Q5" s="32">
        <v>26</v>
      </c>
      <c r="R5" s="32">
        <v>626</v>
      </c>
      <c r="S5" s="32">
        <v>38</v>
      </c>
      <c r="T5" s="32">
        <v>89</v>
      </c>
      <c r="U5" s="32">
        <v>79</v>
      </c>
      <c r="V5" s="32">
        <v>12</v>
      </c>
      <c r="W5" s="32">
        <v>11</v>
      </c>
      <c r="X5" s="32">
        <v>17</v>
      </c>
      <c r="Y5" s="32">
        <v>377</v>
      </c>
      <c r="Z5" s="32">
        <v>44</v>
      </c>
      <c r="AA5" s="32">
        <v>365</v>
      </c>
      <c r="AB5" s="32">
        <v>240</v>
      </c>
      <c r="AC5" s="32">
        <v>181</v>
      </c>
      <c r="AD5" s="34">
        <v>0.22700000000000001</v>
      </c>
      <c r="AE5" s="32">
        <v>1083592.227</v>
      </c>
    </row>
    <row r="6" spans="1:31" x14ac:dyDescent="0.2">
      <c r="A6" s="9" t="s">
        <v>65</v>
      </c>
      <c r="B6" s="32">
        <v>71577</v>
      </c>
      <c r="C6" s="32">
        <v>93158</v>
      </c>
      <c r="D6" s="32">
        <v>72853</v>
      </c>
      <c r="E6" s="32">
        <v>54827</v>
      </c>
      <c r="F6" s="32">
        <v>84418</v>
      </c>
      <c r="G6" s="32">
        <v>21255</v>
      </c>
      <c r="H6" s="32">
        <v>89463</v>
      </c>
      <c r="I6" s="32">
        <v>62270</v>
      </c>
      <c r="J6" s="32">
        <v>34264</v>
      </c>
      <c r="K6" s="32">
        <v>154699</v>
      </c>
      <c r="L6" s="32">
        <v>247423</v>
      </c>
      <c r="M6" s="32">
        <v>64543</v>
      </c>
      <c r="N6" s="32">
        <v>82651</v>
      </c>
      <c r="O6" s="32">
        <v>28930</v>
      </c>
      <c r="P6" s="32">
        <v>88264</v>
      </c>
      <c r="Q6" s="32">
        <v>68297</v>
      </c>
      <c r="R6" s="32">
        <v>79265</v>
      </c>
      <c r="S6" s="32">
        <v>56543</v>
      </c>
      <c r="T6" s="32">
        <v>128406</v>
      </c>
      <c r="U6" s="32">
        <v>81654</v>
      </c>
      <c r="V6" s="32">
        <v>36825</v>
      </c>
      <c r="W6" s="32">
        <v>26870</v>
      </c>
      <c r="X6" s="32">
        <v>31613</v>
      </c>
      <c r="Y6" s="32">
        <v>11951</v>
      </c>
      <c r="Z6" s="32">
        <v>15826</v>
      </c>
      <c r="AA6" s="32">
        <v>16832</v>
      </c>
      <c r="AB6" s="32">
        <v>29430</v>
      </c>
      <c r="AC6" s="32">
        <v>20588</v>
      </c>
      <c r="AD6" s="34">
        <v>15532.150000000001</v>
      </c>
      <c r="AE6" s="32">
        <v>1870227.15</v>
      </c>
    </row>
    <row r="7" spans="1:31" x14ac:dyDescent="0.2">
      <c r="A7" s="9" t="s">
        <v>66</v>
      </c>
      <c r="B7" s="32">
        <v>25605</v>
      </c>
      <c r="C7" s="32">
        <v>131297</v>
      </c>
      <c r="D7" s="32">
        <v>84505</v>
      </c>
      <c r="E7" s="32">
        <v>21285</v>
      </c>
      <c r="F7" s="32">
        <v>71389</v>
      </c>
      <c r="G7" s="32">
        <v>9174</v>
      </c>
      <c r="H7" s="32">
        <v>68050</v>
      </c>
      <c r="I7" s="32">
        <v>121197</v>
      </c>
      <c r="J7" s="32">
        <v>34439</v>
      </c>
      <c r="K7" s="32">
        <v>172684</v>
      </c>
      <c r="L7" s="32">
        <v>124912</v>
      </c>
      <c r="M7" s="32">
        <v>54586</v>
      </c>
      <c r="N7" s="32">
        <v>45400</v>
      </c>
      <c r="O7" s="32">
        <v>59994</v>
      </c>
      <c r="P7" s="32">
        <v>70202</v>
      </c>
      <c r="Q7" s="32">
        <v>33041</v>
      </c>
      <c r="R7" s="32">
        <v>112628</v>
      </c>
      <c r="S7" s="32">
        <v>94919</v>
      </c>
      <c r="T7" s="32">
        <v>234583</v>
      </c>
      <c r="U7" s="32">
        <v>322125</v>
      </c>
      <c r="V7" s="32">
        <v>89685</v>
      </c>
      <c r="W7" s="32">
        <v>303616</v>
      </c>
      <c r="X7" s="32">
        <v>240288</v>
      </c>
      <c r="Y7" s="32">
        <v>67562</v>
      </c>
      <c r="Z7" s="32">
        <v>195517</v>
      </c>
      <c r="AA7" s="32">
        <v>78093</v>
      </c>
      <c r="AB7" s="32">
        <v>39823</v>
      </c>
      <c r="AC7" s="32">
        <v>166107</v>
      </c>
      <c r="AD7" s="34">
        <v>127320.84800000001</v>
      </c>
      <c r="AE7" s="32">
        <v>3200026.8480000002</v>
      </c>
    </row>
    <row r="8" spans="1:31" x14ac:dyDescent="0.2">
      <c r="A8" s="9" t="s">
        <v>67</v>
      </c>
      <c r="B8" s="32">
        <v>11659</v>
      </c>
      <c r="C8" s="32">
        <v>66907</v>
      </c>
      <c r="D8" s="32">
        <v>41144</v>
      </c>
      <c r="E8" s="32">
        <v>19079</v>
      </c>
      <c r="F8" s="32">
        <v>24260</v>
      </c>
      <c r="G8" s="32">
        <v>4738</v>
      </c>
      <c r="H8" s="32">
        <v>26453</v>
      </c>
      <c r="I8" s="32">
        <v>63294</v>
      </c>
      <c r="J8" s="32">
        <v>32097</v>
      </c>
      <c r="K8" s="32">
        <v>102326</v>
      </c>
      <c r="L8" s="32">
        <v>69975</v>
      </c>
      <c r="M8" s="32">
        <v>27311</v>
      </c>
      <c r="N8" s="32">
        <v>30718</v>
      </c>
      <c r="O8" s="32">
        <v>75497</v>
      </c>
      <c r="P8" s="32">
        <v>79125</v>
      </c>
      <c r="Q8" s="32">
        <v>33824</v>
      </c>
      <c r="R8" s="32">
        <v>49058</v>
      </c>
      <c r="S8" s="32">
        <v>32250</v>
      </c>
      <c r="T8" s="32">
        <v>158390</v>
      </c>
      <c r="U8" s="32">
        <v>126121</v>
      </c>
      <c r="V8" s="32">
        <v>176833</v>
      </c>
      <c r="W8" s="32">
        <v>180873</v>
      </c>
      <c r="X8" s="32">
        <v>184695</v>
      </c>
      <c r="Y8" s="32">
        <v>22396</v>
      </c>
      <c r="Z8" s="32">
        <v>118543</v>
      </c>
      <c r="AA8" s="32">
        <v>102505</v>
      </c>
      <c r="AB8" s="32">
        <v>16125</v>
      </c>
      <c r="AC8" s="32">
        <v>34003</v>
      </c>
      <c r="AD8" s="34">
        <v>75400.196000000054</v>
      </c>
      <c r="AE8" s="32">
        <v>1985599.196</v>
      </c>
    </row>
    <row r="9" spans="1:31" x14ac:dyDescent="0.2">
      <c r="A9" s="9" t="s">
        <v>68</v>
      </c>
      <c r="B9" s="32">
        <v>2195</v>
      </c>
      <c r="C9" s="32">
        <v>21277</v>
      </c>
      <c r="D9" s="32">
        <v>16995</v>
      </c>
      <c r="E9" s="32">
        <v>8388</v>
      </c>
      <c r="F9" s="32">
        <v>9059</v>
      </c>
      <c r="G9" s="32">
        <v>3414</v>
      </c>
      <c r="H9" s="32">
        <v>8697</v>
      </c>
      <c r="I9" s="32">
        <v>38243</v>
      </c>
      <c r="J9" s="32">
        <v>22546</v>
      </c>
      <c r="K9" s="32">
        <v>99886</v>
      </c>
      <c r="L9" s="32">
        <v>35506</v>
      </c>
      <c r="M9" s="32">
        <v>12456</v>
      </c>
      <c r="N9" s="32">
        <v>12254</v>
      </c>
      <c r="O9" s="32">
        <v>20165</v>
      </c>
      <c r="P9" s="32">
        <v>28335</v>
      </c>
      <c r="Q9" s="32">
        <v>36611</v>
      </c>
      <c r="R9" s="32">
        <v>46885</v>
      </c>
      <c r="S9" s="32">
        <v>14875</v>
      </c>
      <c r="T9" s="32">
        <v>82980</v>
      </c>
      <c r="U9" s="32">
        <v>35407</v>
      </c>
      <c r="V9" s="32">
        <v>89516</v>
      </c>
      <c r="W9" s="32">
        <v>63557</v>
      </c>
      <c r="X9" s="32">
        <v>58994</v>
      </c>
      <c r="Y9" s="32">
        <v>19261</v>
      </c>
      <c r="Z9" s="32">
        <v>48037</v>
      </c>
      <c r="AA9" s="32">
        <v>71075</v>
      </c>
      <c r="AB9" s="32">
        <v>26582</v>
      </c>
      <c r="AC9" s="32">
        <v>30823</v>
      </c>
      <c r="AD9" s="34">
        <v>31132.868999999995</v>
      </c>
      <c r="AE9" s="32">
        <v>995151.86899999995</v>
      </c>
    </row>
    <row r="10" spans="1:31" x14ac:dyDescent="0.2">
      <c r="A10" s="9" t="s">
        <v>69</v>
      </c>
      <c r="B10" s="32">
        <v>2660</v>
      </c>
      <c r="C10" s="32">
        <v>16115</v>
      </c>
      <c r="D10" s="32">
        <v>1209</v>
      </c>
      <c r="E10" s="32">
        <v>810</v>
      </c>
      <c r="F10" s="32">
        <v>7343</v>
      </c>
      <c r="G10" s="32">
        <v>1250</v>
      </c>
      <c r="H10" s="32">
        <v>11657</v>
      </c>
      <c r="I10" s="32">
        <v>10371</v>
      </c>
      <c r="J10" s="32">
        <v>24688</v>
      </c>
      <c r="K10" s="32">
        <v>40108</v>
      </c>
      <c r="L10" s="32">
        <v>20186</v>
      </c>
      <c r="M10" s="32">
        <v>1355</v>
      </c>
      <c r="N10" s="32">
        <v>5180</v>
      </c>
      <c r="O10" s="32">
        <v>14463</v>
      </c>
      <c r="P10" s="32">
        <v>2424</v>
      </c>
      <c r="Q10" s="32">
        <v>6350</v>
      </c>
      <c r="R10" s="32">
        <v>6376</v>
      </c>
      <c r="S10" s="32">
        <v>2170</v>
      </c>
      <c r="T10" s="32">
        <v>33682</v>
      </c>
      <c r="U10" s="32">
        <v>27575</v>
      </c>
      <c r="V10" s="32">
        <v>29613</v>
      </c>
      <c r="W10" s="32">
        <v>25526</v>
      </c>
      <c r="X10" s="32">
        <v>31136</v>
      </c>
      <c r="Y10" s="32">
        <v>10066</v>
      </c>
      <c r="Z10" s="32">
        <v>42053</v>
      </c>
      <c r="AA10" s="32">
        <v>12835</v>
      </c>
      <c r="AB10" s="32">
        <v>33496</v>
      </c>
      <c r="AC10" s="32">
        <v>12988</v>
      </c>
      <c r="AD10" s="34">
        <v>23193.610999999997</v>
      </c>
      <c r="AE10" s="32">
        <v>456878.61099999998</v>
      </c>
    </row>
    <row r="11" spans="1:31" x14ac:dyDescent="0.2">
      <c r="A11" s="9" t="s">
        <v>70</v>
      </c>
      <c r="B11" s="32">
        <v>7796</v>
      </c>
      <c r="C11" s="32">
        <v>8865</v>
      </c>
      <c r="D11" s="32">
        <v>13571</v>
      </c>
      <c r="E11" s="32">
        <v>1609</v>
      </c>
      <c r="F11" s="32">
        <v>5994</v>
      </c>
      <c r="G11" s="32">
        <v>1292</v>
      </c>
      <c r="H11" s="32">
        <v>18035</v>
      </c>
      <c r="I11" s="32">
        <v>6858</v>
      </c>
      <c r="J11" s="32">
        <v>15315</v>
      </c>
      <c r="K11" s="32">
        <v>12953</v>
      </c>
      <c r="L11" s="32">
        <v>1782</v>
      </c>
      <c r="M11" s="32">
        <v>430</v>
      </c>
      <c r="N11" s="32">
        <v>2861</v>
      </c>
      <c r="O11" s="32">
        <v>6715</v>
      </c>
      <c r="P11" s="32">
        <v>3496</v>
      </c>
      <c r="Q11" s="32">
        <v>2768</v>
      </c>
      <c r="R11" s="32">
        <v>2813</v>
      </c>
      <c r="S11" s="32">
        <v>3070</v>
      </c>
      <c r="T11" s="32">
        <v>9702</v>
      </c>
      <c r="U11" s="32">
        <v>67530</v>
      </c>
      <c r="V11" s="32">
        <v>18681</v>
      </c>
      <c r="W11" s="32">
        <v>32860</v>
      </c>
      <c r="X11" s="32">
        <v>43568</v>
      </c>
      <c r="Y11" s="32">
        <v>33334</v>
      </c>
      <c r="Z11" s="32">
        <v>41604</v>
      </c>
      <c r="AA11" s="32">
        <v>12885</v>
      </c>
      <c r="AB11" s="32">
        <v>20550</v>
      </c>
      <c r="AC11" s="32">
        <v>12875</v>
      </c>
      <c r="AD11" s="34">
        <v>1203.5580000000002</v>
      </c>
      <c r="AE11" s="32">
        <v>411015.55800000002</v>
      </c>
    </row>
    <row r="12" spans="1:31" x14ac:dyDescent="0.2">
      <c r="A12" s="9" t="s">
        <v>71</v>
      </c>
      <c r="B12" s="32">
        <v>7815</v>
      </c>
      <c r="C12" s="32">
        <v>17558</v>
      </c>
      <c r="D12" s="32">
        <v>5168</v>
      </c>
      <c r="E12" s="32">
        <v>2917</v>
      </c>
      <c r="F12" s="32">
        <v>7260</v>
      </c>
      <c r="G12" s="32">
        <v>118</v>
      </c>
      <c r="H12" s="32">
        <v>11358</v>
      </c>
      <c r="I12" s="32">
        <v>7519</v>
      </c>
      <c r="J12" s="32">
        <v>21332</v>
      </c>
      <c r="K12" s="32">
        <v>55</v>
      </c>
      <c r="L12" s="32">
        <v>29</v>
      </c>
      <c r="M12" s="32">
        <v>4</v>
      </c>
      <c r="N12" s="32">
        <v>168</v>
      </c>
      <c r="O12" s="32">
        <v>824</v>
      </c>
      <c r="P12" s="32">
        <v>444</v>
      </c>
      <c r="Q12" s="32">
        <v>265</v>
      </c>
      <c r="R12" s="32">
        <v>1059</v>
      </c>
      <c r="S12" s="32">
        <v>1264</v>
      </c>
      <c r="T12" s="32">
        <v>350</v>
      </c>
      <c r="U12" s="32">
        <v>24559</v>
      </c>
      <c r="V12" s="32">
        <v>37953</v>
      </c>
      <c r="W12" s="32">
        <v>27524</v>
      </c>
      <c r="X12" s="32">
        <v>19738</v>
      </c>
      <c r="Y12" s="32">
        <v>9</v>
      </c>
      <c r="Z12" s="32">
        <v>37</v>
      </c>
      <c r="AA12" s="32">
        <v>4570</v>
      </c>
      <c r="AB12" s="32">
        <v>75</v>
      </c>
      <c r="AC12" s="32">
        <v>89</v>
      </c>
      <c r="AD12" s="34">
        <v>7.1639999999999988</v>
      </c>
      <c r="AE12" s="32">
        <v>200068.16399999999</v>
      </c>
    </row>
    <row r="13" spans="1:31" x14ac:dyDescent="0.2">
      <c r="A13" s="9" t="s">
        <v>72</v>
      </c>
      <c r="B13" s="32">
        <v>6188</v>
      </c>
      <c r="C13" s="32">
        <v>10527</v>
      </c>
      <c r="D13" s="32">
        <v>3357</v>
      </c>
      <c r="E13" s="32">
        <v>3631</v>
      </c>
      <c r="F13" s="32">
        <v>2310</v>
      </c>
      <c r="G13" s="32">
        <v>3624</v>
      </c>
      <c r="H13" s="32">
        <v>30102</v>
      </c>
      <c r="I13" s="32">
        <v>10925</v>
      </c>
      <c r="J13" s="32">
        <v>20644</v>
      </c>
      <c r="K13" s="32">
        <v>10599</v>
      </c>
      <c r="L13" s="32">
        <v>13140</v>
      </c>
      <c r="M13" s="32">
        <v>2557</v>
      </c>
      <c r="N13" s="32">
        <v>7606</v>
      </c>
      <c r="O13" s="32">
        <v>23675</v>
      </c>
      <c r="P13" s="32">
        <v>8048</v>
      </c>
      <c r="Q13" s="32">
        <v>11584</v>
      </c>
      <c r="R13" s="32">
        <v>16852</v>
      </c>
      <c r="S13" s="32">
        <v>8743</v>
      </c>
      <c r="T13" s="32">
        <v>269</v>
      </c>
      <c r="U13" s="32">
        <v>1058</v>
      </c>
      <c r="V13" s="32">
        <v>1543</v>
      </c>
      <c r="W13" s="32">
        <v>837</v>
      </c>
      <c r="X13" s="32">
        <v>1096</v>
      </c>
      <c r="Y13" s="32">
        <v>114</v>
      </c>
      <c r="Z13" s="32"/>
      <c r="AA13" s="32">
        <v>34</v>
      </c>
      <c r="AB13" s="32">
        <v>209</v>
      </c>
      <c r="AC13" s="32">
        <v>13</v>
      </c>
      <c r="AD13" s="34">
        <v>3.0839999999999996</v>
      </c>
      <c r="AE13" s="32">
        <v>199288.084</v>
      </c>
    </row>
    <row r="14" spans="1:31" x14ac:dyDescent="0.2">
      <c r="A14" s="9" t="s">
        <v>73</v>
      </c>
      <c r="B14" s="32">
        <v>10944</v>
      </c>
      <c r="C14" s="32">
        <v>28116</v>
      </c>
      <c r="D14" s="32">
        <v>4564</v>
      </c>
      <c r="E14" s="32">
        <v>2760</v>
      </c>
      <c r="F14" s="32">
        <v>11069</v>
      </c>
      <c r="G14" s="32">
        <v>8536</v>
      </c>
      <c r="H14" s="32">
        <v>36089</v>
      </c>
      <c r="I14" s="32">
        <v>11094</v>
      </c>
      <c r="J14" s="32">
        <v>23327</v>
      </c>
      <c r="K14" s="32">
        <v>29194</v>
      </c>
      <c r="L14" s="32">
        <v>16619</v>
      </c>
      <c r="M14" s="32">
        <v>14738</v>
      </c>
      <c r="N14" s="32">
        <v>12401</v>
      </c>
      <c r="O14" s="32">
        <v>7979</v>
      </c>
      <c r="P14" s="32">
        <v>6071</v>
      </c>
      <c r="Q14" s="32">
        <v>15717</v>
      </c>
      <c r="R14" s="32">
        <v>26329</v>
      </c>
      <c r="S14" s="32">
        <v>34626</v>
      </c>
      <c r="T14" s="32">
        <v>87098</v>
      </c>
      <c r="U14" s="32">
        <v>82721</v>
      </c>
      <c r="V14" s="32">
        <v>64710</v>
      </c>
      <c r="W14" s="32">
        <v>57959</v>
      </c>
      <c r="X14" s="32">
        <v>50372</v>
      </c>
      <c r="Y14" s="32">
        <v>13120</v>
      </c>
      <c r="Z14" s="32">
        <v>32273</v>
      </c>
      <c r="AA14" s="32">
        <v>33955</v>
      </c>
      <c r="AB14" s="32">
        <v>28423</v>
      </c>
      <c r="AC14" s="32">
        <v>20616</v>
      </c>
      <c r="AD14" s="34">
        <v>12456.314</v>
      </c>
      <c r="AE14" s="32">
        <v>783876.31400000001</v>
      </c>
    </row>
    <row r="15" spans="1:31" x14ac:dyDescent="0.2">
      <c r="A15" s="9" t="s">
        <v>74</v>
      </c>
      <c r="B15" s="32">
        <v>15779</v>
      </c>
      <c r="C15" s="32">
        <v>34322</v>
      </c>
      <c r="D15" s="32">
        <v>22476</v>
      </c>
      <c r="E15" s="32">
        <v>28374</v>
      </c>
      <c r="F15" s="32">
        <v>13506</v>
      </c>
      <c r="G15" s="32">
        <v>1693</v>
      </c>
      <c r="H15" s="32">
        <v>12073</v>
      </c>
      <c r="I15" s="32">
        <v>6871</v>
      </c>
      <c r="J15" s="32">
        <v>31568</v>
      </c>
      <c r="K15" s="32">
        <v>10702</v>
      </c>
      <c r="L15" s="32">
        <v>18183</v>
      </c>
      <c r="M15" s="32">
        <v>8402</v>
      </c>
      <c r="N15" s="32">
        <v>926</v>
      </c>
      <c r="O15" s="32">
        <v>1662</v>
      </c>
      <c r="P15" s="32">
        <v>4013</v>
      </c>
      <c r="Q15" s="32">
        <v>5251</v>
      </c>
      <c r="R15" s="32">
        <v>17030</v>
      </c>
      <c r="S15" s="32">
        <v>19555</v>
      </c>
      <c r="T15" s="32">
        <v>26809</v>
      </c>
      <c r="U15" s="32">
        <v>41732</v>
      </c>
      <c r="V15" s="32">
        <v>104604</v>
      </c>
      <c r="W15" s="32">
        <v>126372</v>
      </c>
      <c r="X15" s="32">
        <v>108396</v>
      </c>
      <c r="Y15" s="32">
        <v>34602</v>
      </c>
      <c r="Z15" s="32">
        <v>43583</v>
      </c>
      <c r="AA15" s="32">
        <v>79477</v>
      </c>
      <c r="AB15" s="32">
        <v>59980</v>
      </c>
      <c r="AC15" s="32">
        <v>28541</v>
      </c>
      <c r="AD15" s="34">
        <v>46845.479999999901</v>
      </c>
      <c r="AE15" s="32">
        <v>953327.47999999986</v>
      </c>
    </row>
    <row r="16" spans="1:31" x14ac:dyDescent="0.2">
      <c r="A16" s="9" t="s">
        <v>75</v>
      </c>
      <c r="B16" s="32">
        <v>44894</v>
      </c>
      <c r="C16" s="32">
        <v>55765</v>
      </c>
      <c r="D16" s="32">
        <v>39218</v>
      </c>
      <c r="E16" s="32">
        <v>42417</v>
      </c>
      <c r="F16" s="32">
        <v>23593</v>
      </c>
      <c r="G16" s="32">
        <v>54440</v>
      </c>
      <c r="H16" s="32">
        <v>46463</v>
      </c>
      <c r="I16" s="32">
        <v>49</v>
      </c>
      <c r="J16" s="32">
        <v>7003</v>
      </c>
      <c r="K16" s="32">
        <v>3498</v>
      </c>
      <c r="L16" s="32">
        <v>7001</v>
      </c>
      <c r="M16" s="32">
        <v>4282</v>
      </c>
      <c r="N16" s="32">
        <v>653</v>
      </c>
      <c r="O16" s="32">
        <v>1051</v>
      </c>
      <c r="P16" s="32">
        <v>3167</v>
      </c>
      <c r="Q16" s="32">
        <v>532</v>
      </c>
      <c r="R16" s="32">
        <v>2094</v>
      </c>
      <c r="S16" s="32">
        <v>8177</v>
      </c>
      <c r="T16" s="32">
        <v>18192</v>
      </c>
      <c r="U16" s="32">
        <v>26008</v>
      </c>
      <c r="V16" s="32">
        <v>67203</v>
      </c>
      <c r="W16" s="32">
        <v>30887</v>
      </c>
      <c r="X16" s="32">
        <v>59389</v>
      </c>
      <c r="Y16" s="32">
        <v>24176</v>
      </c>
      <c r="Z16" s="32">
        <v>5761</v>
      </c>
      <c r="AA16" s="32">
        <v>23237</v>
      </c>
      <c r="AB16" s="32">
        <v>25488</v>
      </c>
      <c r="AC16" s="32">
        <v>13860</v>
      </c>
      <c r="AD16" s="34">
        <v>7742.6539999999995</v>
      </c>
      <c r="AE16" s="32">
        <v>646240.65399999998</v>
      </c>
    </row>
    <row r="17" spans="1:31" x14ac:dyDescent="0.2">
      <c r="A17" s="9" t="s">
        <v>78</v>
      </c>
      <c r="B17" s="32">
        <v>277259</v>
      </c>
      <c r="C17" s="32">
        <v>556306</v>
      </c>
      <c r="D17" s="32">
        <v>447988</v>
      </c>
      <c r="E17" s="32">
        <v>243591</v>
      </c>
      <c r="F17" s="32">
        <v>340973</v>
      </c>
      <c r="G17" s="32">
        <v>126468</v>
      </c>
      <c r="H17" s="32">
        <v>444784</v>
      </c>
      <c r="I17" s="32">
        <v>440242</v>
      </c>
      <c r="J17" s="32">
        <v>300164</v>
      </c>
      <c r="K17" s="32">
        <v>761145</v>
      </c>
      <c r="L17" s="32">
        <v>656077</v>
      </c>
      <c r="M17" s="32">
        <v>278201</v>
      </c>
      <c r="N17" s="32">
        <v>291406</v>
      </c>
      <c r="O17" s="32">
        <v>256921</v>
      </c>
      <c r="P17" s="32">
        <v>293713</v>
      </c>
      <c r="Q17" s="32">
        <v>214266</v>
      </c>
      <c r="R17" s="32">
        <v>361015</v>
      </c>
      <c r="S17" s="32">
        <v>276230</v>
      </c>
      <c r="T17" s="32">
        <v>780550</v>
      </c>
      <c r="U17" s="32">
        <v>836569</v>
      </c>
      <c r="V17" s="32">
        <v>717178</v>
      </c>
      <c r="W17" s="32">
        <v>876892</v>
      </c>
      <c r="X17" s="32">
        <v>829302</v>
      </c>
      <c r="Y17" s="32">
        <v>236968</v>
      </c>
      <c r="Z17" s="32">
        <v>543278</v>
      </c>
      <c r="AA17" s="32">
        <v>435863</v>
      </c>
      <c r="AB17" s="32">
        <v>280421</v>
      </c>
      <c r="AC17" s="32">
        <v>340684</v>
      </c>
      <c r="AD17" s="32">
        <v>340838.15499999997</v>
      </c>
      <c r="AE17" s="32">
        <v>12785292.154999999</v>
      </c>
    </row>
    <row r="18" spans="1:31" x14ac:dyDescent="0.2">
      <c r="A18" s="9" t="s">
        <v>142</v>
      </c>
      <c r="B18" s="34">
        <f>+SUM(B5:B10)</f>
        <v>183843</v>
      </c>
      <c r="C18" s="34">
        <f t="shared" ref="C18:AD18" si="0">+SUM(C5:C10)</f>
        <v>401153</v>
      </c>
      <c r="D18" s="34">
        <f t="shared" si="0"/>
        <v>359634</v>
      </c>
      <c r="E18" s="34">
        <f t="shared" si="0"/>
        <v>161883</v>
      </c>
      <c r="F18" s="34">
        <f t="shared" si="0"/>
        <v>277241</v>
      </c>
      <c r="G18" s="34">
        <f t="shared" si="0"/>
        <v>56765</v>
      </c>
      <c r="H18" s="34">
        <f t="shared" si="0"/>
        <v>290664</v>
      </c>
      <c r="I18" s="34">
        <f t="shared" si="0"/>
        <v>396926</v>
      </c>
      <c r="J18" s="34">
        <f t="shared" si="0"/>
        <v>180975</v>
      </c>
      <c r="K18" s="34">
        <f t="shared" si="0"/>
        <v>694144</v>
      </c>
      <c r="L18" s="34">
        <f t="shared" si="0"/>
        <v>599323</v>
      </c>
      <c r="M18" s="34">
        <f t="shared" si="0"/>
        <v>247788</v>
      </c>
      <c r="N18" s="34">
        <f t="shared" si="0"/>
        <v>266791</v>
      </c>
      <c r="O18" s="34">
        <f t="shared" si="0"/>
        <v>215015</v>
      </c>
      <c r="P18" s="34">
        <f t="shared" si="0"/>
        <v>268474</v>
      </c>
      <c r="Q18" s="34">
        <f t="shared" si="0"/>
        <v>178149</v>
      </c>
      <c r="R18" s="34">
        <f t="shared" si="0"/>
        <v>294838</v>
      </c>
      <c r="S18" s="34">
        <f t="shared" si="0"/>
        <v>200795</v>
      </c>
      <c r="T18" s="34">
        <f t="shared" si="0"/>
        <v>638130</v>
      </c>
      <c r="U18" s="34">
        <f t="shared" si="0"/>
        <v>592961</v>
      </c>
      <c r="V18" s="34">
        <f t="shared" si="0"/>
        <v>422484</v>
      </c>
      <c r="W18" s="34">
        <f t="shared" si="0"/>
        <v>600453</v>
      </c>
      <c r="X18" s="34">
        <f t="shared" si="0"/>
        <v>546743</v>
      </c>
      <c r="Y18" s="34">
        <f t="shared" si="0"/>
        <v>131613</v>
      </c>
      <c r="Z18" s="34">
        <f t="shared" si="0"/>
        <v>420020</v>
      </c>
      <c r="AA18" s="34">
        <f t="shared" si="0"/>
        <v>281705</v>
      </c>
      <c r="AB18" s="34">
        <f t="shared" si="0"/>
        <v>145696</v>
      </c>
      <c r="AC18" s="34">
        <f t="shared" si="0"/>
        <v>264690</v>
      </c>
      <c r="AD18" s="34">
        <f t="shared" si="0"/>
        <v>272579.90100000007</v>
      </c>
    </row>
    <row r="19" spans="1:31" x14ac:dyDescent="0.2">
      <c r="A19" s="9" t="s">
        <v>143</v>
      </c>
      <c r="B19" s="34">
        <f>+SUM(B11:B16)</f>
        <v>93416</v>
      </c>
      <c r="C19" s="34">
        <f t="shared" ref="C19:AD19" si="1">+SUM(C11:C16)</f>
        <v>155153</v>
      </c>
      <c r="D19" s="34">
        <f t="shared" si="1"/>
        <v>88354</v>
      </c>
      <c r="E19" s="34">
        <f t="shared" si="1"/>
        <v>81708</v>
      </c>
      <c r="F19" s="34">
        <f t="shared" si="1"/>
        <v>63732</v>
      </c>
      <c r="G19" s="34">
        <f t="shared" si="1"/>
        <v>69703</v>
      </c>
      <c r="H19" s="34">
        <f t="shared" si="1"/>
        <v>154120</v>
      </c>
      <c r="I19" s="34">
        <f t="shared" si="1"/>
        <v>43316</v>
      </c>
      <c r="J19" s="34">
        <f t="shared" si="1"/>
        <v>119189</v>
      </c>
      <c r="K19" s="34">
        <f t="shared" si="1"/>
        <v>67001</v>
      </c>
      <c r="L19" s="34">
        <f t="shared" si="1"/>
        <v>56754</v>
      </c>
      <c r="M19" s="34">
        <f t="shared" si="1"/>
        <v>30413</v>
      </c>
      <c r="N19" s="34">
        <f t="shared" si="1"/>
        <v>24615</v>
      </c>
      <c r="O19" s="34">
        <f t="shared" si="1"/>
        <v>41906</v>
      </c>
      <c r="P19" s="34">
        <f t="shared" si="1"/>
        <v>25239</v>
      </c>
      <c r="Q19" s="34">
        <f t="shared" si="1"/>
        <v>36117</v>
      </c>
      <c r="R19" s="34">
        <f t="shared" si="1"/>
        <v>66177</v>
      </c>
      <c r="S19" s="34">
        <f t="shared" si="1"/>
        <v>75435</v>
      </c>
      <c r="T19" s="34">
        <f t="shared" si="1"/>
        <v>142420</v>
      </c>
      <c r="U19" s="34">
        <f t="shared" si="1"/>
        <v>243608</v>
      </c>
      <c r="V19" s="34">
        <f t="shared" si="1"/>
        <v>294694</v>
      </c>
      <c r="W19" s="34">
        <f t="shared" si="1"/>
        <v>276439</v>
      </c>
      <c r="X19" s="34">
        <f t="shared" si="1"/>
        <v>282559</v>
      </c>
      <c r="Y19" s="34">
        <f t="shared" si="1"/>
        <v>105355</v>
      </c>
      <c r="Z19" s="34">
        <f t="shared" si="1"/>
        <v>123258</v>
      </c>
      <c r="AA19" s="34">
        <f t="shared" si="1"/>
        <v>154158</v>
      </c>
      <c r="AB19" s="34">
        <f t="shared" si="1"/>
        <v>134725</v>
      </c>
      <c r="AC19" s="34">
        <f t="shared" si="1"/>
        <v>75994</v>
      </c>
      <c r="AD19" s="34">
        <f t="shared" si="1"/>
        <v>68258.253999999899</v>
      </c>
    </row>
    <row r="20" spans="1:31" x14ac:dyDescent="0.2">
      <c r="A20" s="9" t="s">
        <v>78</v>
      </c>
      <c r="B20" s="34">
        <f>+B18+B19</f>
        <v>277259</v>
      </c>
      <c r="C20" s="34">
        <f t="shared" ref="C20:AD20" si="2">+C18+C19</f>
        <v>556306</v>
      </c>
      <c r="D20" s="34">
        <f t="shared" si="2"/>
        <v>447988</v>
      </c>
      <c r="E20" s="34">
        <f t="shared" si="2"/>
        <v>243591</v>
      </c>
      <c r="F20" s="34">
        <f t="shared" si="2"/>
        <v>340973</v>
      </c>
      <c r="G20" s="34">
        <f t="shared" si="2"/>
        <v>126468</v>
      </c>
      <c r="H20" s="34">
        <f t="shared" si="2"/>
        <v>444784</v>
      </c>
      <c r="I20" s="34">
        <f t="shared" si="2"/>
        <v>440242</v>
      </c>
      <c r="J20" s="34">
        <f t="shared" si="2"/>
        <v>300164</v>
      </c>
      <c r="K20" s="34">
        <f t="shared" si="2"/>
        <v>761145</v>
      </c>
      <c r="L20" s="34">
        <f t="shared" si="2"/>
        <v>656077</v>
      </c>
      <c r="M20" s="34">
        <f t="shared" si="2"/>
        <v>278201</v>
      </c>
      <c r="N20" s="34">
        <f t="shared" si="2"/>
        <v>291406</v>
      </c>
      <c r="O20" s="34">
        <f t="shared" si="2"/>
        <v>256921</v>
      </c>
      <c r="P20" s="34">
        <f t="shared" si="2"/>
        <v>293713</v>
      </c>
      <c r="Q20" s="34">
        <f t="shared" si="2"/>
        <v>214266</v>
      </c>
      <c r="R20" s="34">
        <f t="shared" si="2"/>
        <v>361015</v>
      </c>
      <c r="S20" s="34">
        <f t="shared" si="2"/>
        <v>276230</v>
      </c>
      <c r="T20" s="34">
        <f t="shared" si="2"/>
        <v>780550</v>
      </c>
      <c r="U20" s="34">
        <f t="shared" si="2"/>
        <v>836569</v>
      </c>
      <c r="V20" s="34">
        <f t="shared" si="2"/>
        <v>717178</v>
      </c>
      <c r="W20" s="34">
        <f t="shared" si="2"/>
        <v>876892</v>
      </c>
      <c r="X20" s="34">
        <f t="shared" si="2"/>
        <v>829302</v>
      </c>
      <c r="Y20" s="34">
        <f t="shared" si="2"/>
        <v>236968</v>
      </c>
      <c r="Z20" s="34">
        <f t="shared" si="2"/>
        <v>543278</v>
      </c>
      <c r="AA20" s="34">
        <f t="shared" si="2"/>
        <v>435863</v>
      </c>
      <c r="AB20" s="34">
        <f t="shared" si="2"/>
        <v>280421</v>
      </c>
      <c r="AC20" s="34">
        <f t="shared" si="2"/>
        <v>340684</v>
      </c>
      <c r="AD20" s="34">
        <f t="shared" si="2"/>
        <v>340838.15499999997</v>
      </c>
    </row>
    <row r="21" spans="1:31" x14ac:dyDescent="0.2">
      <c r="B21" s="33">
        <f>+B18/B20</f>
        <v>0.66307315542507184</v>
      </c>
      <c r="C21" s="33">
        <f t="shared" ref="C21:AD21" si="3">+C18/C20</f>
        <v>0.72110133631490581</v>
      </c>
      <c r="D21" s="33">
        <f t="shared" si="3"/>
        <v>0.80277596721340749</v>
      </c>
      <c r="E21" s="33">
        <f t="shared" si="3"/>
        <v>0.66456888801310399</v>
      </c>
      <c r="F21" s="33">
        <f t="shared" si="3"/>
        <v>0.81308783979963228</v>
      </c>
      <c r="G21" s="33">
        <f t="shared" si="3"/>
        <v>0.44884872062498021</v>
      </c>
      <c r="H21" s="33">
        <f t="shared" si="3"/>
        <v>0.65349473002625991</v>
      </c>
      <c r="I21" s="33">
        <f t="shared" si="3"/>
        <v>0.9016086606911653</v>
      </c>
      <c r="J21" s="33">
        <f t="shared" si="3"/>
        <v>0.60292040351274634</v>
      </c>
      <c r="K21" s="33">
        <f t="shared" si="3"/>
        <v>0.91197340848327191</v>
      </c>
      <c r="L21" s="33">
        <f t="shared" si="3"/>
        <v>0.91349490989624693</v>
      </c>
      <c r="M21" s="33">
        <f t="shared" si="3"/>
        <v>0.89067976031718077</v>
      </c>
      <c r="N21" s="33">
        <f t="shared" si="3"/>
        <v>0.91553022243879678</v>
      </c>
      <c r="O21" s="33">
        <f t="shared" si="3"/>
        <v>0.83689149582945732</v>
      </c>
      <c r="P21" s="33">
        <f t="shared" si="3"/>
        <v>0.91406917637285379</v>
      </c>
      <c r="Q21" s="33">
        <f t="shared" si="3"/>
        <v>0.83143849234129541</v>
      </c>
      <c r="R21" s="33">
        <f t="shared" si="3"/>
        <v>0.8166918272093957</v>
      </c>
      <c r="S21" s="33">
        <f t="shared" si="3"/>
        <v>0.72691235564565759</v>
      </c>
      <c r="T21" s="33">
        <f t="shared" si="3"/>
        <v>0.81753891486772146</v>
      </c>
      <c r="U21" s="33">
        <f t="shared" si="3"/>
        <v>0.70880106721621294</v>
      </c>
      <c r="V21" s="33">
        <f t="shared" si="3"/>
        <v>0.58909224767073165</v>
      </c>
      <c r="W21" s="33">
        <f t="shared" si="3"/>
        <v>0.6847513718907231</v>
      </c>
      <c r="X21" s="33">
        <f t="shared" si="3"/>
        <v>0.65928093746307137</v>
      </c>
      <c r="Y21" s="33">
        <f t="shared" si="3"/>
        <v>0.55540410519563821</v>
      </c>
      <c r="Z21" s="33">
        <f t="shared" si="3"/>
        <v>0.77312167987660096</v>
      </c>
      <c r="AA21" s="33">
        <f t="shared" si="3"/>
        <v>0.6463154706868901</v>
      </c>
      <c r="AB21" s="33">
        <f t="shared" si="3"/>
        <v>0.519561659076888</v>
      </c>
      <c r="AC21" s="33">
        <f t="shared" si="3"/>
        <v>0.77693698559368796</v>
      </c>
      <c r="AD21" s="33">
        <f t="shared" si="3"/>
        <v>0.79973411720879695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6004-9175-461A-A00D-16BE1637CFDA}">
  <dimension ref="B1:D349"/>
  <sheetViews>
    <sheetView workbookViewId="0">
      <selection activeCell="G8" sqref="G8"/>
    </sheetView>
  </sheetViews>
  <sheetFormatPr baseColWidth="10" defaultRowHeight="15" x14ac:dyDescent="0.2"/>
  <sheetData>
    <row r="1" spans="2:4" x14ac:dyDescent="0.2">
      <c r="B1" t="s">
        <v>61</v>
      </c>
      <c r="C1" t="s">
        <v>62</v>
      </c>
      <c r="D1" t="s">
        <v>63</v>
      </c>
    </row>
    <row r="2" spans="2:4" x14ac:dyDescent="0.2">
      <c r="B2">
        <v>1990</v>
      </c>
      <c r="C2" t="s">
        <v>64</v>
      </c>
      <c r="D2">
        <v>70147</v>
      </c>
    </row>
    <row r="3" spans="2:4" x14ac:dyDescent="0.2">
      <c r="B3">
        <v>1990</v>
      </c>
      <c r="C3" t="s">
        <v>65</v>
      </c>
      <c r="D3">
        <v>71577</v>
      </c>
    </row>
    <row r="4" spans="2:4" x14ac:dyDescent="0.2">
      <c r="B4">
        <v>1990</v>
      </c>
      <c r="C4" t="s">
        <v>66</v>
      </c>
      <c r="D4">
        <v>25605</v>
      </c>
    </row>
    <row r="5" spans="2:4" x14ac:dyDescent="0.2">
      <c r="B5">
        <v>1990</v>
      </c>
      <c r="C5" t="s">
        <v>67</v>
      </c>
      <c r="D5">
        <v>11659</v>
      </c>
    </row>
    <row r="6" spans="2:4" x14ac:dyDescent="0.2">
      <c r="B6">
        <v>1990</v>
      </c>
      <c r="C6" t="s">
        <v>68</v>
      </c>
      <c r="D6">
        <v>2195</v>
      </c>
    </row>
    <row r="7" spans="2:4" x14ac:dyDescent="0.2">
      <c r="B7">
        <v>1990</v>
      </c>
      <c r="C7" t="s">
        <v>69</v>
      </c>
      <c r="D7">
        <v>2660</v>
      </c>
    </row>
    <row r="8" spans="2:4" x14ac:dyDescent="0.2">
      <c r="B8">
        <v>1990</v>
      </c>
      <c r="C8" t="s">
        <v>70</v>
      </c>
      <c r="D8">
        <v>7796</v>
      </c>
    </row>
    <row r="9" spans="2:4" x14ac:dyDescent="0.2">
      <c r="B9">
        <v>1990</v>
      </c>
      <c r="C9" t="s">
        <v>71</v>
      </c>
      <c r="D9">
        <v>7815</v>
      </c>
    </row>
    <row r="10" spans="2:4" x14ac:dyDescent="0.2">
      <c r="B10">
        <v>1990</v>
      </c>
      <c r="C10" t="s">
        <v>72</v>
      </c>
      <c r="D10">
        <v>6188</v>
      </c>
    </row>
    <row r="11" spans="2:4" x14ac:dyDescent="0.2">
      <c r="B11">
        <v>1990</v>
      </c>
      <c r="C11" t="s">
        <v>73</v>
      </c>
      <c r="D11">
        <v>10944</v>
      </c>
    </row>
    <row r="12" spans="2:4" x14ac:dyDescent="0.2">
      <c r="B12">
        <v>1990</v>
      </c>
      <c r="C12" t="s">
        <v>74</v>
      </c>
      <c r="D12">
        <v>15779</v>
      </c>
    </row>
    <row r="13" spans="2:4" x14ac:dyDescent="0.2">
      <c r="B13">
        <v>1990</v>
      </c>
      <c r="C13" t="s">
        <v>75</v>
      </c>
      <c r="D13">
        <v>44894</v>
      </c>
    </row>
    <row r="14" spans="2:4" x14ac:dyDescent="0.2">
      <c r="B14">
        <v>1991</v>
      </c>
      <c r="C14" t="s">
        <v>64</v>
      </c>
      <c r="D14">
        <v>72399</v>
      </c>
    </row>
    <row r="15" spans="2:4" x14ac:dyDescent="0.2">
      <c r="B15">
        <v>1991</v>
      </c>
      <c r="C15" t="s">
        <v>65</v>
      </c>
      <c r="D15">
        <v>93158</v>
      </c>
    </row>
    <row r="16" spans="2:4" x14ac:dyDescent="0.2">
      <c r="B16">
        <v>1991</v>
      </c>
      <c r="C16" t="s">
        <v>66</v>
      </c>
      <c r="D16">
        <v>131297</v>
      </c>
    </row>
    <row r="17" spans="2:4" x14ac:dyDescent="0.2">
      <c r="B17">
        <v>1991</v>
      </c>
      <c r="C17" t="s">
        <v>67</v>
      </c>
      <c r="D17">
        <v>66907</v>
      </c>
    </row>
    <row r="18" spans="2:4" x14ac:dyDescent="0.2">
      <c r="B18">
        <v>1991</v>
      </c>
      <c r="C18" t="s">
        <v>68</v>
      </c>
      <c r="D18">
        <v>21277</v>
      </c>
    </row>
    <row r="19" spans="2:4" x14ac:dyDescent="0.2">
      <c r="B19">
        <v>1991</v>
      </c>
      <c r="C19" t="s">
        <v>69</v>
      </c>
      <c r="D19">
        <v>16115</v>
      </c>
    </row>
    <row r="20" spans="2:4" x14ac:dyDescent="0.2">
      <c r="B20">
        <v>1991</v>
      </c>
      <c r="C20" t="s">
        <v>70</v>
      </c>
      <c r="D20">
        <v>8865</v>
      </c>
    </row>
    <row r="21" spans="2:4" x14ac:dyDescent="0.2">
      <c r="B21">
        <v>1991</v>
      </c>
      <c r="C21" t="s">
        <v>71</v>
      </c>
      <c r="D21">
        <v>17558</v>
      </c>
    </row>
    <row r="22" spans="2:4" x14ac:dyDescent="0.2">
      <c r="B22">
        <v>1991</v>
      </c>
      <c r="C22" t="s">
        <v>72</v>
      </c>
      <c r="D22">
        <v>10527</v>
      </c>
    </row>
    <row r="23" spans="2:4" x14ac:dyDescent="0.2">
      <c r="B23">
        <v>1991</v>
      </c>
      <c r="C23" t="s">
        <v>73</v>
      </c>
      <c r="D23">
        <v>28116</v>
      </c>
    </row>
    <row r="24" spans="2:4" x14ac:dyDescent="0.2">
      <c r="B24">
        <v>1991</v>
      </c>
      <c r="C24" t="s">
        <v>74</v>
      </c>
      <c r="D24">
        <v>34322</v>
      </c>
    </row>
    <row r="25" spans="2:4" x14ac:dyDescent="0.2">
      <c r="B25">
        <v>1991</v>
      </c>
      <c r="C25" t="s">
        <v>75</v>
      </c>
      <c r="D25">
        <v>55765</v>
      </c>
    </row>
    <row r="26" spans="2:4" x14ac:dyDescent="0.2">
      <c r="B26">
        <v>1992</v>
      </c>
      <c r="C26" t="s">
        <v>64</v>
      </c>
      <c r="D26">
        <v>142928</v>
      </c>
    </row>
    <row r="27" spans="2:4" x14ac:dyDescent="0.2">
      <c r="B27">
        <v>1992</v>
      </c>
      <c r="C27" t="s">
        <v>65</v>
      </c>
      <c r="D27">
        <v>72853</v>
      </c>
    </row>
    <row r="28" spans="2:4" x14ac:dyDescent="0.2">
      <c r="B28">
        <v>1992</v>
      </c>
      <c r="C28" t="s">
        <v>66</v>
      </c>
      <c r="D28">
        <v>84505</v>
      </c>
    </row>
    <row r="29" spans="2:4" x14ac:dyDescent="0.2">
      <c r="B29">
        <v>1992</v>
      </c>
      <c r="C29" t="s">
        <v>67</v>
      </c>
      <c r="D29">
        <v>41144</v>
      </c>
    </row>
    <row r="30" spans="2:4" x14ac:dyDescent="0.2">
      <c r="B30">
        <v>1992</v>
      </c>
      <c r="C30" t="s">
        <v>68</v>
      </c>
      <c r="D30">
        <v>16995</v>
      </c>
    </row>
    <row r="31" spans="2:4" x14ac:dyDescent="0.2">
      <c r="B31">
        <v>1992</v>
      </c>
      <c r="C31" t="s">
        <v>69</v>
      </c>
      <c r="D31">
        <v>1209</v>
      </c>
    </row>
    <row r="32" spans="2:4" x14ac:dyDescent="0.2">
      <c r="B32">
        <v>1992</v>
      </c>
      <c r="C32" t="s">
        <v>70</v>
      </c>
      <c r="D32">
        <v>13571</v>
      </c>
    </row>
    <row r="33" spans="2:4" x14ac:dyDescent="0.2">
      <c r="B33">
        <v>1992</v>
      </c>
      <c r="C33" t="s">
        <v>71</v>
      </c>
      <c r="D33">
        <v>5168</v>
      </c>
    </row>
    <row r="34" spans="2:4" x14ac:dyDescent="0.2">
      <c r="B34">
        <v>1992</v>
      </c>
      <c r="C34" t="s">
        <v>72</v>
      </c>
      <c r="D34">
        <v>3357</v>
      </c>
    </row>
    <row r="35" spans="2:4" x14ac:dyDescent="0.2">
      <c r="B35">
        <v>1992</v>
      </c>
      <c r="C35" t="s">
        <v>73</v>
      </c>
      <c r="D35">
        <v>4564</v>
      </c>
    </row>
    <row r="36" spans="2:4" x14ac:dyDescent="0.2">
      <c r="B36">
        <v>1992</v>
      </c>
      <c r="C36" t="s">
        <v>74</v>
      </c>
      <c r="D36">
        <v>22476</v>
      </c>
    </row>
    <row r="37" spans="2:4" x14ac:dyDescent="0.2">
      <c r="B37">
        <v>1992</v>
      </c>
      <c r="C37" t="s">
        <v>75</v>
      </c>
      <c r="D37">
        <v>39218</v>
      </c>
    </row>
    <row r="38" spans="2:4" x14ac:dyDescent="0.2">
      <c r="B38">
        <v>1993</v>
      </c>
      <c r="C38" t="s">
        <v>64</v>
      </c>
      <c r="D38">
        <v>57494</v>
      </c>
    </row>
    <row r="39" spans="2:4" x14ac:dyDescent="0.2">
      <c r="B39">
        <v>1993</v>
      </c>
      <c r="C39" t="s">
        <v>65</v>
      </c>
      <c r="D39">
        <v>54827</v>
      </c>
    </row>
    <row r="40" spans="2:4" x14ac:dyDescent="0.2">
      <c r="B40">
        <v>1993</v>
      </c>
      <c r="C40" t="s">
        <v>66</v>
      </c>
      <c r="D40">
        <v>21285</v>
      </c>
    </row>
    <row r="41" spans="2:4" x14ac:dyDescent="0.2">
      <c r="B41">
        <v>1993</v>
      </c>
      <c r="C41" t="s">
        <v>67</v>
      </c>
      <c r="D41">
        <v>19079</v>
      </c>
    </row>
    <row r="42" spans="2:4" x14ac:dyDescent="0.2">
      <c r="B42">
        <v>1993</v>
      </c>
      <c r="C42" t="s">
        <v>68</v>
      </c>
      <c r="D42">
        <v>8388</v>
      </c>
    </row>
    <row r="43" spans="2:4" x14ac:dyDescent="0.2">
      <c r="B43">
        <v>1993</v>
      </c>
      <c r="C43" t="s">
        <v>69</v>
      </c>
      <c r="D43">
        <v>810</v>
      </c>
    </row>
    <row r="44" spans="2:4" x14ac:dyDescent="0.2">
      <c r="B44">
        <v>1993</v>
      </c>
      <c r="C44" t="s">
        <v>70</v>
      </c>
      <c r="D44">
        <v>1609</v>
      </c>
    </row>
    <row r="45" spans="2:4" x14ac:dyDescent="0.2">
      <c r="B45">
        <v>1993</v>
      </c>
      <c r="C45" t="s">
        <v>71</v>
      </c>
      <c r="D45">
        <v>2917</v>
      </c>
    </row>
    <row r="46" spans="2:4" x14ac:dyDescent="0.2">
      <c r="B46">
        <v>1993</v>
      </c>
      <c r="C46" t="s">
        <v>72</v>
      </c>
      <c r="D46">
        <v>3631</v>
      </c>
    </row>
    <row r="47" spans="2:4" x14ac:dyDescent="0.2">
      <c r="B47">
        <v>1993</v>
      </c>
      <c r="C47" t="s">
        <v>73</v>
      </c>
      <c r="D47">
        <v>2760</v>
      </c>
    </row>
    <row r="48" spans="2:4" x14ac:dyDescent="0.2">
      <c r="B48">
        <v>1993</v>
      </c>
      <c r="C48" t="s">
        <v>74</v>
      </c>
      <c r="D48">
        <v>28374</v>
      </c>
    </row>
    <row r="49" spans="2:4" x14ac:dyDescent="0.2">
      <c r="B49">
        <v>1993</v>
      </c>
      <c r="C49" t="s">
        <v>75</v>
      </c>
      <c r="D49">
        <v>42417</v>
      </c>
    </row>
    <row r="50" spans="2:4" x14ac:dyDescent="0.2">
      <c r="B50">
        <v>1994</v>
      </c>
      <c r="C50" t="s">
        <v>64</v>
      </c>
      <c r="D50">
        <v>80772</v>
      </c>
    </row>
    <row r="51" spans="2:4" x14ac:dyDescent="0.2">
      <c r="B51">
        <v>1994</v>
      </c>
      <c r="C51" t="s">
        <v>65</v>
      </c>
      <c r="D51">
        <v>84418</v>
      </c>
    </row>
    <row r="52" spans="2:4" x14ac:dyDescent="0.2">
      <c r="B52">
        <v>1994</v>
      </c>
      <c r="C52" t="s">
        <v>66</v>
      </c>
      <c r="D52">
        <v>71389</v>
      </c>
    </row>
    <row r="53" spans="2:4" x14ac:dyDescent="0.2">
      <c r="B53">
        <v>1994</v>
      </c>
      <c r="C53" t="s">
        <v>67</v>
      </c>
      <c r="D53">
        <v>24260</v>
      </c>
    </row>
    <row r="54" spans="2:4" x14ac:dyDescent="0.2">
      <c r="B54">
        <v>1994</v>
      </c>
      <c r="C54" t="s">
        <v>68</v>
      </c>
      <c r="D54">
        <v>9059</v>
      </c>
    </row>
    <row r="55" spans="2:4" x14ac:dyDescent="0.2">
      <c r="B55">
        <v>1994</v>
      </c>
      <c r="C55" t="s">
        <v>69</v>
      </c>
      <c r="D55">
        <v>7343</v>
      </c>
    </row>
    <row r="56" spans="2:4" x14ac:dyDescent="0.2">
      <c r="B56">
        <v>1994</v>
      </c>
      <c r="C56" t="s">
        <v>70</v>
      </c>
      <c r="D56">
        <v>5994</v>
      </c>
    </row>
    <row r="57" spans="2:4" x14ac:dyDescent="0.2">
      <c r="B57">
        <v>1994</v>
      </c>
      <c r="C57" t="s">
        <v>71</v>
      </c>
      <c r="D57">
        <v>7260</v>
      </c>
    </row>
    <row r="58" spans="2:4" x14ac:dyDescent="0.2">
      <c r="B58">
        <v>1994</v>
      </c>
      <c r="C58" t="s">
        <v>72</v>
      </c>
      <c r="D58">
        <v>2310</v>
      </c>
    </row>
    <row r="59" spans="2:4" x14ac:dyDescent="0.2">
      <c r="B59">
        <v>1994</v>
      </c>
      <c r="C59" t="s">
        <v>73</v>
      </c>
      <c r="D59">
        <v>11069</v>
      </c>
    </row>
    <row r="60" spans="2:4" x14ac:dyDescent="0.2">
      <c r="B60">
        <v>1994</v>
      </c>
      <c r="C60" t="s">
        <v>74</v>
      </c>
      <c r="D60">
        <v>13506</v>
      </c>
    </row>
    <row r="61" spans="2:4" x14ac:dyDescent="0.2">
      <c r="B61">
        <v>1994</v>
      </c>
      <c r="C61" t="s">
        <v>75</v>
      </c>
      <c r="D61">
        <v>23593</v>
      </c>
    </row>
    <row r="62" spans="2:4" x14ac:dyDescent="0.2">
      <c r="B62">
        <v>1995</v>
      </c>
      <c r="C62" t="s">
        <v>64</v>
      </c>
      <c r="D62">
        <v>16934</v>
      </c>
    </row>
    <row r="63" spans="2:4" x14ac:dyDescent="0.2">
      <c r="B63">
        <v>1995</v>
      </c>
      <c r="C63" t="s">
        <v>65</v>
      </c>
      <c r="D63">
        <v>21255</v>
      </c>
    </row>
    <row r="64" spans="2:4" x14ac:dyDescent="0.2">
      <c r="B64">
        <v>1995</v>
      </c>
      <c r="C64" t="s">
        <v>66</v>
      </c>
      <c r="D64">
        <v>9174</v>
      </c>
    </row>
    <row r="65" spans="2:4" x14ac:dyDescent="0.2">
      <c r="B65">
        <v>1995</v>
      </c>
      <c r="C65" t="s">
        <v>67</v>
      </c>
      <c r="D65">
        <v>4738</v>
      </c>
    </row>
    <row r="66" spans="2:4" x14ac:dyDescent="0.2">
      <c r="B66">
        <v>1995</v>
      </c>
      <c r="C66" t="s">
        <v>68</v>
      </c>
      <c r="D66">
        <v>3414</v>
      </c>
    </row>
    <row r="67" spans="2:4" x14ac:dyDescent="0.2">
      <c r="B67">
        <v>1995</v>
      </c>
      <c r="C67" t="s">
        <v>69</v>
      </c>
      <c r="D67">
        <v>1250</v>
      </c>
    </row>
    <row r="68" spans="2:4" x14ac:dyDescent="0.2">
      <c r="B68">
        <v>1995</v>
      </c>
      <c r="C68" t="s">
        <v>70</v>
      </c>
      <c r="D68">
        <v>1292</v>
      </c>
    </row>
    <row r="69" spans="2:4" x14ac:dyDescent="0.2">
      <c r="B69">
        <v>1995</v>
      </c>
      <c r="C69" t="s">
        <v>71</v>
      </c>
      <c r="D69">
        <v>118</v>
      </c>
    </row>
    <row r="70" spans="2:4" x14ac:dyDescent="0.2">
      <c r="B70">
        <v>1995</v>
      </c>
      <c r="C70" t="s">
        <v>72</v>
      </c>
      <c r="D70">
        <v>3624</v>
      </c>
    </row>
    <row r="71" spans="2:4" x14ac:dyDescent="0.2">
      <c r="B71">
        <v>1995</v>
      </c>
      <c r="C71" t="s">
        <v>73</v>
      </c>
      <c r="D71">
        <v>8536</v>
      </c>
    </row>
    <row r="72" spans="2:4" x14ac:dyDescent="0.2">
      <c r="B72">
        <v>1995</v>
      </c>
      <c r="C72" t="s">
        <v>74</v>
      </c>
      <c r="D72">
        <v>1693</v>
      </c>
    </row>
    <row r="73" spans="2:4" x14ac:dyDescent="0.2">
      <c r="B73">
        <v>1995</v>
      </c>
      <c r="C73" t="s">
        <v>75</v>
      </c>
      <c r="D73">
        <v>54440</v>
      </c>
    </row>
    <row r="74" spans="2:4" x14ac:dyDescent="0.2">
      <c r="B74">
        <v>1996</v>
      </c>
      <c r="C74" t="s">
        <v>64</v>
      </c>
      <c r="D74">
        <v>86344</v>
      </c>
    </row>
    <row r="75" spans="2:4" x14ac:dyDescent="0.2">
      <c r="B75">
        <v>1996</v>
      </c>
      <c r="C75" t="s">
        <v>65</v>
      </c>
      <c r="D75">
        <v>89463</v>
      </c>
    </row>
    <row r="76" spans="2:4" x14ac:dyDescent="0.2">
      <c r="B76">
        <v>1996</v>
      </c>
      <c r="C76" t="s">
        <v>66</v>
      </c>
      <c r="D76">
        <v>68050</v>
      </c>
    </row>
    <row r="77" spans="2:4" x14ac:dyDescent="0.2">
      <c r="B77">
        <v>1996</v>
      </c>
      <c r="C77" t="s">
        <v>67</v>
      </c>
      <c r="D77">
        <v>26453</v>
      </c>
    </row>
    <row r="78" spans="2:4" x14ac:dyDescent="0.2">
      <c r="B78">
        <v>1996</v>
      </c>
      <c r="C78" t="s">
        <v>68</v>
      </c>
      <c r="D78">
        <v>8697</v>
      </c>
    </row>
    <row r="79" spans="2:4" x14ac:dyDescent="0.2">
      <c r="B79">
        <v>1996</v>
      </c>
      <c r="C79" t="s">
        <v>69</v>
      </c>
      <c r="D79">
        <v>11657</v>
      </c>
    </row>
    <row r="80" spans="2:4" x14ac:dyDescent="0.2">
      <c r="B80">
        <v>1996</v>
      </c>
      <c r="C80" t="s">
        <v>70</v>
      </c>
      <c r="D80">
        <v>18035</v>
      </c>
    </row>
    <row r="81" spans="2:4" x14ac:dyDescent="0.2">
      <c r="B81">
        <v>1996</v>
      </c>
      <c r="C81" t="s">
        <v>71</v>
      </c>
      <c r="D81">
        <v>11358</v>
      </c>
    </row>
    <row r="82" spans="2:4" x14ac:dyDescent="0.2">
      <c r="B82">
        <v>1996</v>
      </c>
      <c r="C82" t="s">
        <v>72</v>
      </c>
      <c r="D82">
        <v>30102</v>
      </c>
    </row>
    <row r="83" spans="2:4" x14ac:dyDescent="0.2">
      <c r="B83">
        <v>1996</v>
      </c>
      <c r="C83" t="s">
        <v>73</v>
      </c>
      <c r="D83">
        <v>36089</v>
      </c>
    </row>
    <row r="84" spans="2:4" x14ac:dyDescent="0.2">
      <c r="B84">
        <v>1996</v>
      </c>
      <c r="C84" t="s">
        <v>74</v>
      </c>
      <c r="D84">
        <v>12073</v>
      </c>
    </row>
    <row r="85" spans="2:4" x14ac:dyDescent="0.2">
      <c r="B85">
        <v>1996</v>
      </c>
      <c r="C85" t="s">
        <v>75</v>
      </c>
      <c r="D85">
        <v>46463</v>
      </c>
    </row>
    <row r="86" spans="2:4" x14ac:dyDescent="0.2">
      <c r="B86">
        <v>1997</v>
      </c>
      <c r="C86" t="s">
        <v>64</v>
      </c>
      <c r="D86">
        <v>101551</v>
      </c>
    </row>
    <row r="87" spans="2:4" x14ac:dyDescent="0.2">
      <c r="B87">
        <v>1997</v>
      </c>
      <c r="C87" t="s">
        <v>65</v>
      </c>
      <c r="D87">
        <v>62270</v>
      </c>
    </row>
    <row r="88" spans="2:4" x14ac:dyDescent="0.2">
      <c r="B88">
        <v>1997</v>
      </c>
      <c r="C88" t="s">
        <v>66</v>
      </c>
      <c r="D88">
        <v>121197</v>
      </c>
    </row>
    <row r="89" spans="2:4" x14ac:dyDescent="0.2">
      <c r="B89">
        <v>1997</v>
      </c>
      <c r="C89" t="s">
        <v>67</v>
      </c>
      <c r="D89">
        <v>63294</v>
      </c>
    </row>
    <row r="90" spans="2:4" x14ac:dyDescent="0.2">
      <c r="B90">
        <v>1997</v>
      </c>
      <c r="C90" t="s">
        <v>68</v>
      </c>
      <c r="D90">
        <v>38243</v>
      </c>
    </row>
    <row r="91" spans="2:4" x14ac:dyDescent="0.2">
      <c r="B91">
        <v>1997</v>
      </c>
      <c r="C91" t="s">
        <v>69</v>
      </c>
      <c r="D91">
        <v>10371</v>
      </c>
    </row>
    <row r="92" spans="2:4" x14ac:dyDescent="0.2">
      <c r="B92">
        <v>1997</v>
      </c>
      <c r="C92" t="s">
        <v>70</v>
      </c>
      <c r="D92">
        <v>6858</v>
      </c>
    </row>
    <row r="93" spans="2:4" x14ac:dyDescent="0.2">
      <c r="B93">
        <v>1997</v>
      </c>
      <c r="C93" t="s">
        <v>71</v>
      </c>
      <c r="D93">
        <v>7519</v>
      </c>
    </row>
    <row r="94" spans="2:4" x14ac:dyDescent="0.2">
      <c r="B94">
        <v>1997</v>
      </c>
      <c r="C94" t="s">
        <v>72</v>
      </c>
      <c r="D94">
        <v>10925</v>
      </c>
    </row>
    <row r="95" spans="2:4" x14ac:dyDescent="0.2">
      <c r="B95">
        <v>1997</v>
      </c>
      <c r="C95" t="s">
        <v>73</v>
      </c>
      <c r="D95">
        <v>11094</v>
      </c>
    </row>
    <row r="96" spans="2:4" x14ac:dyDescent="0.2">
      <c r="B96">
        <v>1997</v>
      </c>
      <c r="C96" t="s">
        <v>74</v>
      </c>
      <c r="D96">
        <v>6871</v>
      </c>
    </row>
    <row r="97" spans="2:4" x14ac:dyDescent="0.2">
      <c r="B97">
        <v>1997</v>
      </c>
      <c r="C97" t="s">
        <v>75</v>
      </c>
      <c r="D97">
        <v>49</v>
      </c>
    </row>
    <row r="98" spans="2:4" x14ac:dyDescent="0.2">
      <c r="B98">
        <v>1998</v>
      </c>
      <c r="C98" t="s">
        <v>64</v>
      </c>
      <c r="D98">
        <v>32941</v>
      </c>
    </row>
    <row r="99" spans="2:4" x14ac:dyDescent="0.2">
      <c r="B99">
        <v>1998</v>
      </c>
      <c r="C99" t="s">
        <v>65</v>
      </c>
      <c r="D99">
        <v>34264</v>
      </c>
    </row>
    <row r="100" spans="2:4" x14ac:dyDescent="0.2">
      <c r="B100">
        <v>1998</v>
      </c>
      <c r="C100" t="s">
        <v>66</v>
      </c>
      <c r="D100">
        <v>34439</v>
      </c>
    </row>
    <row r="101" spans="2:4" x14ac:dyDescent="0.2">
      <c r="B101">
        <v>1998</v>
      </c>
      <c r="C101" t="s">
        <v>67</v>
      </c>
      <c r="D101">
        <v>32097</v>
      </c>
    </row>
    <row r="102" spans="2:4" x14ac:dyDescent="0.2">
      <c r="B102">
        <v>1998</v>
      </c>
      <c r="C102" t="s">
        <v>68</v>
      </c>
      <c r="D102">
        <v>22546</v>
      </c>
    </row>
    <row r="103" spans="2:4" x14ac:dyDescent="0.2">
      <c r="B103">
        <v>1998</v>
      </c>
      <c r="C103" t="s">
        <v>69</v>
      </c>
      <c r="D103">
        <v>24688</v>
      </c>
    </row>
    <row r="104" spans="2:4" x14ac:dyDescent="0.2">
      <c r="B104">
        <v>1998</v>
      </c>
      <c r="C104" t="s">
        <v>70</v>
      </c>
      <c r="D104">
        <v>15315</v>
      </c>
    </row>
    <row r="105" spans="2:4" x14ac:dyDescent="0.2">
      <c r="B105">
        <v>1998</v>
      </c>
      <c r="C105" t="s">
        <v>71</v>
      </c>
      <c r="D105">
        <v>21332</v>
      </c>
    </row>
    <row r="106" spans="2:4" x14ac:dyDescent="0.2">
      <c r="B106">
        <v>1998</v>
      </c>
      <c r="C106" t="s">
        <v>72</v>
      </c>
      <c r="D106">
        <v>20644</v>
      </c>
    </row>
    <row r="107" spans="2:4" x14ac:dyDescent="0.2">
      <c r="B107">
        <v>1998</v>
      </c>
      <c r="C107" t="s">
        <v>73</v>
      </c>
      <c r="D107">
        <v>23327</v>
      </c>
    </row>
    <row r="108" spans="2:4" x14ac:dyDescent="0.2">
      <c r="B108">
        <v>1998</v>
      </c>
      <c r="C108" t="s">
        <v>74</v>
      </c>
      <c r="D108">
        <v>31568</v>
      </c>
    </row>
    <row r="109" spans="2:4" x14ac:dyDescent="0.2">
      <c r="B109">
        <v>1998</v>
      </c>
      <c r="C109" t="s">
        <v>75</v>
      </c>
      <c r="D109">
        <v>7003</v>
      </c>
    </row>
    <row r="110" spans="2:4" x14ac:dyDescent="0.2">
      <c r="B110">
        <v>1999</v>
      </c>
      <c r="C110" t="s">
        <v>64</v>
      </c>
      <c r="D110">
        <v>124441</v>
      </c>
    </row>
    <row r="111" spans="2:4" x14ac:dyDescent="0.2">
      <c r="B111">
        <v>1999</v>
      </c>
      <c r="C111" t="s">
        <v>65</v>
      </c>
      <c r="D111">
        <v>154699</v>
      </c>
    </row>
    <row r="112" spans="2:4" x14ac:dyDescent="0.2">
      <c r="B112">
        <v>1999</v>
      </c>
      <c r="C112" t="s">
        <v>66</v>
      </c>
      <c r="D112">
        <v>172684</v>
      </c>
    </row>
    <row r="113" spans="2:4" x14ac:dyDescent="0.2">
      <c r="B113">
        <v>1999</v>
      </c>
      <c r="C113" t="s">
        <v>67</v>
      </c>
      <c r="D113">
        <v>102326</v>
      </c>
    </row>
    <row r="114" spans="2:4" x14ac:dyDescent="0.2">
      <c r="B114">
        <v>1999</v>
      </c>
      <c r="C114" t="s">
        <v>68</v>
      </c>
      <c r="D114">
        <v>99886</v>
      </c>
    </row>
    <row r="115" spans="2:4" x14ac:dyDescent="0.2">
      <c r="B115">
        <v>1999</v>
      </c>
      <c r="C115" t="s">
        <v>69</v>
      </c>
      <c r="D115">
        <v>40108</v>
      </c>
    </row>
    <row r="116" spans="2:4" x14ac:dyDescent="0.2">
      <c r="B116">
        <v>1999</v>
      </c>
      <c r="C116" t="s">
        <v>70</v>
      </c>
      <c r="D116">
        <v>12953</v>
      </c>
    </row>
    <row r="117" spans="2:4" x14ac:dyDescent="0.2">
      <c r="B117">
        <v>1999</v>
      </c>
      <c r="C117" t="s">
        <v>71</v>
      </c>
      <c r="D117">
        <v>55</v>
      </c>
    </row>
    <row r="118" spans="2:4" x14ac:dyDescent="0.2">
      <c r="B118">
        <v>1999</v>
      </c>
      <c r="C118" t="s">
        <v>72</v>
      </c>
      <c r="D118">
        <v>10599</v>
      </c>
    </row>
    <row r="119" spans="2:4" x14ac:dyDescent="0.2">
      <c r="B119">
        <v>1999</v>
      </c>
      <c r="C119" t="s">
        <v>73</v>
      </c>
      <c r="D119">
        <v>29194</v>
      </c>
    </row>
    <row r="120" spans="2:4" x14ac:dyDescent="0.2">
      <c r="B120">
        <v>1999</v>
      </c>
      <c r="C120" t="s">
        <v>74</v>
      </c>
      <c r="D120">
        <v>10702</v>
      </c>
    </row>
    <row r="121" spans="2:4" x14ac:dyDescent="0.2">
      <c r="B121">
        <v>1999</v>
      </c>
      <c r="C121" t="s">
        <v>75</v>
      </c>
      <c r="D121">
        <v>3498</v>
      </c>
    </row>
    <row r="122" spans="2:4" x14ac:dyDescent="0.2">
      <c r="B122">
        <v>2000</v>
      </c>
      <c r="C122" t="s">
        <v>64</v>
      </c>
      <c r="D122">
        <v>101321</v>
      </c>
    </row>
    <row r="123" spans="2:4" x14ac:dyDescent="0.2">
      <c r="B123">
        <v>2000</v>
      </c>
      <c r="C123" t="s">
        <v>65</v>
      </c>
      <c r="D123">
        <v>247423</v>
      </c>
    </row>
    <row r="124" spans="2:4" x14ac:dyDescent="0.2">
      <c r="B124">
        <v>2000</v>
      </c>
      <c r="C124" t="s">
        <v>66</v>
      </c>
      <c r="D124">
        <v>124912</v>
      </c>
    </row>
    <row r="125" spans="2:4" x14ac:dyDescent="0.2">
      <c r="B125">
        <v>2000</v>
      </c>
      <c r="C125" t="s">
        <v>67</v>
      </c>
      <c r="D125">
        <v>69975</v>
      </c>
    </row>
    <row r="126" spans="2:4" x14ac:dyDescent="0.2">
      <c r="B126">
        <v>2000</v>
      </c>
      <c r="C126" t="s">
        <v>68</v>
      </c>
      <c r="D126">
        <v>35506</v>
      </c>
    </row>
    <row r="127" spans="2:4" x14ac:dyDescent="0.2">
      <c r="B127">
        <v>2000</v>
      </c>
      <c r="C127" t="s">
        <v>69</v>
      </c>
      <c r="D127">
        <v>20186</v>
      </c>
    </row>
    <row r="128" spans="2:4" x14ac:dyDescent="0.2">
      <c r="B128">
        <v>2000</v>
      </c>
      <c r="C128" t="s">
        <v>70</v>
      </c>
      <c r="D128">
        <v>1782</v>
      </c>
    </row>
    <row r="129" spans="2:4" x14ac:dyDescent="0.2">
      <c r="B129">
        <v>2000</v>
      </c>
      <c r="C129" t="s">
        <v>71</v>
      </c>
      <c r="D129">
        <v>29</v>
      </c>
    </row>
    <row r="130" spans="2:4" x14ac:dyDescent="0.2">
      <c r="B130">
        <v>2000</v>
      </c>
      <c r="C130" t="s">
        <v>72</v>
      </c>
      <c r="D130">
        <v>13140</v>
      </c>
    </row>
    <row r="131" spans="2:4" x14ac:dyDescent="0.2">
      <c r="B131">
        <v>2000</v>
      </c>
      <c r="C131" t="s">
        <v>73</v>
      </c>
      <c r="D131">
        <v>16619</v>
      </c>
    </row>
    <row r="132" spans="2:4" x14ac:dyDescent="0.2">
      <c r="B132">
        <v>2000</v>
      </c>
      <c r="C132" t="s">
        <v>74</v>
      </c>
      <c r="D132">
        <v>18183</v>
      </c>
    </row>
    <row r="133" spans="2:4" x14ac:dyDescent="0.2">
      <c r="B133">
        <v>2000</v>
      </c>
      <c r="C133" t="s">
        <v>75</v>
      </c>
      <c r="D133">
        <v>7001</v>
      </c>
    </row>
    <row r="134" spans="2:4" x14ac:dyDescent="0.2">
      <c r="B134">
        <v>2001</v>
      </c>
      <c r="C134" t="s">
        <v>64</v>
      </c>
      <c r="D134">
        <v>87537</v>
      </c>
    </row>
    <row r="135" spans="2:4" x14ac:dyDescent="0.2">
      <c r="B135">
        <v>2001</v>
      </c>
      <c r="C135" t="s">
        <v>65</v>
      </c>
      <c r="D135">
        <v>64543</v>
      </c>
    </row>
    <row r="136" spans="2:4" x14ac:dyDescent="0.2">
      <c r="B136">
        <v>2001</v>
      </c>
      <c r="C136" t="s">
        <v>66</v>
      </c>
      <c r="D136">
        <v>54586</v>
      </c>
    </row>
    <row r="137" spans="2:4" x14ac:dyDescent="0.2">
      <c r="B137">
        <v>2001</v>
      </c>
      <c r="C137" t="s">
        <v>67</v>
      </c>
      <c r="D137">
        <v>27311</v>
      </c>
    </row>
    <row r="138" spans="2:4" x14ac:dyDescent="0.2">
      <c r="B138">
        <v>2001</v>
      </c>
      <c r="C138" t="s">
        <v>68</v>
      </c>
      <c r="D138">
        <v>12456</v>
      </c>
    </row>
    <row r="139" spans="2:4" x14ac:dyDescent="0.2">
      <c r="B139">
        <v>2001</v>
      </c>
      <c r="C139" t="s">
        <v>69</v>
      </c>
      <c r="D139">
        <v>1355</v>
      </c>
    </row>
    <row r="140" spans="2:4" x14ac:dyDescent="0.2">
      <c r="B140">
        <v>2001</v>
      </c>
      <c r="C140" t="s">
        <v>70</v>
      </c>
      <c r="D140">
        <v>430</v>
      </c>
    </row>
    <row r="141" spans="2:4" x14ac:dyDescent="0.2">
      <c r="B141">
        <v>2001</v>
      </c>
      <c r="C141" t="s">
        <v>71</v>
      </c>
      <c r="D141">
        <v>4</v>
      </c>
    </row>
    <row r="142" spans="2:4" x14ac:dyDescent="0.2">
      <c r="B142">
        <v>2001</v>
      </c>
      <c r="C142" t="s">
        <v>72</v>
      </c>
      <c r="D142">
        <v>2557</v>
      </c>
    </row>
    <row r="143" spans="2:4" x14ac:dyDescent="0.2">
      <c r="B143">
        <v>2001</v>
      </c>
      <c r="C143" t="s">
        <v>73</v>
      </c>
      <c r="D143">
        <v>14738</v>
      </c>
    </row>
    <row r="144" spans="2:4" x14ac:dyDescent="0.2">
      <c r="B144">
        <v>2001</v>
      </c>
      <c r="C144" t="s">
        <v>74</v>
      </c>
      <c r="D144">
        <v>8402</v>
      </c>
    </row>
    <row r="145" spans="2:4" x14ac:dyDescent="0.2">
      <c r="B145">
        <v>2001</v>
      </c>
      <c r="C145" t="s">
        <v>75</v>
      </c>
      <c r="D145">
        <v>4282</v>
      </c>
    </row>
    <row r="146" spans="2:4" x14ac:dyDescent="0.2">
      <c r="B146">
        <v>2002</v>
      </c>
      <c r="C146" t="s">
        <v>64</v>
      </c>
      <c r="D146">
        <v>90588</v>
      </c>
    </row>
    <row r="147" spans="2:4" x14ac:dyDescent="0.2">
      <c r="B147">
        <v>2002</v>
      </c>
      <c r="C147" t="s">
        <v>65</v>
      </c>
      <c r="D147">
        <v>82651</v>
      </c>
    </row>
    <row r="148" spans="2:4" x14ac:dyDescent="0.2">
      <c r="B148">
        <v>2002</v>
      </c>
      <c r="C148" t="s">
        <v>66</v>
      </c>
      <c r="D148">
        <v>45400</v>
      </c>
    </row>
    <row r="149" spans="2:4" x14ac:dyDescent="0.2">
      <c r="B149">
        <v>2002</v>
      </c>
      <c r="C149" t="s">
        <v>67</v>
      </c>
      <c r="D149">
        <v>30718</v>
      </c>
    </row>
    <row r="150" spans="2:4" x14ac:dyDescent="0.2">
      <c r="B150">
        <v>2002</v>
      </c>
      <c r="C150" t="s">
        <v>68</v>
      </c>
      <c r="D150">
        <v>12254</v>
      </c>
    </row>
    <row r="151" spans="2:4" x14ac:dyDescent="0.2">
      <c r="B151">
        <v>2002</v>
      </c>
      <c r="C151" t="s">
        <v>69</v>
      </c>
      <c r="D151">
        <v>5180</v>
      </c>
    </row>
    <row r="152" spans="2:4" x14ac:dyDescent="0.2">
      <c r="B152">
        <v>2002</v>
      </c>
      <c r="C152" t="s">
        <v>70</v>
      </c>
      <c r="D152">
        <v>2861</v>
      </c>
    </row>
    <row r="153" spans="2:4" x14ac:dyDescent="0.2">
      <c r="B153">
        <v>2002</v>
      </c>
      <c r="C153" t="s">
        <v>71</v>
      </c>
      <c r="D153">
        <v>168</v>
      </c>
    </row>
    <row r="154" spans="2:4" x14ac:dyDescent="0.2">
      <c r="B154">
        <v>2002</v>
      </c>
      <c r="C154" t="s">
        <v>72</v>
      </c>
      <c r="D154">
        <v>7606</v>
      </c>
    </row>
    <row r="155" spans="2:4" x14ac:dyDescent="0.2">
      <c r="B155">
        <v>2002</v>
      </c>
      <c r="C155" t="s">
        <v>73</v>
      </c>
      <c r="D155">
        <v>12401</v>
      </c>
    </row>
    <row r="156" spans="2:4" x14ac:dyDescent="0.2">
      <c r="B156">
        <v>2002</v>
      </c>
      <c r="C156" t="s">
        <v>74</v>
      </c>
      <c r="D156">
        <v>926</v>
      </c>
    </row>
    <row r="157" spans="2:4" x14ac:dyDescent="0.2">
      <c r="B157">
        <v>2002</v>
      </c>
      <c r="C157" t="s">
        <v>75</v>
      </c>
      <c r="D157">
        <v>653</v>
      </c>
    </row>
    <row r="158" spans="2:4" x14ac:dyDescent="0.2">
      <c r="B158">
        <v>2003</v>
      </c>
      <c r="C158" t="s">
        <v>64</v>
      </c>
      <c r="D158">
        <v>15966</v>
      </c>
    </row>
    <row r="159" spans="2:4" x14ac:dyDescent="0.2">
      <c r="B159">
        <v>2003</v>
      </c>
      <c r="C159" t="s">
        <v>65</v>
      </c>
      <c r="D159">
        <v>28930</v>
      </c>
    </row>
    <row r="160" spans="2:4" x14ac:dyDescent="0.2">
      <c r="B160">
        <v>2003</v>
      </c>
      <c r="C160" t="s">
        <v>66</v>
      </c>
      <c r="D160">
        <v>59994</v>
      </c>
    </row>
    <row r="161" spans="2:4" x14ac:dyDescent="0.2">
      <c r="B161">
        <v>2003</v>
      </c>
      <c r="C161" t="s">
        <v>67</v>
      </c>
      <c r="D161">
        <v>75497</v>
      </c>
    </row>
    <row r="162" spans="2:4" x14ac:dyDescent="0.2">
      <c r="B162">
        <v>2003</v>
      </c>
      <c r="C162" t="s">
        <v>68</v>
      </c>
      <c r="D162">
        <v>20165</v>
      </c>
    </row>
    <row r="163" spans="2:4" x14ac:dyDescent="0.2">
      <c r="B163">
        <v>2003</v>
      </c>
      <c r="C163" t="s">
        <v>69</v>
      </c>
      <c r="D163">
        <v>14463</v>
      </c>
    </row>
    <row r="164" spans="2:4" x14ac:dyDescent="0.2">
      <c r="B164">
        <v>2003</v>
      </c>
      <c r="C164" t="s">
        <v>70</v>
      </c>
      <c r="D164">
        <v>6715</v>
      </c>
    </row>
    <row r="165" spans="2:4" x14ac:dyDescent="0.2">
      <c r="B165">
        <v>2003</v>
      </c>
      <c r="C165" t="s">
        <v>71</v>
      </c>
      <c r="D165">
        <v>824</v>
      </c>
    </row>
    <row r="166" spans="2:4" x14ac:dyDescent="0.2">
      <c r="B166">
        <v>2003</v>
      </c>
      <c r="C166" t="s">
        <v>72</v>
      </c>
      <c r="D166">
        <v>23675</v>
      </c>
    </row>
    <row r="167" spans="2:4" x14ac:dyDescent="0.2">
      <c r="B167">
        <v>2003</v>
      </c>
      <c r="C167" t="s">
        <v>73</v>
      </c>
      <c r="D167">
        <v>7979</v>
      </c>
    </row>
    <row r="168" spans="2:4" x14ac:dyDescent="0.2">
      <c r="B168">
        <v>2003</v>
      </c>
      <c r="C168" t="s">
        <v>74</v>
      </c>
      <c r="D168">
        <v>1662</v>
      </c>
    </row>
    <row r="169" spans="2:4" x14ac:dyDescent="0.2">
      <c r="B169">
        <v>2003</v>
      </c>
      <c r="C169" t="s">
        <v>75</v>
      </c>
      <c r="D169">
        <v>1051</v>
      </c>
    </row>
    <row r="170" spans="2:4" x14ac:dyDescent="0.2">
      <c r="B170">
        <v>2004</v>
      </c>
      <c r="C170" t="s">
        <v>64</v>
      </c>
      <c r="D170">
        <v>124</v>
      </c>
    </row>
    <row r="171" spans="2:4" x14ac:dyDescent="0.2">
      <c r="B171">
        <v>2004</v>
      </c>
      <c r="C171" t="s">
        <v>65</v>
      </c>
      <c r="D171">
        <v>88264</v>
      </c>
    </row>
    <row r="172" spans="2:4" x14ac:dyDescent="0.2">
      <c r="B172">
        <v>2004</v>
      </c>
      <c r="C172" t="s">
        <v>66</v>
      </c>
      <c r="D172">
        <v>70202</v>
      </c>
    </row>
    <row r="173" spans="2:4" x14ac:dyDescent="0.2">
      <c r="B173">
        <v>2004</v>
      </c>
      <c r="C173" t="s">
        <v>67</v>
      </c>
      <c r="D173">
        <v>79125</v>
      </c>
    </row>
    <row r="174" spans="2:4" x14ac:dyDescent="0.2">
      <c r="B174">
        <v>2004</v>
      </c>
      <c r="C174" t="s">
        <v>68</v>
      </c>
      <c r="D174">
        <v>28335</v>
      </c>
    </row>
    <row r="175" spans="2:4" x14ac:dyDescent="0.2">
      <c r="B175">
        <v>2004</v>
      </c>
      <c r="C175" t="s">
        <v>69</v>
      </c>
      <c r="D175">
        <v>2424</v>
      </c>
    </row>
    <row r="176" spans="2:4" x14ac:dyDescent="0.2">
      <c r="B176">
        <v>2004</v>
      </c>
      <c r="C176" t="s">
        <v>70</v>
      </c>
      <c r="D176">
        <v>3496</v>
      </c>
    </row>
    <row r="177" spans="2:4" x14ac:dyDescent="0.2">
      <c r="B177">
        <v>2004</v>
      </c>
      <c r="C177" t="s">
        <v>71</v>
      </c>
      <c r="D177">
        <v>444</v>
      </c>
    </row>
    <row r="178" spans="2:4" x14ac:dyDescent="0.2">
      <c r="B178">
        <v>2004</v>
      </c>
      <c r="C178" t="s">
        <v>72</v>
      </c>
      <c r="D178">
        <v>8048</v>
      </c>
    </row>
    <row r="179" spans="2:4" x14ac:dyDescent="0.2">
      <c r="B179">
        <v>2004</v>
      </c>
      <c r="C179" t="s">
        <v>73</v>
      </c>
      <c r="D179">
        <v>6071</v>
      </c>
    </row>
    <row r="180" spans="2:4" x14ac:dyDescent="0.2">
      <c r="B180">
        <v>2004</v>
      </c>
      <c r="C180" t="s">
        <v>74</v>
      </c>
      <c r="D180">
        <v>4013</v>
      </c>
    </row>
    <row r="181" spans="2:4" x14ac:dyDescent="0.2">
      <c r="B181">
        <v>2004</v>
      </c>
      <c r="C181" t="s">
        <v>75</v>
      </c>
      <c r="D181">
        <v>3167</v>
      </c>
    </row>
    <row r="182" spans="2:4" x14ac:dyDescent="0.2">
      <c r="B182">
        <v>2005</v>
      </c>
      <c r="C182" t="s">
        <v>64</v>
      </c>
      <c r="D182">
        <v>26</v>
      </c>
    </row>
    <row r="183" spans="2:4" x14ac:dyDescent="0.2">
      <c r="B183">
        <v>2005</v>
      </c>
      <c r="C183" t="s">
        <v>65</v>
      </c>
      <c r="D183">
        <v>68297</v>
      </c>
    </row>
    <row r="184" spans="2:4" x14ac:dyDescent="0.2">
      <c r="B184">
        <v>2005</v>
      </c>
      <c r="C184" t="s">
        <v>66</v>
      </c>
      <c r="D184">
        <v>33041</v>
      </c>
    </row>
    <row r="185" spans="2:4" x14ac:dyDescent="0.2">
      <c r="B185">
        <v>2005</v>
      </c>
      <c r="C185" t="s">
        <v>67</v>
      </c>
      <c r="D185">
        <v>33824</v>
      </c>
    </row>
    <row r="186" spans="2:4" x14ac:dyDescent="0.2">
      <c r="B186">
        <v>2005</v>
      </c>
      <c r="C186" t="s">
        <v>68</v>
      </c>
      <c r="D186">
        <v>36611</v>
      </c>
    </row>
    <row r="187" spans="2:4" x14ac:dyDescent="0.2">
      <c r="B187">
        <v>2005</v>
      </c>
      <c r="C187" t="s">
        <v>69</v>
      </c>
      <c r="D187">
        <v>6350</v>
      </c>
    </row>
    <row r="188" spans="2:4" x14ac:dyDescent="0.2">
      <c r="B188">
        <v>2005</v>
      </c>
      <c r="C188" t="s">
        <v>70</v>
      </c>
      <c r="D188">
        <v>2768</v>
      </c>
    </row>
    <row r="189" spans="2:4" x14ac:dyDescent="0.2">
      <c r="B189">
        <v>2005</v>
      </c>
      <c r="C189" t="s">
        <v>71</v>
      </c>
      <c r="D189">
        <v>265</v>
      </c>
    </row>
    <row r="190" spans="2:4" x14ac:dyDescent="0.2">
      <c r="B190">
        <v>2005</v>
      </c>
      <c r="C190" t="s">
        <v>72</v>
      </c>
      <c r="D190">
        <v>11584</v>
      </c>
    </row>
    <row r="191" spans="2:4" x14ac:dyDescent="0.2">
      <c r="B191">
        <v>2005</v>
      </c>
      <c r="C191" t="s">
        <v>73</v>
      </c>
      <c r="D191">
        <v>15717</v>
      </c>
    </row>
    <row r="192" spans="2:4" x14ac:dyDescent="0.2">
      <c r="B192">
        <v>2005</v>
      </c>
      <c r="C192" t="s">
        <v>74</v>
      </c>
      <c r="D192">
        <v>5251</v>
      </c>
    </row>
    <row r="193" spans="2:4" x14ac:dyDescent="0.2">
      <c r="B193">
        <v>2005</v>
      </c>
      <c r="C193" t="s">
        <v>75</v>
      </c>
      <c r="D193">
        <v>532</v>
      </c>
    </row>
    <row r="194" spans="2:4" x14ac:dyDescent="0.2">
      <c r="B194">
        <v>2006</v>
      </c>
      <c r="C194" t="s">
        <v>64</v>
      </c>
      <c r="D194">
        <v>626</v>
      </c>
    </row>
    <row r="195" spans="2:4" x14ac:dyDescent="0.2">
      <c r="B195">
        <v>2006</v>
      </c>
      <c r="C195" t="s">
        <v>65</v>
      </c>
      <c r="D195">
        <v>79265</v>
      </c>
    </row>
    <row r="196" spans="2:4" x14ac:dyDescent="0.2">
      <c r="B196">
        <v>2006</v>
      </c>
      <c r="C196" t="s">
        <v>66</v>
      </c>
      <c r="D196">
        <v>112628</v>
      </c>
    </row>
    <row r="197" spans="2:4" x14ac:dyDescent="0.2">
      <c r="B197">
        <v>2006</v>
      </c>
      <c r="C197" t="s">
        <v>67</v>
      </c>
      <c r="D197">
        <v>49058</v>
      </c>
    </row>
    <row r="198" spans="2:4" x14ac:dyDescent="0.2">
      <c r="B198">
        <v>2006</v>
      </c>
      <c r="C198" t="s">
        <v>68</v>
      </c>
      <c r="D198">
        <v>46885</v>
      </c>
    </row>
    <row r="199" spans="2:4" x14ac:dyDescent="0.2">
      <c r="B199">
        <v>2006</v>
      </c>
      <c r="C199" t="s">
        <v>69</v>
      </c>
      <c r="D199">
        <v>6376</v>
      </c>
    </row>
    <row r="200" spans="2:4" x14ac:dyDescent="0.2">
      <c r="B200">
        <v>2006</v>
      </c>
      <c r="C200" t="s">
        <v>70</v>
      </c>
      <c r="D200">
        <v>2813</v>
      </c>
    </row>
    <row r="201" spans="2:4" x14ac:dyDescent="0.2">
      <c r="B201">
        <v>2006</v>
      </c>
      <c r="C201" t="s">
        <v>71</v>
      </c>
      <c r="D201">
        <v>1059</v>
      </c>
    </row>
    <row r="202" spans="2:4" x14ac:dyDescent="0.2">
      <c r="B202">
        <v>2006</v>
      </c>
      <c r="C202" t="s">
        <v>72</v>
      </c>
      <c r="D202">
        <v>16852</v>
      </c>
    </row>
    <row r="203" spans="2:4" x14ac:dyDescent="0.2">
      <c r="B203">
        <v>2006</v>
      </c>
      <c r="C203" t="s">
        <v>73</v>
      </c>
      <c r="D203">
        <v>26329</v>
      </c>
    </row>
    <row r="204" spans="2:4" x14ac:dyDescent="0.2">
      <c r="B204">
        <v>2006</v>
      </c>
      <c r="C204" t="s">
        <v>74</v>
      </c>
      <c r="D204">
        <v>17030</v>
      </c>
    </row>
    <row r="205" spans="2:4" x14ac:dyDescent="0.2">
      <c r="B205">
        <v>2006</v>
      </c>
      <c r="C205" t="s">
        <v>75</v>
      </c>
      <c r="D205">
        <v>2094</v>
      </c>
    </row>
    <row r="206" spans="2:4" x14ac:dyDescent="0.2">
      <c r="B206">
        <v>2007</v>
      </c>
      <c r="C206" t="s">
        <v>64</v>
      </c>
      <c r="D206">
        <v>38</v>
      </c>
    </row>
    <row r="207" spans="2:4" x14ac:dyDescent="0.2">
      <c r="B207">
        <v>2007</v>
      </c>
      <c r="C207" t="s">
        <v>65</v>
      </c>
      <c r="D207">
        <v>56543</v>
      </c>
    </row>
    <row r="208" spans="2:4" x14ac:dyDescent="0.2">
      <c r="B208">
        <v>2007</v>
      </c>
      <c r="C208" t="s">
        <v>66</v>
      </c>
      <c r="D208">
        <v>94919</v>
      </c>
    </row>
    <row r="209" spans="2:4" x14ac:dyDescent="0.2">
      <c r="B209">
        <v>2007</v>
      </c>
      <c r="C209" t="s">
        <v>67</v>
      </c>
      <c r="D209">
        <v>32250</v>
      </c>
    </row>
    <row r="210" spans="2:4" x14ac:dyDescent="0.2">
      <c r="B210">
        <v>2007</v>
      </c>
      <c r="C210" t="s">
        <v>68</v>
      </c>
      <c r="D210">
        <v>14875</v>
      </c>
    </row>
    <row r="211" spans="2:4" x14ac:dyDescent="0.2">
      <c r="B211">
        <v>2007</v>
      </c>
      <c r="C211" t="s">
        <v>69</v>
      </c>
      <c r="D211">
        <v>2170</v>
      </c>
    </row>
    <row r="212" spans="2:4" x14ac:dyDescent="0.2">
      <c r="B212">
        <v>2007</v>
      </c>
      <c r="C212" t="s">
        <v>70</v>
      </c>
      <c r="D212">
        <v>3070</v>
      </c>
    </row>
    <row r="213" spans="2:4" x14ac:dyDescent="0.2">
      <c r="B213">
        <v>2007</v>
      </c>
      <c r="C213" t="s">
        <v>71</v>
      </c>
      <c r="D213">
        <v>1264</v>
      </c>
    </row>
    <row r="214" spans="2:4" x14ac:dyDescent="0.2">
      <c r="B214">
        <v>2007</v>
      </c>
      <c r="C214" t="s">
        <v>72</v>
      </c>
      <c r="D214">
        <v>8743</v>
      </c>
    </row>
    <row r="215" spans="2:4" x14ac:dyDescent="0.2">
      <c r="B215">
        <v>2007</v>
      </c>
      <c r="C215" t="s">
        <v>73</v>
      </c>
      <c r="D215">
        <v>34626</v>
      </c>
    </row>
    <row r="216" spans="2:4" x14ac:dyDescent="0.2">
      <c r="B216">
        <v>2007</v>
      </c>
      <c r="C216" t="s">
        <v>74</v>
      </c>
      <c r="D216">
        <v>19555</v>
      </c>
    </row>
    <row r="217" spans="2:4" x14ac:dyDescent="0.2">
      <c r="B217">
        <v>2007</v>
      </c>
      <c r="C217" t="s">
        <v>75</v>
      </c>
      <c r="D217">
        <v>8177</v>
      </c>
    </row>
    <row r="218" spans="2:4" x14ac:dyDescent="0.2">
      <c r="B218">
        <v>2008</v>
      </c>
      <c r="C218" t="s">
        <v>64</v>
      </c>
      <c r="D218">
        <v>89</v>
      </c>
    </row>
    <row r="219" spans="2:4" x14ac:dyDescent="0.2">
      <c r="B219">
        <v>2008</v>
      </c>
      <c r="C219" t="s">
        <v>65</v>
      </c>
      <c r="D219">
        <v>128406</v>
      </c>
    </row>
    <row r="220" spans="2:4" x14ac:dyDescent="0.2">
      <c r="B220">
        <v>2008</v>
      </c>
      <c r="C220" t="s">
        <v>66</v>
      </c>
      <c r="D220">
        <v>234583</v>
      </c>
    </row>
    <row r="221" spans="2:4" x14ac:dyDescent="0.2">
      <c r="B221">
        <v>2008</v>
      </c>
      <c r="C221" t="s">
        <v>67</v>
      </c>
      <c r="D221">
        <v>158390</v>
      </c>
    </row>
    <row r="222" spans="2:4" x14ac:dyDescent="0.2">
      <c r="B222">
        <v>2008</v>
      </c>
      <c r="C222" t="s">
        <v>68</v>
      </c>
      <c r="D222">
        <v>82980</v>
      </c>
    </row>
    <row r="223" spans="2:4" x14ac:dyDescent="0.2">
      <c r="B223">
        <v>2008</v>
      </c>
      <c r="C223" t="s">
        <v>69</v>
      </c>
      <c r="D223">
        <v>33682</v>
      </c>
    </row>
    <row r="224" spans="2:4" x14ac:dyDescent="0.2">
      <c r="B224">
        <v>2008</v>
      </c>
      <c r="C224" t="s">
        <v>70</v>
      </c>
      <c r="D224">
        <v>9702</v>
      </c>
    </row>
    <row r="225" spans="2:4" x14ac:dyDescent="0.2">
      <c r="B225">
        <v>2008</v>
      </c>
      <c r="C225" t="s">
        <v>71</v>
      </c>
      <c r="D225">
        <v>350</v>
      </c>
    </row>
    <row r="226" spans="2:4" x14ac:dyDescent="0.2">
      <c r="B226">
        <v>2008</v>
      </c>
      <c r="C226" t="s">
        <v>72</v>
      </c>
      <c r="D226">
        <v>269</v>
      </c>
    </row>
    <row r="227" spans="2:4" x14ac:dyDescent="0.2">
      <c r="B227">
        <v>2008</v>
      </c>
      <c r="C227" t="s">
        <v>73</v>
      </c>
      <c r="D227">
        <v>87098</v>
      </c>
    </row>
    <row r="228" spans="2:4" x14ac:dyDescent="0.2">
      <c r="B228">
        <v>2008</v>
      </c>
      <c r="C228" t="s">
        <v>74</v>
      </c>
      <c r="D228">
        <v>26809</v>
      </c>
    </row>
    <row r="229" spans="2:4" x14ac:dyDescent="0.2">
      <c r="B229">
        <v>2008</v>
      </c>
      <c r="C229" t="s">
        <v>75</v>
      </c>
      <c r="D229">
        <v>18192</v>
      </c>
    </row>
    <row r="230" spans="2:4" x14ac:dyDescent="0.2">
      <c r="B230">
        <v>2009</v>
      </c>
      <c r="C230" t="s">
        <v>64</v>
      </c>
      <c r="D230">
        <v>79</v>
      </c>
    </row>
    <row r="231" spans="2:4" x14ac:dyDescent="0.2">
      <c r="B231">
        <v>2009</v>
      </c>
      <c r="C231" t="s">
        <v>65</v>
      </c>
      <c r="D231">
        <v>81654</v>
      </c>
    </row>
    <row r="232" spans="2:4" x14ac:dyDescent="0.2">
      <c r="B232">
        <v>2009</v>
      </c>
      <c r="C232" t="s">
        <v>66</v>
      </c>
      <c r="D232">
        <v>322125</v>
      </c>
    </row>
    <row r="233" spans="2:4" x14ac:dyDescent="0.2">
      <c r="B233">
        <v>2009</v>
      </c>
      <c r="C233" t="s">
        <v>67</v>
      </c>
      <c r="D233">
        <v>126121</v>
      </c>
    </row>
    <row r="234" spans="2:4" x14ac:dyDescent="0.2">
      <c r="B234">
        <v>2009</v>
      </c>
      <c r="C234" t="s">
        <v>68</v>
      </c>
      <c r="D234">
        <v>35407</v>
      </c>
    </row>
    <row r="235" spans="2:4" x14ac:dyDescent="0.2">
      <c r="B235">
        <v>2009</v>
      </c>
      <c r="C235" t="s">
        <v>69</v>
      </c>
      <c r="D235">
        <v>27575</v>
      </c>
    </row>
    <row r="236" spans="2:4" x14ac:dyDescent="0.2">
      <c r="B236">
        <v>2009</v>
      </c>
      <c r="C236" t="s">
        <v>70</v>
      </c>
      <c r="D236">
        <v>67530</v>
      </c>
    </row>
    <row r="237" spans="2:4" x14ac:dyDescent="0.2">
      <c r="B237">
        <v>2009</v>
      </c>
      <c r="C237" t="s">
        <v>71</v>
      </c>
      <c r="D237">
        <v>24559</v>
      </c>
    </row>
    <row r="238" spans="2:4" x14ac:dyDescent="0.2">
      <c r="B238">
        <v>2009</v>
      </c>
      <c r="C238" t="s">
        <v>72</v>
      </c>
      <c r="D238">
        <v>1058</v>
      </c>
    </row>
    <row r="239" spans="2:4" x14ac:dyDescent="0.2">
      <c r="B239">
        <v>2009</v>
      </c>
      <c r="C239" t="s">
        <v>73</v>
      </c>
      <c r="D239">
        <v>82721</v>
      </c>
    </row>
    <row r="240" spans="2:4" x14ac:dyDescent="0.2">
      <c r="B240">
        <v>2009</v>
      </c>
      <c r="C240" t="s">
        <v>74</v>
      </c>
      <c r="D240">
        <v>41732</v>
      </c>
    </row>
    <row r="241" spans="2:4" x14ac:dyDescent="0.2">
      <c r="B241">
        <v>2009</v>
      </c>
      <c r="C241" t="s">
        <v>75</v>
      </c>
      <c r="D241">
        <v>26008</v>
      </c>
    </row>
    <row r="242" spans="2:4" x14ac:dyDescent="0.2">
      <c r="B242">
        <v>2010</v>
      </c>
      <c r="C242" t="s">
        <v>64</v>
      </c>
      <c r="D242">
        <v>12</v>
      </c>
    </row>
    <row r="243" spans="2:4" x14ac:dyDescent="0.2">
      <c r="B243">
        <v>2010</v>
      </c>
      <c r="C243" t="s">
        <v>65</v>
      </c>
      <c r="D243">
        <v>36825</v>
      </c>
    </row>
    <row r="244" spans="2:4" x14ac:dyDescent="0.2">
      <c r="B244">
        <v>2010</v>
      </c>
      <c r="C244" t="s">
        <v>66</v>
      </c>
      <c r="D244">
        <v>89685</v>
      </c>
    </row>
    <row r="245" spans="2:4" x14ac:dyDescent="0.2">
      <c r="B245">
        <v>2010</v>
      </c>
      <c r="C245" t="s">
        <v>67</v>
      </c>
      <c r="D245">
        <v>176833</v>
      </c>
    </row>
    <row r="246" spans="2:4" x14ac:dyDescent="0.2">
      <c r="B246">
        <v>2010</v>
      </c>
      <c r="C246" t="s">
        <v>68</v>
      </c>
      <c r="D246">
        <v>89516</v>
      </c>
    </row>
    <row r="247" spans="2:4" x14ac:dyDescent="0.2">
      <c r="B247">
        <v>2010</v>
      </c>
      <c r="C247" t="s">
        <v>69</v>
      </c>
      <c r="D247">
        <v>29613</v>
      </c>
    </row>
    <row r="248" spans="2:4" x14ac:dyDescent="0.2">
      <c r="B248">
        <v>2010</v>
      </c>
      <c r="C248" t="s">
        <v>70</v>
      </c>
      <c r="D248">
        <v>18681</v>
      </c>
    </row>
    <row r="249" spans="2:4" x14ac:dyDescent="0.2">
      <c r="B249">
        <v>2010</v>
      </c>
      <c r="C249" t="s">
        <v>71</v>
      </c>
      <c r="D249">
        <v>37953</v>
      </c>
    </row>
    <row r="250" spans="2:4" x14ac:dyDescent="0.2">
      <c r="B250">
        <v>2010</v>
      </c>
      <c r="C250" t="s">
        <v>72</v>
      </c>
      <c r="D250">
        <v>1543</v>
      </c>
    </row>
    <row r="251" spans="2:4" x14ac:dyDescent="0.2">
      <c r="B251">
        <v>2010</v>
      </c>
      <c r="C251" t="s">
        <v>73</v>
      </c>
      <c r="D251">
        <v>64710</v>
      </c>
    </row>
    <row r="252" spans="2:4" x14ac:dyDescent="0.2">
      <c r="B252">
        <v>2010</v>
      </c>
      <c r="C252" t="s">
        <v>74</v>
      </c>
      <c r="D252">
        <v>104604</v>
      </c>
    </row>
    <row r="253" spans="2:4" x14ac:dyDescent="0.2">
      <c r="B253">
        <v>2010</v>
      </c>
      <c r="C253" t="s">
        <v>75</v>
      </c>
      <c r="D253">
        <v>67203</v>
      </c>
    </row>
    <row r="254" spans="2:4" x14ac:dyDescent="0.2">
      <c r="B254">
        <v>2011</v>
      </c>
      <c r="C254" t="s">
        <v>64</v>
      </c>
      <c r="D254">
        <v>11</v>
      </c>
    </row>
    <row r="255" spans="2:4" x14ac:dyDescent="0.2">
      <c r="B255">
        <v>2011</v>
      </c>
      <c r="C255" t="s">
        <v>65</v>
      </c>
      <c r="D255">
        <v>26870</v>
      </c>
    </row>
    <row r="256" spans="2:4" x14ac:dyDescent="0.2">
      <c r="B256">
        <v>2011</v>
      </c>
      <c r="C256" t="s">
        <v>66</v>
      </c>
      <c r="D256">
        <v>303616</v>
      </c>
    </row>
    <row r="257" spans="2:4" x14ac:dyDescent="0.2">
      <c r="B257">
        <v>2011</v>
      </c>
      <c r="C257" t="s">
        <v>67</v>
      </c>
      <c r="D257">
        <v>180873</v>
      </c>
    </row>
    <row r="258" spans="2:4" x14ac:dyDescent="0.2">
      <c r="B258">
        <v>2011</v>
      </c>
      <c r="C258" t="s">
        <v>68</v>
      </c>
      <c r="D258">
        <v>63557</v>
      </c>
    </row>
    <row r="259" spans="2:4" x14ac:dyDescent="0.2">
      <c r="B259">
        <v>2011</v>
      </c>
      <c r="C259" t="s">
        <v>69</v>
      </c>
      <c r="D259">
        <v>25526</v>
      </c>
    </row>
    <row r="260" spans="2:4" x14ac:dyDescent="0.2">
      <c r="B260">
        <v>2011</v>
      </c>
      <c r="C260" t="s">
        <v>70</v>
      </c>
      <c r="D260">
        <v>32860</v>
      </c>
    </row>
    <row r="261" spans="2:4" x14ac:dyDescent="0.2">
      <c r="B261">
        <v>2011</v>
      </c>
      <c r="C261" t="s">
        <v>71</v>
      </c>
      <c r="D261">
        <v>27524</v>
      </c>
    </row>
    <row r="262" spans="2:4" x14ac:dyDescent="0.2">
      <c r="B262">
        <v>2011</v>
      </c>
      <c r="C262" t="s">
        <v>72</v>
      </c>
      <c r="D262">
        <v>837</v>
      </c>
    </row>
    <row r="263" spans="2:4" x14ac:dyDescent="0.2">
      <c r="B263">
        <v>2011</v>
      </c>
      <c r="C263" t="s">
        <v>73</v>
      </c>
      <c r="D263">
        <v>57959</v>
      </c>
    </row>
    <row r="264" spans="2:4" x14ac:dyDescent="0.2">
      <c r="B264">
        <v>2011</v>
      </c>
      <c r="C264" t="s">
        <v>74</v>
      </c>
      <c r="D264">
        <v>126372</v>
      </c>
    </row>
    <row r="265" spans="2:4" x14ac:dyDescent="0.2">
      <c r="B265">
        <v>2011</v>
      </c>
      <c r="C265" t="s">
        <v>75</v>
      </c>
      <c r="D265">
        <v>30887</v>
      </c>
    </row>
    <row r="266" spans="2:4" x14ac:dyDescent="0.2">
      <c r="B266">
        <v>2012</v>
      </c>
      <c r="C266" t="s">
        <v>64</v>
      </c>
      <c r="D266">
        <v>17</v>
      </c>
    </row>
    <row r="267" spans="2:4" x14ac:dyDescent="0.2">
      <c r="B267">
        <v>2012</v>
      </c>
      <c r="C267" t="s">
        <v>65</v>
      </c>
      <c r="D267">
        <v>31613</v>
      </c>
    </row>
    <row r="268" spans="2:4" x14ac:dyDescent="0.2">
      <c r="B268">
        <v>2012</v>
      </c>
      <c r="C268" t="s">
        <v>66</v>
      </c>
      <c r="D268">
        <v>240288</v>
      </c>
    </row>
    <row r="269" spans="2:4" x14ac:dyDescent="0.2">
      <c r="B269">
        <v>2012</v>
      </c>
      <c r="C269" t="s">
        <v>67</v>
      </c>
      <c r="D269">
        <v>184695</v>
      </c>
    </row>
    <row r="270" spans="2:4" x14ac:dyDescent="0.2">
      <c r="B270">
        <v>2012</v>
      </c>
      <c r="C270" t="s">
        <v>68</v>
      </c>
      <c r="D270">
        <v>58994</v>
      </c>
    </row>
    <row r="271" spans="2:4" x14ac:dyDescent="0.2">
      <c r="B271">
        <v>2012</v>
      </c>
      <c r="C271" t="s">
        <v>69</v>
      </c>
      <c r="D271">
        <v>31136</v>
      </c>
    </row>
    <row r="272" spans="2:4" x14ac:dyDescent="0.2">
      <c r="B272">
        <v>2012</v>
      </c>
      <c r="C272" t="s">
        <v>70</v>
      </c>
      <c r="D272">
        <v>43568</v>
      </c>
    </row>
    <row r="273" spans="2:4" x14ac:dyDescent="0.2">
      <c r="B273">
        <v>2012</v>
      </c>
      <c r="C273" t="s">
        <v>71</v>
      </c>
      <c r="D273">
        <v>19738</v>
      </c>
    </row>
    <row r="274" spans="2:4" x14ac:dyDescent="0.2">
      <c r="B274">
        <v>2012</v>
      </c>
      <c r="C274" t="s">
        <v>72</v>
      </c>
      <c r="D274">
        <v>1096</v>
      </c>
    </row>
    <row r="275" spans="2:4" x14ac:dyDescent="0.2">
      <c r="B275">
        <v>2012</v>
      </c>
      <c r="C275" t="s">
        <v>73</v>
      </c>
      <c r="D275">
        <v>50372</v>
      </c>
    </row>
    <row r="276" spans="2:4" x14ac:dyDescent="0.2">
      <c r="B276">
        <v>2012</v>
      </c>
      <c r="C276" t="s">
        <v>74</v>
      </c>
      <c r="D276">
        <v>108396</v>
      </c>
    </row>
    <row r="277" spans="2:4" x14ac:dyDescent="0.2">
      <c r="B277">
        <v>2012</v>
      </c>
      <c r="C277" t="s">
        <v>75</v>
      </c>
      <c r="D277">
        <v>59389</v>
      </c>
    </row>
    <row r="278" spans="2:4" x14ac:dyDescent="0.2">
      <c r="B278">
        <v>2013</v>
      </c>
      <c r="C278" t="s">
        <v>64</v>
      </c>
      <c r="D278">
        <v>377</v>
      </c>
    </row>
    <row r="279" spans="2:4" x14ac:dyDescent="0.2">
      <c r="B279">
        <v>2013</v>
      </c>
      <c r="C279" t="s">
        <v>65</v>
      </c>
      <c r="D279">
        <v>11951</v>
      </c>
    </row>
    <row r="280" spans="2:4" x14ac:dyDescent="0.2">
      <c r="B280">
        <v>2013</v>
      </c>
      <c r="C280" t="s">
        <v>66</v>
      </c>
      <c r="D280">
        <v>67562</v>
      </c>
    </row>
    <row r="281" spans="2:4" x14ac:dyDescent="0.2">
      <c r="B281">
        <v>2013</v>
      </c>
      <c r="C281" t="s">
        <v>67</v>
      </c>
      <c r="D281">
        <v>22396</v>
      </c>
    </row>
    <row r="282" spans="2:4" x14ac:dyDescent="0.2">
      <c r="B282">
        <v>2013</v>
      </c>
      <c r="C282" t="s">
        <v>68</v>
      </c>
      <c r="D282">
        <v>19261</v>
      </c>
    </row>
    <row r="283" spans="2:4" x14ac:dyDescent="0.2">
      <c r="B283">
        <v>2013</v>
      </c>
      <c r="C283" t="s">
        <v>69</v>
      </c>
      <c r="D283">
        <v>10066</v>
      </c>
    </row>
    <row r="284" spans="2:4" x14ac:dyDescent="0.2">
      <c r="B284">
        <v>2013</v>
      </c>
      <c r="C284" t="s">
        <v>70</v>
      </c>
      <c r="D284">
        <v>33334</v>
      </c>
    </row>
    <row r="285" spans="2:4" x14ac:dyDescent="0.2">
      <c r="B285">
        <v>2013</v>
      </c>
      <c r="C285" t="s">
        <v>71</v>
      </c>
      <c r="D285">
        <v>9</v>
      </c>
    </row>
    <row r="286" spans="2:4" x14ac:dyDescent="0.2">
      <c r="B286">
        <v>2013</v>
      </c>
      <c r="C286" t="s">
        <v>72</v>
      </c>
      <c r="D286">
        <v>114</v>
      </c>
    </row>
    <row r="287" spans="2:4" x14ac:dyDescent="0.2">
      <c r="B287">
        <v>2013</v>
      </c>
      <c r="C287" t="s">
        <v>73</v>
      </c>
      <c r="D287">
        <v>13120</v>
      </c>
    </row>
    <row r="288" spans="2:4" x14ac:dyDescent="0.2">
      <c r="B288">
        <v>2013</v>
      </c>
      <c r="C288" t="s">
        <v>74</v>
      </c>
      <c r="D288">
        <v>34602</v>
      </c>
    </row>
    <row r="289" spans="2:4" x14ac:dyDescent="0.2">
      <c r="B289">
        <v>2013</v>
      </c>
      <c r="C289" t="s">
        <v>75</v>
      </c>
      <c r="D289">
        <v>24176</v>
      </c>
    </row>
    <row r="290" spans="2:4" x14ac:dyDescent="0.2">
      <c r="B290">
        <v>2014</v>
      </c>
      <c r="C290" t="s">
        <v>64</v>
      </c>
      <c r="D290">
        <v>44</v>
      </c>
    </row>
    <row r="291" spans="2:4" x14ac:dyDescent="0.2">
      <c r="B291">
        <v>2014</v>
      </c>
      <c r="C291" t="s">
        <v>65</v>
      </c>
      <c r="D291">
        <v>15826</v>
      </c>
    </row>
    <row r="292" spans="2:4" x14ac:dyDescent="0.2">
      <c r="B292">
        <v>2014</v>
      </c>
      <c r="C292" t="s">
        <v>66</v>
      </c>
      <c r="D292">
        <v>195517</v>
      </c>
    </row>
    <row r="293" spans="2:4" x14ac:dyDescent="0.2">
      <c r="B293">
        <v>2014</v>
      </c>
      <c r="C293" t="s">
        <v>67</v>
      </c>
      <c r="D293">
        <v>118543</v>
      </c>
    </row>
    <row r="294" spans="2:4" x14ac:dyDescent="0.2">
      <c r="B294">
        <v>2014</v>
      </c>
      <c r="C294" t="s">
        <v>68</v>
      </c>
      <c r="D294">
        <v>48037</v>
      </c>
    </row>
    <row r="295" spans="2:4" x14ac:dyDescent="0.2">
      <c r="B295">
        <v>2014</v>
      </c>
      <c r="C295" t="s">
        <v>69</v>
      </c>
      <c r="D295">
        <v>42053</v>
      </c>
    </row>
    <row r="296" spans="2:4" x14ac:dyDescent="0.2">
      <c r="B296">
        <v>2014</v>
      </c>
      <c r="C296" t="s">
        <v>70</v>
      </c>
      <c r="D296">
        <v>41604</v>
      </c>
    </row>
    <row r="297" spans="2:4" x14ac:dyDescent="0.2">
      <c r="B297">
        <v>2014</v>
      </c>
      <c r="C297" t="s">
        <v>71</v>
      </c>
      <c r="D297">
        <v>37</v>
      </c>
    </row>
    <row r="298" spans="2:4" x14ac:dyDescent="0.2">
      <c r="B298">
        <v>2014</v>
      </c>
      <c r="C298" t="s">
        <v>72</v>
      </c>
    </row>
    <row r="299" spans="2:4" x14ac:dyDescent="0.2">
      <c r="B299">
        <v>2014</v>
      </c>
      <c r="C299" t="s">
        <v>73</v>
      </c>
      <c r="D299">
        <v>32273</v>
      </c>
    </row>
    <row r="300" spans="2:4" x14ac:dyDescent="0.2">
      <c r="B300">
        <v>2014</v>
      </c>
      <c r="C300" t="s">
        <v>74</v>
      </c>
      <c r="D300">
        <v>43583</v>
      </c>
    </row>
    <row r="301" spans="2:4" x14ac:dyDescent="0.2">
      <c r="B301">
        <v>2014</v>
      </c>
      <c r="C301" t="s">
        <v>75</v>
      </c>
      <c r="D301">
        <v>5761</v>
      </c>
    </row>
    <row r="302" spans="2:4" x14ac:dyDescent="0.2">
      <c r="B302">
        <v>2015</v>
      </c>
      <c r="C302" t="s">
        <v>64</v>
      </c>
      <c r="D302">
        <v>365</v>
      </c>
    </row>
    <row r="303" spans="2:4" x14ac:dyDescent="0.2">
      <c r="B303">
        <v>2015</v>
      </c>
      <c r="C303" t="s">
        <v>65</v>
      </c>
      <c r="D303">
        <v>16832</v>
      </c>
    </row>
    <row r="304" spans="2:4" x14ac:dyDescent="0.2">
      <c r="B304">
        <v>2015</v>
      </c>
      <c r="C304" t="s">
        <v>66</v>
      </c>
      <c r="D304">
        <v>78093</v>
      </c>
    </row>
    <row r="305" spans="2:4" x14ac:dyDescent="0.2">
      <c r="B305">
        <v>2015</v>
      </c>
      <c r="C305" t="s">
        <v>67</v>
      </c>
      <c r="D305">
        <v>102505</v>
      </c>
    </row>
    <row r="306" spans="2:4" x14ac:dyDescent="0.2">
      <c r="B306">
        <v>2015</v>
      </c>
      <c r="C306" t="s">
        <v>68</v>
      </c>
      <c r="D306">
        <v>71075</v>
      </c>
    </row>
    <row r="307" spans="2:4" x14ac:dyDescent="0.2">
      <c r="B307">
        <v>2015</v>
      </c>
      <c r="C307" t="s">
        <v>69</v>
      </c>
      <c r="D307">
        <v>12835</v>
      </c>
    </row>
    <row r="308" spans="2:4" x14ac:dyDescent="0.2">
      <c r="B308">
        <v>2015</v>
      </c>
      <c r="C308" t="s">
        <v>70</v>
      </c>
      <c r="D308">
        <v>12885</v>
      </c>
    </row>
    <row r="309" spans="2:4" x14ac:dyDescent="0.2">
      <c r="B309">
        <v>2015</v>
      </c>
      <c r="C309" t="s">
        <v>71</v>
      </c>
      <c r="D309">
        <v>4570</v>
      </c>
    </row>
    <row r="310" spans="2:4" x14ac:dyDescent="0.2">
      <c r="B310">
        <v>2015</v>
      </c>
      <c r="C310" t="s">
        <v>72</v>
      </c>
      <c r="D310">
        <v>34</v>
      </c>
    </row>
    <row r="311" spans="2:4" x14ac:dyDescent="0.2">
      <c r="B311">
        <v>2015</v>
      </c>
      <c r="C311" t="s">
        <v>73</v>
      </c>
      <c r="D311">
        <v>33955</v>
      </c>
    </row>
    <row r="312" spans="2:4" x14ac:dyDescent="0.2">
      <c r="B312">
        <v>2015</v>
      </c>
      <c r="C312" t="s">
        <v>74</v>
      </c>
      <c r="D312">
        <v>79477</v>
      </c>
    </row>
    <row r="313" spans="2:4" x14ac:dyDescent="0.2">
      <c r="B313">
        <v>2015</v>
      </c>
      <c r="C313" t="s">
        <v>75</v>
      </c>
      <c r="D313">
        <v>23237</v>
      </c>
    </row>
    <row r="314" spans="2:4" x14ac:dyDescent="0.2">
      <c r="B314">
        <v>2016</v>
      </c>
      <c r="C314" t="s">
        <v>64</v>
      </c>
      <c r="D314">
        <v>240</v>
      </c>
    </row>
    <row r="315" spans="2:4" x14ac:dyDescent="0.2">
      <c r="B315">
        <v>2016</v>
      </c>
      <c r="C315" t="s">
        <v>65</v>
      </c>
      <c r="D315">
        <v>29430</v>
      </c>
    </row>
    <row r="316" spans="2:4" x14ac:dyDescent="0.2">
      <c r="B316">
        <v>2016</v>
      </c>
      <c r="C316" t="s">
        <v>66</v>
      </c>
      <c r="D316">
        <v>39823</v>
      </c>
    </row>
    <row r="317" spans="2:4" x14ac:dyDescent="0.2">
      <c r="B317">
        <v>2016</v>
      </c>
      <c r="C317" t="s">
        <v>67</v>
      </c>
      <c r="D317">
        <v>16125</v>
      </c>
    </row>
    <row r="318" spans="2:4" x14ac:dyDescent="0.2">
      <c r="B318">
        <v>2016</v>
      </c>
      <c r="C318" t="s">
        <v>68</v>
      </c>
      <c r="D318">
        <v>26582</v>
      </c>
    </row>
    <row r="319" spans="2:4" x14ac:dyDescent="0.2">
      <c r="B319">
        <v>2016</v>
      </c>
      <c r="C319" t="s">
        <v>69</v>
      </c>
      <c r="D319">
        <v>33496</v>
      </c>
    </row>
    <row r="320" spans="2:4" x14ac:dyDescent="0.2">
      <c r="B320">
        <v>2016</v>
      </c>
      <c r="C320" t="s">
        <v>70</v>
      </c>
      <c r="D320">
        <v>20550</v>
      </c>
    </row>
    <row r="321" spans="2:4" x14ac:dyDescent="0.2">
      <c r="B321">
        <v>2016</v>
      </c>
      <c r="C321" t="s">
        <v>71</v>
      </c>
      <c r="D321">
        <v>75</v>
      </c>
    </row>
    <row r="322" spans="2:4" x14ac:dyDescent="0.2">
      <c r="B322">
        <v>2016</v>
      </c>
      <c r="C322" t="s">
        <v>72</v>
      </c>
      <c r="D322">
        <v>209</v>
      </c>
    </row>
    <row r="323" spans="2:4" x14ac:dyDescent="0.2">
      <c r="B323">
        <v>2016</v>
      </c>
      <c r="C323" t="s">
        <v>73</v>
      </c>
      <c r="D323">
        <v>28423</v>
      </c>
    </row>
    <row r="324" spans="2:4" x14ac:dyDescent="0.2">
      <c r="B324">
        <v>2016</v>
      </c>
      <c r="C324" t="s">
        <v>74</v>
      </c>
      <c r="D324">
        <v>59980</v>
      </c>
    </row>
    <row r="325" spans="2:4" x14ac:dyDescent="0.2">
      <c r="B325">
        <v>2016</v>
      </c>
      <c r="C325" t="s">
        <v>75</v>
      </c>
      <c r="D325">
        <v>25488</v>
      </c>
    </row>
    <row r="326" spans="2:4" x14ac:dyDescent="0.2">
      <c r="B326">
        <v>2017</v>
      </c>
      <c r="C326" t="s">
        <v>64</v>
      </c>
      <c r="D326">
        <v>181</v>
      </c>
    </row>
    <row r="327" spans="2:4" x14ac:dyDescent="0.2">
      <c r="B327">
        <v>2017</v>
      </c>
      <c r="C327" t="s">
        <v>65</v>
      </c>
      <c r="D327">
        <v>20588</v>
      </c>
    </row>
    <row r="328" spans="2:4" x14ac:dyDescent="0.2">
      <c r="B328">
        <v>2017</v>
      </c>
      <c r="C328" t="s">
        <v>66</v>
      </c>
      <c r="D328">
        <v>166107</v>
      </c>
    </row>
    <row r="329" spans="2:4" x14ac:dyDescent="0.2">
      <c r="B329">
        <v>2017</v>
      </c>
      <c r="C329" t="s">
        <v>67</v>
      </c>
      <c r="D329">
        <v>34003</v>
      </c>
    </row>
    <row r="330" spans="2:4" x14ac:dyDescent="0.2">
      <c r="B330">
        <v>2017</v>
      </c>
      <c r="C330" t="s">
        <v>68</v>
      </c>
      <c r="D330">
        <v>30823</v>
      </c>
    </row>
    <row r="331" spans="2:4" x14ac:dyDescent="0.2">
      <c r="B331">
        <v>2017</v>
      </c>
      <c r="C331" t="s">
        <v>69</v>
      </c>
      <c r="D331">
        <v>12988</v>
      </c>
    </row>
    <row r="332" spans="2:4" x14ac:dyDescent="0.2">
      <c r="B332">
        <v>2017</v>
      </c>
      <c r="C332" t="s">
        <v>70</v>
      </c>
      <c r="D332">
        <v>12875</v>
      </c>
    </row>
    <row r="333" spans="2:4" x14ac:dyDescent="0.2">
      <c r="B333">
        <v>2017</v>
      </c>
      <c r="C333" t="s">
        <v>71</v>
      </c>
      <c r="D333">
        <v>89</v>
      </c>
    </row>
    <row r="334" spans="2:4" x14ac:dyDescent="0.2">
      <c r="B334">
        <v>2017</v>
      </c>
      <c r="C334" t="s">
        <v>72</v>
      </c>
      <c r="D334">
        <v>13</v>
      </c>
    </row>
    <row r="335" spans="2:4" x14ac:dyDescent="0.2">
      <c r="B335">
        <v>2017</v>
      </c>
      <c r="C335" t="s">
        <v>73</v>
      </c>
      <c r="D335">
        <v>20616</v>
      </c>
    </row>
    <row r="336" spans="2:4" x14ac:dyDescent="0.2">
      <c r="B336">
        <v>2017</v>
      </c>
      <c r="C336" t="s">
        <v>74</v>
      </c>
      <c r="D336">
        <v>28541</v>
      </c>
    </row>
    <row r="337" spans="2:4" x14ac:dyDescent="0.2">
      <c r="B337">
        <v>2017</v>
      </c>
      <c r="C337" t="s">
        <v>75</v>
      </c>
      <c r="D337">
        <v>13860</v>
      </c>
    </row>
    <row r="338" spans="2:4" x14ac:dyDescent="0.2">
      <c r="B338">
        <v>2018</v>
      </c>
      <c r="C338" t="s">
        <v>64</v>
      </c>
      <c r="D338" s="31">
        <v>0.22700000000000001</v>
      </c>
    </row>
    <row r="339" spans="2:4" x14ac:dyDescent="0.2">
      <c r="B339">
        <v>2018</v>
      </c>
      <c r="C339" t="s">
        <v>65</v>
      </c>
      <c r="D339" s="31">
        <v>15532.150000000001</v>
      </c>
    </row>
    <row r="340" spans="2:4" x14ac:dyDescent="0.2">
      <c r="B340">
        <v>2018</v>
      </c>
      <c r="C340" t="s">
        <v>66</v>
      </c>
      <c r="D340" s="31">
        <v>127320.84800000001</v>
      </c>
    </row>
    <row r="341" spans="2:4" x14ac:dyDescent="0.2">
      <c r="B341">
        <v>2018</v>
      </c>
      <c r="C341" t="s">
        <v>67</v>
      </c>
      <c r="D341" s="31">
        <v>75400.196000000054</v>
      </c>
    </row>
    <row r="342" spans="2:4" x14ac:dyDescent="0.2">
      <c r="B342">
        <v>2018</v>
      </c>
      <c r="C342" t="s">
        <v>68</v>
      </c>
      <c r="D342" s="31">
        <v>31132.868999999995</v>
      </c>
    </row>
    <row r="343" spans="2:4" x14ac:dyDescent="0.2">
      <c r="B343">
        <v>2018</v>
      </c>
      <c r="C343" t="s">
        <v>69</v>
      </c>
      <c r="D343" s="31">
        <v>23193.610999999997</v>
      </c>
    </row>
    <row r="344" spans="2:4" x14ac:dyDescent="0.2">
      <c r="B344">
        <v>2018</v>
      </c>
      <c r="C344" t="s">
        <v>70</v>
      </c>
      <c r="D344" s="31">
        <v>1203.5580000000002</v>
      </c>
    </row>
    <row r="345" spans="2:4" x14ac:dyDescent="0.2">
      <c r="B345">
        <v>2018</v>
      </c>
      <c r="C345" t="s">
        <v>71</v>
      </c>
      <c r="D345" s="31">
        <v>7.1639999999999988</v>
      </c>
    </row>
    <row r="346" spans="2:4" x14ac:dyDescent="0.2">
      <c r="B346">
        <v>2018</v>
      </c>
      <c r="C346" t="s">
        <v>72</v>
      </c>
      <c r="D346" s="31">
        <v>3.0839999999999996</v>
      </c>
    </row>
    <row r="347" spans="2:4" x14ac:dyDescent="0.2">
      <c r="B347">
        <v>2018</v>
      </c>
      <c r="C347" t="s">
        <v>73</v>
      </c>
      <c r="D347" s="31">
        <v>12456.314</v>
      </c>
    </row>
    <row r="348" spans="2:4" x14ac:dyDescent="0.2">
      <c r="B348">
        <v>2018</v>
      </c>
      <c r="C348" t="s">
        <v>74</v>
      </c>
      <c r="D348" s="31">
        <v>46845.479999999901</v>
      </c>
    </row>
    <row r="349" spans="2:4" x14ac:dyDescent="0.2">
      <c r="B349">
        <v>2018</v>
      </c>
      <c r="C349" t="s">
        <v>75</v>
      </c>
      <c r="D349" s="31">
        <v>7742.6539999999995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E1F9-0C25-4062-86DA-A0D907E7C7E3}">
  <dimension ref="D1:F17"/>
  <sheetViews>
    <sheetView workbookViewId="0">
      <selection activeCell="G9" sqref="G9"/>
    </sheetView>
  </sheetViews>
  <sheetFormatPr baseColWidth="10" defaultRowHeight="15" x14ac:dyDescent="0.2"/>
  <sheetData>
    <row r="1" spans="4:6" x14ac:dyDescent="0.2">
      <c r="E1" t="s">
        <v>145</v>
      </c>
      <c r="F1" t="s">
        <v>146</v>
      </c>
    </row>
    <row r="2" spans="4:6" ht="32" x14ac:dyDescent="0.2">
      <c r="E2" s="35" t="s">
        <v>144</v>
      </c>
    </row>
    <row r="3" spans="4:6" x14ac:dyDescent="0.2">
      <c r="D3">
        <v>2002</v>
      </c>
      <c r="E3">
        <v>128.1</v>
      </c>
      <c r="F3">
        <v>241.2</v>
      </c>
    </row>
    <row r="4" spans="4:6" x14ac:dyDescent="0.2">
      <c r="D4">
        <v>2003</v>
      </c>
      <c r="E4">
        <v>569.6</v>
      </c>
      <c r="F4">
        <v>16.8</v>
      </c>
    </row>
    <row r="5" spans="4:6" x14ac:dyDescent="0.2">
      <c r="D5">
        <v>2004</v>
      </c>
      <c r="E5">
        <v>265.3</v>
      </c>
      <c r="F5">
        <v>11.6</v>
      </c>
    </row>
    <row r="6" spans="4:6" x14ac:dyDescent="0.2">
      <c r="D6">
        <v>2005</v>
      </c>
      <c r="E6">
        <v>568.6</v>
      </c>
      <c r="F6">
        <v>60.5</v>
      </c>
    </row>
    <row r="7" spans="4:6" x14ac:dyDescent="0.2">
      <c r="D7">
        <v>2007</v>
      </c>
      <c r="E7">
        <v>3892</v>
      </c>
      <c r="F7">
        <v>3093.2</v>
      </c>
    </row>
    <row r="8" spans="4:6" x14ac:dyDescent="0.2">
      <c r="D8">
        <v>2008</v>
      </c>
      <c r="E8">
        <v>618</v>
      </c>
      <c r="F8">
        <v>188</v>
      </c>
    </row>
    <row r="9" spans="4:6" x14ac:dyDescent="0.2">
      <c r="D9">
        <v>2009</v>
      </c>
      <c r="E9">
        <v>119.5</v>
      </c>
      <c r="F9">
        <v>106.2</v>
      </c>
    </row>
    <row r="10" spans="4:6" x14ac:dyDescent="0.2">
      <c r="D10">
        <v>2010</v>
      </c>
      <c r="E10">
        <v>339.7</v>
      </c>
      <c r="F10">
        <v>42.9</v>
      </c>
    </row>
    <row r="11" spans="4:6" x14ac:dyDescent="0.2">
      <c r="D11">
        <v>2011</v>
      </c>
      <c r="E11">
        <v>221.9</v>
      </c>
      <c r="F11">
        <v>622.29999999999995</v>
      </c>
    </row>
    <row r="12" spans="4:6" x14ac:dyDescent="0.2">
      <c r="D12">
        <v>2012</v>
      </c>
      <c r="E12">
        <v>37.6</v>
      </c>
      <c r="F12">
        <v>40.5</v>
      </c>
    </row>
    <row r="13" spans="4:6" x14ac:dyDescent="0.2">
      <c r="D13">
        <v>2013</v>
      </c>
      <c r="E13">
        <v>79.099999999999994</v>
      </c>
      <c r="F13">
        <v>269.60000000000002</v>
      </c>
    </row>
    <row r="14" spans="4:6" x14ac:dyDescent="0.2">
      <c r="D14">
        <v>2014</v>
      </c>
      <c r="E14">
        <v>419.3</v>
      </c>
      <c r="F14">
        <v>569.6</v>
      </c>
    </row>
    <row r="15" spans="4:6" x14ac:dyDescent="0.2">
      <c r="D15">
        <v>2015</v>
      </c>
      <c r="E15">
        <v>768.9</v>
      </c>
      <c r="F15">
        <v>349.2</v>
      </c>
    </row>
    <row r="16" spans="4:6" x14ac:dyDescent="0.2">
      <c r="D16">
        <v>2016</v>
      </c>
      <c r="E16">
        <v>281.2</v>
      </c>
      <c r="F16">
        <v>598.5</v>
      </c>
    </row>
    <row r="17" spans="4:6" x14ac:dyDescent="0.2">
      <c r="D17">
        <v>2018</v>
      </c>
      <c r="E17">
        <v>197.7</v>
      </c>
      <c r="F17">
        <v>46.5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4BA6-7508-9242-B3B3-EBC72B55C648}">
  <dimension ref="D5:AK58"/>
  <sheetViews>
    <sheetView tabSelected="1" topLeftCell="Y1" workbookViewId="0">
      <selection activeCell="AJ20" sqref="AJ20"/>
    </sheetView>
  </sheetViews>
  <sheetFormatPr baseColWidth="10" defaultRowHeight="15" x14ac:dyDescent="0.2"/>
  <sheetData>
    <row r="5" spans="4:37" x14ac:dyDescent="0.2">
      <c r="E5" s="36">
        <v>1990</v>
      </c>
      <c r="F5" s="36">
        <v>1991</v>
      </c>
      <c r="G5" s="36">
        <v>1992</v>
      </c>
      <c r="H5" s="36">
        <v>1993</v>
      </c>
      <c r="I5" s="36">
        <v>1994</v>
      </c>
      <c r="J5" s="36">
        <v>1995</v>
      </c>
      <c r="K5" s="36">
        <v>1996</v>
      </c>
      <c r="L5" s="36">
        <v>1997</v>
      </c>
      <c r="M5" s="36">
        <v>1998</v>
      </c>
      <c r="N5" s="36">
        <v>1999</v>
      </c>
      <c r="O5" s="36">
        <v>2000</v>
      </c>
      <c r="P5" s="36">
        <v>2001</v>
      </c>
      <c r="Q5" s="36">
        <v>2002</v>
      </c>
      <c r="R5" s="36">
        <v>2003</v>
      </c>
      <c r="S5" s="36">
        <v>2004</v>
      </c>
      <c r="T5" s="36">
        <v>2005</v>
      </c>
      <c r="U5" s="36">
        <v>2006</v>
      </c>
      <c r="V5" s="36">
        <v>2007</v>
      </c>
      <c r="W5" s="36">
        <v>2008</v>
      </c>
      <c r="X5" s="36">
        <v>2009</v>
      </c>
      <c r="Y5" s="36">
        <v>2010</v>
      </c>
      <c r="Z5" s="36">
        <v>2011</v>
      </c>
      <c r="AA5" s="36">
        <v>2012</v>
      </c>
      <c r="AB5" s="36">
        <v>2013</v>
      </c>
      <c r="AC5" s="36">
        <v>2014</v>
      </c>
      <c r="AD5" s="36">
        <v>2015</v>
      </c>
      <c r="AE5" s="36">
        <v>2016</v>
      </c>
      <c r="AF5" s="36">
        <v>2017</v>
      </c>
      <c r="AG5" s="36">
        <v>2018</v>
      </c>
      <c r="AH5" s="36">
        <v>2019</v>
      </c>
      <c r="AI5" s="36">
        <v>2020</v>
      </c>
      <c r="AJ5" s="36">
        <v>2021</v>
      </c>
    </row>
    <row r="6" spans="4:37" x14ac:dyDescent="0.2">
      <c r="D6" t="s">
        <v>64</v>
      </c>
      <c r="E6">
        <v>70147</v>
      </c>
      <c r="F6">
        <v>72399</v>
      </c>
      <c r="G6">
        <v>142928</v>
      </c>
      <c r="H6">
        <v>57494</v>
      </c>
      <c r="I6">
        <v>80772</v>
      </c>
      <c r="J6">
        <v>16934</v>
      </c>
      <c r="K6">
        <v>86344</v>
      </c>
      <c r="L6">
        <v>101551</v>
      </c>
      <c r="M6">
        <v>32941</v>
      </c>
      <c r="N6">
        <v>124441</v>
      </c>
      <c r="O6">
        <v>101321</v>
      </c>
      <c r="P6">
        <v>87537</v>
      </c>
      <c r="Q6">
        <v>90588</v>
      </c>
      <c r="R6">
        <v>15966</v>
      </c>
      <c r="S6">
        <v>124</v>
      </c>
      <c r="T6">
        <v>26</v>
      </c>
      <c r="U6">
        <v>626</v>
      </c>
      <c r="V6">
        <v>38</v>
      </c>
      <c r="W6">
        <v>89</v>
      </c>
      <c r="X6">
        <v>79</v>
      </c>
      <c r="Y6">
        <v>12</v>
      </c>
      <c r="Z6">
        <v>11</v>
      </c>
      <c r="AA6">
        <v>17</v>
      </c>
      <c r="AB6">
        <v>377</v>
      </c>
      <c r="AC6">
        <v>44</v>
      </c>
      <c r="AD6">
        <v>365</v>
      </c>
      <c r="AE6">
        <v>240</v>
      </c>
      <c r="AF6" s="37">
        <v>181</v>
      </c>
      <c r="AG6" s="38">
        <v>7</v>
      </c>
      <c r="AH6" s="37">
        <v>55</v>
      </c>
      <c r="AI6" s="39">
        <v>0</v>
      </c>
      <c r="AJ6" s="38">
        <v>6.4220000000000006</v>
      </c>
      <c r="AK6" s="37"/>
    </row>
    <row r="7" spans="4:37" x14ac:dyDescent="0.2">
      <c r="D7" t="s">
        <v>65</v>
      </c>
      <c r="E7">
        <v>71577</v>
      </c>
      <c r="F7">
        <v>93158</v>
      </c>
      <c r="G7">
        <v>72853</v>
      </c>
      <c r="H7">
        <v>54827</v>
      </c>
      <c r="I7">
        <v>84418</v>
      </c>
      <c r="J7">
        <v>21255</v>
      </c>
      <c r="K7">
        <v>89463</v>
      </c>
      <c r="L7">
        <v>62270</v>
      </c>
      <c r="M7">
        <v>34264</v>
      </c>
      <c r="N7">
        <v>154699</v>
      </c>
      <c r="O7">
        <v>247423</v>
      </c>
      <c r="P7">
        <v>64543</v>
      </c>
      <c r="Q7">
        <v>82651</v>
      </c>
      <c r="R7">
        <v>28930</v>
      </c>
      <c r="S7">
        <v>88264</v>
      </c>
      <c r="T7">
        <v>68297</v>
      </c>
      <c r="U7">
        <v>79265</v>
      </c>
      <c r="V7">
        <v>56543</v>
      </c>
      <c r="W7">
        <v>128406</v>
      </c>
      <c r="X7">
        <v>81654</v>
      </c>
      <c r="Y7">
        <v>36825</v>
      </c>
      <c r="Z7">
        <v>26870</v>
      </c>
      <c r="AA7">
        <v>31613</v>
      </c>
      <c r="AB7">
        <v>11951</v>
      </c>
      <c r="AC7">
        <v>15826</v>
      </c>
      <c r="AD7">
        <v>16832</v>
      </c>
      <c r="AE7">
        <v>29430</v>
      </c>
      <c r="AF7" s="37">
        <v>20588</v>
      </c>
      <c r="AG7" s="38">
        <v>15699</v>
      </c>
      <c r="AH7" s="37">
        <v>13245</v>
      </c>
      <c r="AI7" s="39">
        <v>5302</v>
      </c>
      <c r="AJ7" s="38">
        <v>4023.6589999999997</v>
      </c>
      <c r="AK7" s="37"/>
    </row>
    <row r="8" spans="4:37" x14ac:dyDescent="0.2">
      <c r="D8" t="s">
        <v>66</v>
      </c>
      <c r="E8">
        <v>25605</v>
      </c>
      <c r="F8">
        <v>131297</v>
      </c>
      <c r="G8">
        <v>84505</v>
      </c>
      <c r="H8">
        <v>21285</v>
      </c>
      <c r="I8">
        <v>71389</v>
      </c>
      <c r="J8">
        <v>9174</v>
      </c>
      <c r="K8">
        <v>68050</v>
      </c>
      <c r="L8">
        <v>121197</v>
      </c>
      <c r="M8">
        <v>34439</v>
      </c>
      <c r="N8">
        <v>172684</v>
      </c>
      <c r="O8">
        <v>124912</v>
      </c>
      <c r="P8">
        <v>54586</v>
      </c>
      <c r="Q8">
        <v>45400</v>
      </c>
      <c r="R8">
        <v>59994</v>
      </c>
      <c r="S8">
        <v>70202</v>
      </c>
      <c r="T8">
        <v>33041</v>
      </c>
      <c r="U8">
        <v>112628</v>
      </c>
      <c r="V8">
        <v>94919</v>
      </c>
      <c r="W8">
        <v>234583</v>
      </c>
      <c r="X8">
        <v>322125</v>
      </c>
      <c r="Y8">
        <v>89685</v>
      </c>
      <c r="Z8">
        <v>303616</v>
      </c>
      <c r="AA8">
        <v>240288</v>
      </c>
      <c r="AB8">
        <v>67562</v>
      </c>
      <c r="AC8">
        <v>195517</v>
      </c>
      <c r="AD8">
        <v>78093</v>
      </c>
      <c r="AE8">
        <v>39823</v>
      </c>
      <c r="AF8" s="37">
        <v>166107</v>
      </c>
      <c r="AG8" s="38">
        <v>127241</v>
      </c>
      <c r="AH8" s="37">
        <v>107962</v>
      </c>
      <c r="AI8" s="39">
        <v>33431</v>
      </c>
      <c r="AJ8" s="38">
        <v>182026.33399999992</v>
      </c>
      <c r="AK8" s="37"/>
    </row>
    <row r="9" spans="4:37" x14ac:dyDescent="0.2">
      <c r="D9" t="s">
        <v>67</v>
      </c>
      <c r="E9">
        <v>11659</v>
      </c>
      <c r="F9">
        <v>66907</v>
      </c>
      <c r="G9">
        <v>41144</v>
      </c>
      <c r="H9">
        <v>19079</v>
      </c>
      <c r="I9">
        <v>24260</v>
      </c>
      <c r="J9">
        <v>4738</v>
      </c>
      <c r="K9">
        <v>26453</v>
      </c>
      <c r="L9">
        <v>63294</v>
      </c>
      <c r="M9">
        <v>32097</v>
      </c>
      <c r="N9">
        <v>102326</v>
      </c>
      <c r="O9">
        <v>69975</v>
      </c>
      <c r="P9">
        <v>27311</v>
      </c>
      <c r="Q9">
        <v>30718</v>
      </c>
      <c r="R9">
        <v>75497</v>
      </c>
      <c r="S9">
        <v>79125</v>
      </c>
      <c r="T9">
        <v>33824</v>
      </c>
      <c r="U9">
        <v>49058</v>
      </c>
      <c r="V9">
        <v>32250</v>
      </c>
      <c r="W9">
        <v>158390</v>
      </c>
      <c r="X9">
        <v>126121</v>
      </c>
      <c r="Y9">
        <v>176833</v>
      </c>
      <c r="Z9">
        <v>180873</v>
      </c>
      <c r="AA9">
        <v>184695</v>
      </c>
      <c r="AB9">
        <v>22396</v>
      </c>
      <c r="AC9">
        <v>118543</v>
      </c>
      <c r="AD9">
        <v>102505</v>
      </c>
      <c r="AE9">
        <v>16125</v>
      </c>
      <c r="AF9" s="37">
        <v>34003</v>
      </c>
      <c r="AG9" s="38">
        <v>75346</v>
      </c>
      <c r="AH9" s="37">
        <v>64807</v>
      </c>
      <c r="AI9" s="39">
        <v>103728</v>
      </c>
      <c r="AJ9" s="38">
        <v>95004.35499999988</v>
      </c>
      <c r="AK9" s="37"/>
    </row>
    <row r="10" spans="4:37" x14ac:dyDescent="0.2">
      <c r="D10" t="s">
        <v>68</v>
      </c>
      <c r="E10">
        <v>2195</v>
      </c>
      <c r="F10">
        <v>21277</v>
      </c>
      <c r="G10">
        <v>16995</v>
      </c>
      <c r="H10">
        <v>8388</v>
      </c>
      <c r="I10">
        <v>9059</v>
      </c>
      <c r="J10">
        <v>3414</v>
      </c>
      <c r="K10">
        <v>8697</v>
      </c>
      <c r="L10">
        <v>38243</v>
      </c>
      <c r="M10">
        <v>22546</v>
      </c>
      <c r="N10">
        <v>99886</v>
      </c>
      <c r="O10">
        <v>35506</v>
      </c>
      <c r="P10">
        <v>12456</v>
      </c>
      <c r="Q10">
        <v>12254</v>
      </c>
      <c r="R10">
        <v>20165</v>
      </c>
      <c r="S10">
        <v>28335</v>
      </c>
      <c r="T10">
        <v>36611</v>
      </c>
      <c r="U10">
        <v>46885</v>
      </c>
      <c r="V10">
        <v>14875</v>
      </c>
      <c r="W10">
        <v>82980</v>
      </c>
      <c r="X10">
        <v>35407</v>
      </c>
      <c r="Y10">
        <v>89516</v>
      </c>
      <c r="Z10">
        <v>63557</v>
      </c>
      <c r="AA10">
        <v>58994</v>
      </c>
      <c r="AB10">
        <v>19261</v>
      </c>
      <c r="AC10">
        <v>48037</v>
      </c>
      <c r="AD10">
        <v>71075</v>
      </c>
      <c r="AE10">
        <v>26582</v>
      </c>
      <c r="AF10" s="37">
        <v>30823</v>
      </c>
      <c r="AG10" s="38">
        <v>31767</v>
      </c>
      <c r="AH10" s="37">
        <v>32028</v>
      </c>
      <c r="AI10" s="39">
        <v>37170</v>
      </c>
      <c r="AJ10" s="38">
        <v>20421.661</v>
      </c>
      <c r="AK10" s="37"/>
    </row>
    <row r="11" spans="4:37" x14ac:dyDescent="0.2">
      <c r="D11" t="s">
        <v>69</v>
      </c>
      <c r="E11">
        <v>2660</v>
      </c>
      <c r="F11">
        <v>16115</v>
      </c>
      <c r="G11">
        <v>1209</v>
      </c>
      <c r="H11">
        <v>810</v>
      </c>
      <c r="I11">
        <v>7343</v>
      </c>
      <c r="J11">
        <v>1250</v>
      </c>
      <c r="K11">
        <v>11657</v>
      </c>
      <c r="L11">
        <v>10371</v>
      </c>
      <c r="M11">
        <v>24688</v>
      </c>
      <c r="N11">
        <v>40108</v>
      </c>
      <c r="O11">
        <v>20186</v>
      </c>
      <c r="P11">
        <v>1355</v>
      </c>
      <c r="Q11">
        <v>5180</v>
      </c>
      <c r="R11">
        <v>14463</v>
      </c>
      <c r="S11">
        <v>2424</v>
      </c>
      <c r="T11">
        <v>6350</v>
      </c>
      <c r="U11">
        <v>6376</v>
      </c>
      <c r="V11">
        <v>2170</v>
      </c>
      <c r="W11">
        <v>33682</v>
      </c>
      <c r="X11">
        <v>27575</v>
      </c>
      <c r="Y11">
        <v>29613</v>
      </c>
      <c r="Z11">
        <v>25526</v>
      </c>
      <c r="AA11">
        <v>31136</v>
      </c>
      <c r="AB11">
        <v>10066</v>
      </c>
      <c r="AC11">
        <v>42053</v>
      </c>
      <c r="AD11">
        <v>12835</v>
      </c>
      <c r="AE11">
        <v>33496</v>
      </c>
      <c r="AF11" s="37">
        <v>12988</v>
      </c>
      <c r="AG11" s="38">
        <v>22893</v>
      </c>
      <c r="AH11" s="37">
        <v>14904</v>
      </c>
      <c r="AI11" s="39">
        <v>8620</v>
      </c>
      <c r="AJ11" s="38">
        <v>4923.6249999999991</v>
      </c>
      <c r="AK11" s="37"/>
    </row>
    <row r="12" spans="4:37" x14ac:dyDescent="0.2">
      <c r="D12" t="s">
        <v>70</v>
      </c>
      <c r="E12">
        <v>7796</v>
      </c>
      <c r="F12">
        <v>8865</v>
      </c>
      <c r="G12">
        <v>13571</v>
      </c>
      <c r="H12">
        <v>1609</v>
      </c>
      <c r="I12">
        <v>5994</v>
      </c>
      <c r="J12">
        <v>1292</v>
      </c>
      <c r="K12">
        <v>18035</v>
      </c>
      <c r="L12">
        <v>6858</v>
      </c>
      <c r="M12">
        <v>15315</v>
      </c>
      <c r="N12">
        <v>12953</v>
      </c>
      <c r="O12">
        <v>1782</v>
      </c>
      <c r="P12">
        <v>430</v>
      </c>
      <c r="Q12">
        <v>2861</v>
      </c>
      <c r="R12">
        <v>6715</v>
      </c>
      <c r="S12">
        <v>3496</v>
      </c>
      <c r="T12">
        <v>2768</v>
      </c>
      <c r="U12">
        <v>2813</v>
      </c>
      <c r="V12">
        <v>3070</v>
      </c>
      <c r="W12">
        <v>9702</v>
      </c>
      <c r="X12">
        <v>67530</v>
      </c>
      <c r="Y12">
        <v>18681</v>
      </c>
      <c r="Z12">
        <v>32860</v>
      </c>
      <c r="AA12">
        <v>43568</v>
      </c>
      <c r="AB12">
        <v>33334</v>
      </c>
      <c r="AC12">
        <v>41604</v>
      </c>
      <c r="AD12">
        <v>12885</v>
      </c>
      <c r="AE12">
        <v>20550</v>
      </c>
      <c r="AF12" s="37">
        <v>12875</v>
      </c>
      <c r="AG12" s="38">
        <v>1280</v>
      </c>
      <c r="AH12" s="37">
        <v>6807</v>
      </c>
      <c r="AI12" s="39">
        <v>4272</v>
      </c>
      <c r="AJ12" s="37"/>
      <c r="AK12" s="37"/>
    </row>
    <row r="13" spans="4:37" x14ac:dyDescent="0.2">
      <c r="D13" t="s">
        <v>71</v>
      </c>
      <c r="E13">
        <v>7815</v>
      </c>
      <c r="F13">
        <v>17558</v>
      </c>
      <c r="G13">
        <v>5168</v>
      </c>
      <c r="H13">
        <v>2917</v>
      </c>
      <c r="I13">
        <v>7260</v>
      </c>
      <c r="J13">
        <v>118</v>
      </c>
      <c r="K13">
        <v>11358</v>
      </c>
      <c r="L13">
        <v>7519</v>
      </c>
      <c r="M13">
        <v>21332</v>
      </c>
      <c r="N13">
        <v>55</v>
      </c>
      <c r="O13">
        <v>29</v>
      </c>
      <c r="P13">
        <v>4</v>
      </c>
      <c r="Q13">
        <v>168</v>
      </c>
      <c r="R13">
        <v>824</v>
      </c>
      <c r="S13">
        <v>444</v>
      </c>
      <c r="T13">
        <v>265</v>
      </c>
      <c r="U13">
        <v>1059</v>
      </c>
      <c r="V13">
        <v>1264</v>
      </c>
      <c r="W13">
        <v>350</v>
      </c>
      <c r="X13">
        <v>24559</v>
      </c>
      <c r="Y13">
        <v>37953</v>
      </c>
      <c r="Z13">
        <v>27524</v>
      </c>
      <c r="AA13">
        <v>19738</v>
      </c>
      <c r="AB13">
        <v>9</v>
      </c>
      <c r="AC13">
        <v>37</v>
      </c>
      <c r="AD13">
        <v>4570</v>
      </c>
      <c r="AE13">
        <v>75</v>
      </c>
      <c r="AF13" s="37">
        <v>89</v>
      </c>
      <c r="AG13" s="38">
        <v>48</v>
      </c>
      <c r="AH13" s="37">
        <v>6</v>
      </c>
      <c r="AI13" s="39">
        <v>12</v>
      </c>
      <c r="AJ13" s="37"/>
      <c r="AK13" s="37"/>
    </row>
    <row r="14" spans="4:37" x14ac:dyDescent="0.2">
      <c r="D14" t="s">
        <v>72</v>
      </c>
      <c r="E14">
        <v>6188</v>
      </c>
      <c r="F14">
        <v>10527</v>
      </c>
      <c r="G14">
        <v>3357</v>
      </c>
      <c r="H14">
        <v>3631</v>
      </c>
      <c r="I14">
        <v>2310</v>
      </c>
      <c r="J14">
        <v>3624</v>
      </c>
      <c r="K14">
        <v>30102</v>
      </c>
      <c r="L14">
        <v>10925</v>
      </c>
      <c r="M14">
        <v>20644</v>
      </c>
      <c r="N14">
        <v>10599</v>
      </c>
      <c r="O14">
        <v>13140</v>
      </c>
      <c r="P14">
        <v>2557</v>
      </c>
      <c r="Q14">
        <v>7606</v>
      </c>
      <c r="R14">
        <v>23675</v>
      </c>
      <c r="S14">
        <v>8048</v>
      </c>
      <c r="T14">
        <v>11584</v>
      </c>
      <c r="U14">
        <v>16852</v>
      </c>
      <c r="V14">
        <v>8743</v>
      </c>
      <c r="W14">
        <v>269</v>
      </c>
      <c r="X14">
        <v>1058</v>
      </c>
      <c r="Y14">
        <v>1543</v>
      </c>
      <c r="Z14">
        <v>837</v>
      </c>
      <c r="AA14">
        <v>1096</v>
      </c>
      <c r="AB14">
        <v>114</v>
      </c>
      <c r="AD14">
        <v>34</v>
      </c>
      <c r="AE14">
        <v>209</v>
      </c>
      <c r="AF14" s="37">
        <v>13</v>
      </c>
      <c r="AG14" s="38">
        <v>162</v>
      </c>
      <c r="AH14" s="37">
        <v>14</v>
      </c>
      <c r="AI14" s="39">
        <v>2</v>
      </c>
      <c r="AJ14" s="37"/>
      <c r="AK14" s="37"/>
    </row>
    <row r="15" spans="4:37" x14ac:dyDescent="0.2">
      <c r="D15" t="s">
        <v>73</v>
      </c>
      <c r="E15">
        <v>10944</v>
      </c>
      <c r="F15">
        <v>28116</v>
      </c>
      <c r="G15">
        <v>4564</v>
      </c>
      <c r="H15">
        <v>2760</v>
      </c>
      <c r="I15">
        <v>11069</v>
      </c>
      <c r="J15">
        <v>8536</v>
      </c>
      <c r="K15">
        <v>36089</v>
      </c>
      <c r="L15">
        <v>11094</v>
      </c>
      <c r="M15">
        <v>23327</v>
      </c>
      <c r="N15">
        <v>29194</v>
      </c>
      <c r="O15">
        <v>16619</v>
      </c>
      <c r="P15">
        <v>14738</v>
      </c>
      <c r="Q15">
        <v>12401</v>
      </c>
      <c r="R15">
        <v>7979</v>
      </c>
      <c r="S15">
        <v>6071</v>
      </c>
      <c r="T15">
        <v>15717</v>
      </c>
      <c r="U15">
        <v>26329</v>
      </c>
      <c r="V15">
        <v>34626</v>
      </c>
      <c r="W15">
        <v>87098</v>
      </c>
      <c r="X15">
        <v>82721</v>
      </c>
      <c r="Y15">
        <v>64710</v>
      </c>
      <c r="Z15">
        <v>57959</v>
      </c>
      <c r="AA15">
        <v>50372</v>
      </c>
      <c r="AB15">
        <v>13120</v>
      </c>
      <c r="AC15">
        <v>32273</v>
      </c>
      <c r="AD15">
        <v>33955</v>
      </c>
      <c r="AE15">
        <v>28423</v>
      </c>
      <c r="AF15" s="37">
        <v>20616</v>
      </c>
      <c r="AG15" s="38">
        <v>13483</v>
      </c>
      <c r="AH15" s="37">
        <v>1019</v>
      </c>
      <c r="AI15" s="39">
        <v>8203</v>
      </c>
      <c r="AJ15" s="37"/>
      <c r="AK15" s="37"/>
    </row>
    <row r="16" spans="4:37" x14ac:dyDescent="0.2">
      <c r="D16" t="s">
        <v>74</v>
      </c>
      <c r="E16">
        <v>15779</v>
      </c>
      <c r="F16">
        <v>34322</v>
      </c>
      <c r="G16">
        <v>22476</v>
      </c>
      <c r="H16">
        <v>28374</v>
      </c>
      <c r="I16">
        <v>13506</v>
      </c>
      <c r="J16">
        <v>1693</v>
      </c>
      <c r="K16">
        <v>12073</v>
      </c>
      <c r="L16">
        <v>6871</v>
      </c>
      <c r="M16">
        <v>31568</v>
      </c>
      <c r="N16">
        <v>10702</v>
      </c>
      <c r="O16">
        <v>18183</v>
      </c>
      <c r="P16">
        <v>8402</v>
      </c>
      <c r="Q16">
        <v>926</v>
      </c>
      <c r="R16">
        <v>1662</v>
      </c>
      <c r="S16">
        <v>4013</v>
      </c>
      <c r="T16">
        <v>5251</v>
      </c>
      <c r="U16">
        <v>17030</v>
      </c>
      <c r="V16">
        <v>19555</v>
      </c>
      <c r="W16">
        <v>26809</v>
      </c>
      <c r="X16">
        <v>41732</v>
      </c>
      <c r="Y16">
        <v>104604</v>
      </c>
      <c r="Z16">
        <v>126372</v>
      </c>
      <c r="AA16">
        <v>108396</v>
      </c>
      <c r="AB16">
        <v>34602</v>
      </c>
      <c r="AC16">
        <v>43583</v>
      </c>
      <c r="AD16">
        <v>79477</v>
      </c>
      <c r="AE16">
        <v>59980</v>
      </c>
      <c r="AF16" s="37">
        <v>28541</v>
      </c>
      <c r="AG16" s="38">
        <v>46060</v>
      </c>
      <c r="AH16" s="37">
        <v>47575</v>
      </c>
      <c r="AI16" s="39">
        <v>30345</v>
      </c>
      <c r="AJ16" s="37"/>
      <c r="AK16" s="37"/>
    </row>
    <row r="17" spans="4:37" x14ac:dyDescent="0.2">
      <c r="D17" t="s">
        <v>75</v>
      </c>
      <c r="E17">
        <v>44894</v>
      </c>
      <c r="F17">
        <v>55765</v>
      </c>
      <c r="G17">
        <v>39218</v>
      </c>
      <c r="H17">
        <v>42417</v>
      </c>
      <c r="I17">
        <v>23593</v>
      </c>
      <c r="J17">
        <v>54440</v>
      </c>
      <c r="K17">
        <v>46463</v>
      </c>
      <c r="L17">
        <v>49</v>
      </c>
      <c r="M17">
        <v>7003</v>
      </c>
      <c r="N17">
        <v>3498</v>
      </c>
      <c r="O17">
        <v>7001</v>
      </c>
      <c r="P17">
        <v>4282</v>
      </c>
      <c r="Q17">
        <v>653</v>
      </c>
      <c r="R17">
        <v>1051</v>
      </c>
      <c r="S17">
        <v>3167</v>
      </c>
      <c r="T17">
        <v>532</v>
      </c>
      <c r="U17">
        <v>2094</v>
      </c>
      <c r="V17">
        <v>8177</v>
      </c>
      <c r="W17">
        <v>18192</v>
      </c>
      <c r="X17">
        <v>26008</v>
      </c>
      <c r="Y17">
        <v>67203</v>
      </c>
      <c r="Z17">
        <v>30887</v>
      </c>
      <c r="AA17">
        <v>59389</v>
      </c>
      <c r="AB17">
        <v>24176</v>
      </c>
      <c r="AC17">
        <v>5761</v>
      </c>
      <c r="AD17">
        <v>23237</v>
      </c>
      <c r="AE17">
        <v>25488</v>
      </c>
      <c r="AF17" s="37">
        <v>13860</v>
      </c>
      <c r="AG17" s="38">
        <v>7522</v>
      </c>
      <c r="AH17" s="37">
        <v>29704</v>
      </c>
      <c r="AI17" s="39">
        <v>27004</v>
      </c>
      <c r="AJ17" s="37"/>
      <c r="AK17" s="37"/>
    </row>
    <row r="18" spans="4:37" x14ac:dyDescent="0.2">
      <c r="D18" s="36" t="s">
        <v>147</v>
      </c>
      <c r="E18" s="40">
        <f>+SUM(E6:E17)</f>
        <v>277259</v>
      </c>
      <c r="F18" s="40">
        <f t="shared" ref="F18" si="0">+SUM(F6:F17)</f>
        <v>556306</v>
      </c>
      <c r="G18" s="40">
        <f t="shared" ref="G18" si="1">+SUM(G6:G17)</f>
        <v>447988</v>
      </c>
      <c r="H18" s="40">
        <f t="shared" ref="H18" si="2">+SUM(H6:H17)</f>
        <v>243591</v>
      </c>
      <c r="I18" s="40">
        <f t="shared" ref="I18" si="3">+SUM(I6:I17)</f>
        <v>340973</v>
      </c>
      <c r="J18" s="40">
        <f t="shared" ref="J18" si="4">+SUM(J6:J17)</f>
        <v>126468</v>
      </c>
      <c r="K18" s="40">
        <f t="shared" ref="K18" si="5">+SUM(K6:K17)</f>
        <v>444784</v>
      </c>
      <c r="L18" s="40">
        <f t="shared" ref="L18" si="6">+SUM(L6:L17)</f>
        <v>440242</v>
      </c>
      <c r="M18" s="40">
        <f t="shared" ref="M18" si="7">+SUM(M6:M17)</f>
        <v>300164</v>
      </c>
      <c r="N18" s="40">
        <f t="shared" ref="N18" si="8">+SUM(N6:N17)</f>
        <v>761145</v>
      </c>
      <c r="O18" s="40">
        <f t="shared" ref="O18" si="9">+SUM(O6:O17)</f>
        <v>656077</v>
      </c>
      <c r="P18" s="40">
        <f t="shared" ref="P18" si="10">+SUM(P6:P17)</f>
        <v>278201</v>
      </c>
      <c r="Q18" s="40">
        <f t="shared" ref="Q18" si="11">+SUM(Q6:Q17)</f>
        <v>291406</v>
      </c>
      <c r="R18" s="40">
        <f t="shared" ref="R18:AF18" si="12">+SUM(R6:R17)</f>
        <v>256921</v>
      </c>
      <c r="S18" s="40">
        <f t="shared" si="12"/>
        <v>293713</v>
      </c>
      <c r="T18" s="40">
        <f t="shared" si="12"/>
        <v>214266</v>
      </c>
      <c r="U18" s="40">
        <f t="shared" si="12"/>
        <v>361015</v>
      </c>
      <c r="V18" s="40">
        <f t="shared" si="12"/>
        <v>276230</v>
      </c>
      <c r="W18" s="40">
        <f t="shared" si="12"/>
        <v>780550</v>
      </c>
      <c r="X18" s="40">
        <f t="shared" si="12"/>
        <v>836569</v>
      </c>
      <c r="Y18" s="40">
        <f t="shared" si="12"/>
        <v>717178</v>
      </c>
      <c r="Z18" s="40">
        <f t="shared" si="12"/>
        <v>876892</v>
      </c>
      <c r="AA18" s="40">
        <f t="shared" si="12"/>
        <v>829302</v>
      </c>
      <c r="AB18" s="40">
        <f t="shared" si="12"/>
        <v>236968</v>
      </c>
      <c r="AC18" s="40">
        <f t="shared" si="12"/>
        <v>543278</v>
      </c>
      <c r="AD18" s="40">
        <f t="shared" si="12"/>
        <v>435863</v>
      </c>
      <c r="AE18" s="40">
        <f t="shared" si="12"/>
        <v>280421</v>
      </c>
      <c r="AF18" s="46">
        <f t="shared" si="12"/>
        <v>340684</v>
      </c>
      <c r="AG18" s="46">
        <f>+SUM(AG6:AG17)</f>
        <v>341508</v>
      </c>
      <c r="AH18" s="46">
        <f t="shared" ref="AH18:AI18" si="13">+SUM(AH6:AH17)</f>
        <v>318126</v>
      </c>
      <c r="AI18" s="46">
        <f t="shared" si="13"/>
        <v>258089</v>
      </c>
      <c r="AJ18" s="46">
        <f>+SUM(AJ6:AJ17)</f>
        <v>306406.05599999981</v>
      </c>
      <c r="AK18" s="47"/>
    </row>
    <row r="19" spans="4:37" x14ac:dyDescent="0.2">
      <c r="D19" t="s">
        <v>148</v>
      </c>
      <c r="E19">
        <f>+SUM(E6:E11)</f>
        <v>183843</v>
      </c>
      <c r="F19">
        <f t="shared" ref="F19:AJ19" si="14">+SUM(F6:F11)</f>
        <v>401153</v>
      </c>
      <c r="G19">
        <f t="shared" si="14"/>
        <v>359634</v>
      </c>
      <c r="H19">
        <f t="shared" si="14"/>
        <v>161883</v>
      </c>
      <c r="I19">
        <f t="shared" si="14"/>
        <v>277241</v>
      </c>
      <c r="J19">
        <f t="shared" si="14"/>
        <v>56765</v>
      </c>
      <c r="K19">
        <f t="shared" si="14"/>
        <v>290664</v>
      </c>
      <c r="L19">
        <f t="shared" si="14"/>
        <v>396926</v>
      </c>
      <c r="M19">
        <f t="shared" si="14"/>
        <v>180975</v>
      </c>
      <c r="N19">
        <f t="shared" si="14"/>
        <v>694144</v>
      </c>
      <c r="O19">
        <f t="shared" si="14"/>
        <v>599323</v>
      </c>
      <c r="P19">
        <f t="shared" si="14"/>
        <v>247788</v>
      </c>
      <c r="Q19">
        <f t="shared" si="14"/>
        <v>266791</v>
      </c>
      <c r="R19">
        <f t="shared" si="14"/>
        <v>215015</v>
      </c>
      <c r="S19">
        <f t="shared" si="14"/>
        <v>268474</v>
      </c>
      <c r="T19">
        <f t="shared" si="14"/>
        <v>178149</v>
      </c>
      <c r="U19">
        <f t="shared" si="14"/>
        <v>294838</v>
      </c>
      <c r="V19">
        <f t="shared" si="14"/>
        <v>200795</v>
      </c>
      <c r="W19">
        <f t="shared" si="14"/>
        <v>638130</v>
      </c>
      <c r="X19">
        <f t="shared" si="14"/>
        <v>592961</v>
      </c>
      <c r="Y19">
        <f t="shared" si="14"/>
        <v>422484</v>
      </c>
      <c r="Z19">
        <f t="shared" si="14"/>
        <v>600453</v>
      </c>
      <c r="AA19">
        <f t="shared" si="14"/>
        <v>546743</v>
      </c>
      <c r="AB19">
        <f t="shared" si="14"/>
        <v>131613</v>
      </c>
      <c r="AC19">
        <f t="shared" si="14"/>
        <v>420020</v>
      </c>
      <c r="AD19">
        <f t="shared" si="14"/>
        <v>281705</v>
      </c>
      <c r="AE19">
        <f t="shared" si="14"/>
        <v>145696</v>
      </c>
      <c r="AF19" s="48">
        <f t="shared" si="14"/>
        <v>264690</v>
      </c>
      <c r="AG19" s="48">
        <f t="shared" si="14"/>
        <v>272953</v>
      </c>
      <c r="AH19" s="48">
        <f t="shared" si="14"/>
        <v>233001</v>
      </c>
      <c r="AI19" s="48">
        <f t="shared" si="14"/>
        <v>188251</v>
      </c>
      <c r="AJ19" s="50">
        <f t="shared" si="14"/>
        <v>306406.05599999981</v>
      </c>
      <c r="AK19" s="47">
        <f>+AVERAGE(AF19:AJ19)</f>
        <v>253060.21119999996</v>
      </c>
    </row>
    <row r="20" spans="4:37" ht="19" x14ac:dyDescent="0.25">
      <c r="D20" t="s">
        <v>149</v>
      </c>
      <c r="E20">
        <f>+SUM(E12:E17)</f>
        <v>93416</v>
      </c>
      <c r="F20">
        <f t="shared" ref="F20:AJ20" si="15">+SUM(F12:F17)</f>
        <v>155153</v>
      </c>
      <c r="G20">
        <f t="shared" si="15"/>
        <v>88354</v>
      </c>
      <c r="H20">
        <f t="shared" si="15"/>
        <v>81708</v>
      </c>
      <c r="I20">
        <f t="shared" si="15"/>
        <v>63732</v>
      </c>
      <c r="J20">
        <f t="shared" si="15"/>
        <v>69703</v>
      </c>
      <c r="K20">
        <f t="shared" si="15"/>
        <v>154120</v>
      </c>
      <c r="L20">
        <f t="shared" si="15"/>
        <v>43316</v>
      </c>
      <c r="M20">
        <f t="shared" si="15"/>
        <v>119189</v>
      </c>
      <c r="N20">
        <f t="shared" si="15"/>
        <v>67001</v>
      </c>
      <c r="O20">
        <f t="shared" si="15"/>
        <v>56754</v>
      </c>
      <c r="P20">
        <f t="shared" si="15"/>
        <v>30413</v>
      </c>
      <c r="Q20">
        <f t="shared" si="15"/>
        <v>24615</v>
      </c>
      <c r="R20">
        <f t="shared" si="15"/>
        <v>41906</v>
      </c>
      <c r="S20">
        <f t="shared" si="15"/>
        <v>25239</v>
      </c>
      <c r="T20">
        <f t="shared" si="15"/>
        <v>36117</v>
      </c>
      <c r="U20">
        <f t="shared" si="15"/>
        <v>66177</v>
      </c>
      <c r="V20">
        <f t="shared" si="15"/>
        <v>75435</v>
      </c>
      <c r="W20">
        <f t="shared" si="15"/>
        <v>142420</v>
      </c>
      <c r="X20">
        <f t="shared" si="15"/>
        <v>243608</v>
      </c>
      <c r="Y20">
        <f t="shared" si="15"/>
        <v>294694</v>
      </c>
      <c r="Z20">
        <f t="shared" si="15"/>
        <v>276439</v>
      </c>
      <c r="AA20">
        <f t="shared" si="15"/>
        <v>282559</v>
      </c>
      <c r="AB20">
        <f t="shared" si="15"/>
        <v>105355</v>
      </c>
      <c r="AC20">
        <f t="shared" si="15"/>
        <v>123258</v>
      </c>
      <c r="AD20">
        <f t="shared" si="15"/>
        <v>154158</v>
      </c>
      <c r="AE20">
        <f t="shared" si="15"/>
        <v>134725</v>
      </c>
      <c r="AF20" s="48">
        <f t="shared" si="15"/>
        <v>75994</v>
      </c>
      <c r="AG20" s="48">
        <f t="shared" si="15"/>
        <v>68555</v>
      </c>
      <c r="AH20" s="48">
        <f t="shared" si="15"/>
        <v>85125</v>
      </c>
      <c r="AI20" s="48">
        <f t="shared" si="15"/>
        <v>69838</v>
      </c>
      <c r="AJ20" s="49">
        <f>+AVERAGE(AF20:AI20)</f>
        <v>74878</v>
      </c>
      <c r="AK20" s="50">
        <f>+AJ19+AJ20</f>
        <v>381284.05599999981</v>
      </c>
    </row>
    <row r="21" spans="4:37" x14ac:dyDescent="0.2">
      <c r="D21" t="s">
        <v>151</v>
      </c>
      <c r="E21" s="33">
        <f>+E19/E18</f>
        <v>0.66307315542507184</v>
      </c>
      <c r="F21" s="33">
        <f t="shared" ref="F21:AJ21" si="16">+F19/F18</f>
        <v>0.72110133631490581</v>
      </c>
      <c r="G21" s="33">
        <f t="shared" si="16"/>
        <v>0.80277596721340749</v>
      </c>
      <c r="H21" s="33">
        <f t="shared" si="16"/>
        <v>0.66456888801310399</v>
      </c>
      <c r="I21" s="33">
        <f t="shared" si="16"/>
        <v>0.81308783979963228</v>
      </c>
      <c r="J21" s="33">
        <f t="shared" si="16"/>
        <v>0.44884872062498021</v>
      </c>
      <c r="K21" s="33">
        <f t="shared" si="16"/>
        <v>0.65349473002625991</v>
      </c>
      <c r="L21" s="33">
        <f t="shared" si="16"/>
        <v>0.9016086606911653</v>
      </c>
      <c r="M21" s="33">
        <f t="shared" si="16"/>
        <v>0.60292040351274634</v>
      </c>
      <c r="N21" s="33">
        <f t="shared" si="16"/>
        <v>0.91197340848327191</v>
      </c>
      <c r="O21" s="33">
        <f t="shared" si="16"/>
        <v>0.91349490989624693</v>
      </c>
      <c r="P21" s="33">
        <f t="shared" si="16"/>
        <v>0.89067976031718077</v>
      </c>
      <c r="Q21" s="33">
        <f t="shared" si="16"/>
        <v>0.91553022243879678</v>
      </c>
      <c r="R21" s="33">
        <f t="shared" si="16"/>
        <v>0.83689149582945732</v>
      </c>
      <c r="S21" s="33">
        <f t="shared" si="16"/>
        <v>0.91406917637285379</v>
      </c>
      <c r="T21" s="33">
        <f t="shared" si="16"/>
        <v>0.83143849234129541</v>
      </c>
      <c r="U21" s="33">
        <f t="shared" si="16"/>
        <v>0.8166918272093957</v>
      </c>
      <c r="V21" s="33">
        <f t="shared" si="16"/>
        <v>0.72691235564565759</v>
      </c>
      <c r="W21" s="33">
        <f t="shared" si="16"/>
        <v>0.81753891486772146</v>
      </c>
      <c r="X21" s="33">
        <f t="shared" si="16"/>
        <v>0.70880106721621294</v>
      </c>
      <c r="Y21" s="33">
        <f t="shared" si="16"/>
        <v>0.58909224767073165</v>
      </c>
      <c r="Z21" s="33">
        <f t="shared" si="16"/>
        <v>0.6847513718907231</v>
      </c>
      <c r="AA21" s="33">
        <f t="shared" si="16"/>
        <v>0.65928093746307137</v>
      </c>
      <c r="AB21" s="33">
        <f t="shared" si="16"/>
        <v>0.55540410519563821</v>
      </c>
      <c r="AC21" s="33">
        <f t="shared" si="16"/>
        <v>0.77312167987660096</v>
      </c>
      <c r="AD21" s="33">
        <f t="shared" si="16"/>
        <v>0.6463154706868901</v>
      </c>
      <c r="AE21" s="33">
        <f t="shared" si="16"/>
        <v>0.519561659076888</v>
      </c>
      <c r="AF21" s="33">
        <f t="shared" si="16"/>
        <v>0.77693698559368796</v>
      </c>
      <c r="AG21" s="33">
        <f t="shared" si="16"/>
        <v>0.7992579968844068</v>
      </c>
      <c r="AH21" s="33">
        <f t="shared" si="16"/>
        <v>0.73241734407121706</v>
      </c>
      <c r="AI21" s="33">
        <f t="shared" si="16"/>
        <v>0.72940342285025705</v>
      </c>
      <c r="AJ21" s="33">
        <f t="shared" si="16"/>
        <v>1</v>
      </c>
    </row>
    <row r="22" spans="4:37" x14ac:dyDescent="0.2">
      <c r="D22" t="s">
        <v>150</v>
      </c>
      <c r="E22" s="33">
        <f>+E20/E18</f>
        <v>0.33692684457492811</v>
      </c>
      <c r="F22" s="33">
        <f t="shared" ref="F22:AJ22" si="17">+F20/F18</f>
        <v>0.27889866368509419</v>
      </c>
      <c r="G22" s="33">
        <f t="shared" si="17"/>
        <v>0.19722403278659251</v>
      </c>
      <c r="H22" s="33">
        <f t="shared" si="17"/>
        <v>0.33543111198689607</v>
      </c>
      <c r="I22" s="33">
        <f t="shared" si="17"/>
        <v>0.18691216020036777</v>
      </c>
      <c r="J22" s="33">
        <f t="shared" si="17"/>
        <v>0.55115127937501973</v>
      </c>
      <c r="K22" s="33">
        <f t="shared" si="17"/>
        <v>0.34650526997374004</v>
      </c>
      <c r="L22" s="33">
        <f t="shared" si="17"/>
        <v>9.8391339308834688E-2</v>
      </c>
      <c r="M22" s="33">
        <f t="shared" si="17"/>
        <v>0.39707959648725366</v>
      </c>
      <c r="N22" s="33">
        <f t="shared" si="17"/>
        <v>8.8026591516728092E-2</v>
      </c>
      <c r="O22" s="33">
        <f t="shared" si="17"/>
        <v>8.6505090103753068E-2</v>
      </c>
      <c r="P22" s="33">
        <f t="shared" si="17"/>
        <v>0.10932023968281926</v>
      </c>
      <c r="Q22" s="33">
        <f t="shared" si="17"/>
        <v>8.4469777561203274E-2</v>
      </c>
      <c r="R22" s="33">
        <f t="shared" si="17"/>
        <v>0.16310850417054271</v>
      </c>
      <c r="S22" s="33">
        <f t="shared" si="17"/>
        <v>8.5930823627146227E-2</v>
      </c>
      <c r="T22" s="33">
        <f t="shared" si="17"/>
        <v>0.16856150765870459</v>
      </c>
      <c r="U22" s="33">
        <f t="shared" si="17"/>
        <v>0.18330817279060427</v>
      </c>
      <c r="V22" s="33">
        <f t="shared" si="17"/>
        <v>0.27308764435434241</v>
      </c>
      <c r="W22" s="33">
        <f t="shared" si="17"/>
        <v>0.18246108513227852</v>
      </c>
      <c r="X22" s="33">
        <f t="shared" si="17"/>
        <v>0.29119893278378711</v>
      </c>
      <c r="Y22" s="33">
        <f t="shared" si="17"/>
        <v>0.41090775232926835</v>
      </c>
      <c r="Z22" s="33">
        <f t="shared" si="17"/>
        <v>0.31524862810927684</v>
      </c>
      <c r="AA22" s="33">
        <f t="shared" si="17"/>
        <v>0.34071906253692863</v>
      </c>
      <c r="AB22" s="33">
        <f t="shared" si="17"/>
        <v>0.44459589480436179</v>
      </c>
      <c r="AC22" s="33">
        <f t="shared" si="17"/>
        <v>0.22687832012339906</v>
      </c>
      <c r="AD22" s="33">
        <f t="shared" si="17"/>
        <v>0.35368452931310984</v>
      </c>
      <c r="AE22" s="33">
        <f t="shared" si="17"/>
        <v>0.48043834092311205</v>
      </c>
      <c r="AF22" s="33">
        <f t="shared" si="17"/>
        <v>0.22306301440631202</v>
      </c>
      <c r="AG22" s="33">
        <f t="shared" si="17"/>
        <v>0.2007420031155932</v>
      </c>
      <c r="AH22" s="33">
        <f t="shared" si="17"/>
        <v>0.26758265592878294</v>
      </c>
      <c r="AI22" s="33">
        <f t="shared" si="17"/>
        <v>0.27059657714974295</v>
      </c>
      <c r="AJ22" s="33">
        <f t="shared" si="17"/>
        <v>0.24437506548499827</v>
      </c>
    </row>
    <row r="24" spans="4:37" x14ac:dyDescent="0.2">
      <c r="D24" t="s">
        <v>152</v>
      </c>
      <c r="E24">
        <f t="shared" ref="E24:AJ24" si="18">+E20+F19</f>
        <v>494569</v>
      </c>
      <c r="F24">
        <f t="shared" si="18"/>
        <v>514787</v>
      </c>
      <c r="G24">
        <f t="shared" si="18"/>
        <v>250237</v>
      </c>
      <c r="H24">
        <f t="shared" si="18"/>
        <v>358949</v>
      </c>
      <c r="I24">
        <f t="shared" si="18"/>
        <v>120497</v>
      </c>
      <c r="J24">
        <f t="shared" si="18"/>
        <v>360367</v>
      </c>
      <c r="K24">
        <f t="shared" si="18"/>
        <v>551046</v>
      </c>
      <c r="L24">
        <f t="shared" si="18"/>
        <v>224291</v>
      </c>
      <c r="M24">
        <f t="shared" si="18"/>
        <v>813333</v>
      </c>
      <c r="N24">
        <f t="shared" si="18"/>
        <v>666324</v>
      </c>
      <c r="O24">
        <f t="shared" si="18"/>
        <v>304542</v>
      </c>
      <c r="P24">
        <f t="shared" si="18"/>
        <v>297204</v>
      </c>
      <c r="Q24">
        <f t="shared" si="18"/>
        <v>239630</v>
      </c>
      <c r="R24">
        <f t="shared" si="18"/>
        <v>310380</v>
      </c>
      <c r="S24">
        <f t="shared" si="18"/>
        <v>203388</v>
      </c>
      <c r="T24">
        <f t="shared" si="18"/>
        <v>330955</v>
      </c>
      <c r="U24">
        <f t="shared" si="18"/>
        <v>266972</v>
      </c>
      <c r="V24">
        <f t="shared" si="18"/>
        <v>713565</v>
      </c>
      <c r="W24">
        <f t="shared" si="18"/>
        <v>735381</v>
      </c>
      <c r="X24">
        <f t="shared" si="18"/>
        <v>666092</v>
      </c>
      <c r="Y24">
        <f t="shared" si="18"/>
        <v>895147</v>
      </c>
      <c r="Z24">
        <f t="shared" si="18"/>
        <v>823182</v>
      </c>
      <c r="AA24">
        <f t="shared" si="18"/>
        <v>414172</v>
      </c>
      <c r="AB24">
        <f t="shared" si="18"/>
        <v>525375</v>
      </c>
      <c r="AC24">
        <f t="shared" si="18"/>
        <v>404963</v>
      </c>
      <c r="AD24">
        <f t="shared" si="18"/>
        <v>299854</v>
      </c>
      <c r="AE24">
        <f t="shared" si="18"/>
        <v>399415</v>
      </c>
      <c r="AF24">
        <f t="shared" si="18"/>
        <v>348947</v>
      </c>
      <c r="AG24">
        <f t="shared" si="18"/>
        <v>301556</v>
      </c>
      <c r="AH24">
        <f t="shared" si="18"/>
        <v>273376</v>
      </c>
      <c r="AI24" s="34">
        <f t="shared" si="18"/>
        <v>376244.05599999981</v>
      </c>
      <c r="AJ24">
        <f t="shared" si="18"/>
        <v>327938.21119999996</v>
      </c>
    </row>
    <row r="25" spans="4:37" x14ac:dyDescent="0.2">
      <c r="D25" t="s">
        <v>153</v>
      </c>
      <c r="E25" s="33">
        <f t="shared" ref="E25" si="19">+F19/E24</f>
        <v>0.81111634574750946</v>
      </c>
      <c r="F25" s="33">
        <f t="shared" ref="F25" si="20">+G19/F24</f>
        <v>0.69860738519037968</v>
      </c>
      <c r="G25" s="33">
        <f t="shared" ref="G25" si="21">+H19/G24</f>
        <v>0.6469187210524423</v>
      </c>
      <c r="H25" s="33">
        <f t="shared" ref="H25" si="22">+I19/H24</f>
        <v>0.77236877662286285</v>
      </c>
      <c r="I25" s="33">
        <f t="shared" ref="I25" si="23">+J19/I24</f>
        <v>0.4710905665701221</v>
      </c>
      <c r="J25" s="33">
        <f t="shared" ref="J25" si="24">+K19/J24</f>
        <v>0.80657773880516248</v>
      </c>
      <c r="K25" s="33">
        <f t="shared" ref="K25" si="25">+L19/K24</f>
        <v>0.72031373061414106</v>
      </c>
      <c r="L25" s="33">
        <f t="shared" ref="L25" si="26">+M19/L24</f>
        <v>0.8068758889121721</v>
      </c>
      <c r="M25" s="33">
        <f t="shared" ref="M25" si="27">+N19/M24</f>
        <v>0.85345608748200308</v>
      </c>
      <c r="N25" s="33">
        <f t="shared" ref="N25" si="28">+O19/N24</f>
        <v>0.89944681566325091</v>
      </c>
      <c r="O25" s="33">
        <f t="shared" ref="O25" si="29">+P19/O24</f>
        <v>0.81364146817187777</v>
      </c>
      <c r="P25" s="33">
        <f t="shared" ref="P25" si="30">+Q19/P24</f>
        <v>0.89766961413709101</v>
      </c>
      <c r="Q25" s="33">
        <f t="shared" ref="Q25" si="31">+R19/Q24</f>
        <v>0.8972791386721195</v>
      </c>
      <c r="R25" s="33">
        <f t="shared" ref="R25:AG25" si="32">+S19/R24</f>
        <v>0.86498485727173147</v>
      </c>
      <c r="S25" s="33">
        <f t="shared" si="32"/>
        <v>0.87590713316419844</v>
      </c>
      <c r="T25" s="33">
        <f t="shared" si="32"/>
        <v>0.89087036001873365</v>
      </c>
      <c r="U25" s="33">
        <f t="shared" si="32"/>
        <v>0.75212007251696811</v>
      </c>
      <c r="V25" s="33">
        <f t="shared" si="32"/>
        <v>0.89428433289188791</v>
      </c>
      <c r="W25" s="33">
        <f t="shared" si="32"/>
        <v>0.8063316838482365</v>
      </c>
      <c r="X25" s="33">
        <f t="shared" si="32"/>
        <v>0.63427274310455617</v>
      </c>
      <c r="Y25" s="33">
        <f t="shared" si="32"/>
        <v>0.67078703274434259</v>
      </c>
      <c r="Z25" s="33">
        <f t="shared" si="32"/>
        <v>0.66418240437716081</v>
      </c>
      <c r="AA25" s="33">
        <f t="shared" si="32"/>
        <v>0.31777377514655747</v>
      </c>
      <c r="AB25" s="33">
        <f t="shared" si="32"/>
        <v>0.79946704734713303</v>
      </c>
      <c r="AC25" s="33">
        <f t="shared" si="32"/>
        <v>0.69563145275000438</v>
      </c>
      <c r="AD25" s="33">
        <f t="shared" si="32"/>
        <v>0.48588979970252189</v>
      </c>
      <c r="AE25" s="33">
        <f t="shared" si="32"/>
        <v>0.66269419025324539</v>
      </c>
      <c r="AF25" s="33">
        <f t="shared" si="32"/>
        <v>0.78221907624940179</v>
      </c>
      <c r="AG25" s="33">
        <f t="shared" si="32"/>
        <v>0.77266245738768258</v>
      </c>
      <c r="AH25" s="33">
        <f>+AI19/AH24</f>
        <v>0.68861567950368718</v>
      </c>
      <c r="AI25" s="33">
        <f>+AJ19/AI24</f>
        <v>0.81438112074785829</v>
      </c>
    </row>
    <row r="32" spans="4:37" x14ac:dyDescent="0.2">
      <c r="E32">
        <v>1995</v>
      </c>
      <c r="F32">
        <v>16934</v>
      </c>
      <c r="G32">
        <v>21255</v>
      </c>
      <c r="H32">
        <v>9174</v>
      </c>
      <c r="I32">
        <v>4738</v>
      </c>
      <c r="J32">
        <v>3414</v>
      </c>
      <c r="K32">
        <v>1250</v>
      </c>
      <c r="L32">
        <v>1292</v>
      </c>
      <c r="M32">
        <v>118</v>
      </c>
      <c r="N32">
        <v>3624</v>
      </c>
      <c r="O32">
        <v>8536</v>
      </c>
      <c r="P32">
        <v>1693</v>
      </c>
      <c r="Q32">
        <v>54440</v>
      </c>
    </row>
    <row r="33" spans="5:17" x14ac:dyDescent="0.2">
      <c r="E33">
        <v>1996</v>
      </c>
      <c r="F33">
        <v>86344</v>
      </c>
      <c r="G33">
        <v>89463</v>
      </c>
      <c r="H33">
        <v>68050</v>
      </c>
      <c r="I33">
        <v>26453</v>
      </c>
      <c r="J33">
        <v>8697</v>
      </c>
      <c r="K33">
        <v>11657</v>
      </c>
      <c r="L33">
        <v>18035</v>
      </c>
      <c r="M33">
        <v>11358</v>
      </c>
      <c r="N33">
        <v>30102</v>
      </c>
      <c r="O33">
        <v>36089</v>
      </c>
      <c r="P33">
        <v>12073</v>
      </c>
      <c r="Q33">
        <v>46463</v>
      </c>
    </row>
    <row r="34" spans="5:17" x14ac:dyDescent="0.2">
      <c r="E34">
        <v>1997</v>
      </c>
      <c r="F34">
        <v>101551</v>
      </c>
      <c r="G34">
        <v>62270</v>
      </c>
      <c r="H34">
        <v>121197</v>
      </c>
      <c r="I34">
        <v>63294</v>
      </c>
      <c r="J34">
        <v>38243</v>
      </c>
      <c r="K34">
        <v>10371</v>
      </c>
      <c r="L34">
        <v>6858</v>
      </c>
      <c r="M34">
        <v>7519</v>
      </c>
      <c r="N34">
        <v>10925</v>
      </c>
      <c r="O34">
        <v>11094</v>
      </c>
      <c r="P34">
        <v>6871</v>
      </c>
      <c r="Q34">
        <v>49</v>
      </c>
    </row>
    <row r="35" spans="5:17" x14ac:dyDescent="0.2">
      <c r="E35">
        <v>1998</v>
      </c>
      <c r="F35">
        <v>32941</v>
      </c>
      <c r="G35">
        <v>34264</v>
      </c>
      <c r="H35">
        <v>34439</v>
      </c>
      <c r="I35">
        <v>32097</v>
      </c>
      <c r="J35">
        <v>22546</v>
      </c>
      <c r="K35">
        <v>24688</v>
      </c>
      <c r="L35">
        <v>15315</v>
      </c>
      <c r="M35">
        <v>21332</v>
      </c>
      <c r="N35">
        <v>20644</v>
      </c>
      <c r="O35">
        <v>23327</v>
      </c>
      <c r="P35">
        <v>31568</v>
      </c>
      <c r="Q35">
        <v>7003</v>
      </c>
    </row>
    <row r="36" spans="5:17" x14ac:dyDescent="0.2">
      <c r="E36">
        <v>1999</v>
      </c>
      <c r="F36">
        <v>124441</v>
      </c>
      <c r="G36">
        <v>154699</v>
      </c>
      <c r="H36">
        <v>172684</v>
      </c>
      <c r="I36">
        <v>102326</v>
      </c>
      <c r="J36">
        <v>99886</v>
      </c>
      <c r="K36">
        <v>40108</v>
      </c>
      <c r="L36">
        <v>12953</v>
      </c>
      <c r="M36">
        <v>55</v>
      </c>
      <c r="N36">
        <v>10599</v>
      </c>
      <c r="O36">
        <v>29194</v>
      </c>
      <c r="P36">
        <v>10702</v>
      </c>
      <c r="Q36">
        <v>3498</v>
      </c>
    </row>
    <row r="37" spans="5:17" x14ac:dyDescent="0.2">
      <c r="E37">
        <v>2000</v>
      </c>
      <c r="F37">
        <v>101321</v>
      </c>
      <c r="G37">
        <v>247423</v>
      </c>
      <c r="H37">
        <v>124912</v>
      </c>
      <c r="I37">
        <v>69975</v>
      </c>
      <c r="J37">
        <v>35506</v>
      </c>
      <c r="K37">
        <v>20186</v>
      </c>
      <c r="L37">
        <v>1782</v>
      </c>
      <c r="M37">
        <v>29</v>
      </c>
      <c r="N37">
        <v>13140</v>
      </c>
      <c r="O37">
        <v>16619</v>
      </c>
      <c r="P37">
        <v>18183</v>
      </c>
      <c r="Q37">
        <v>7001</v>
      </c>
    </row>
    <row r="38" spans="5:17" x14ac:dyDescent="0.2">
      <c r="E38">
        <v>2001</v>
      </c>
      <c r="F38">
        <v>87537</v>
      </c>
      <c r="G38">
        <v>64543</v>
      </c>
      <c r="H38">
        <v>54586</v>
      </c>
      <c r="I38">
        <v>27311</v>
      </c>
      <c r="J38">
        <v>12456</v>
      </c>
      <c r="K38">
        <v>1355</v>
      </c>
      <c r="L38">
        <v>430</v>
      </c>
      <c r="M38">
        <v>4</v>
      </c>
      <c r="N38">
        <v>2557</v>
      </c>
      <c r="O38">
        <v>14738</v>
      </c>
      <c r="P38">
        <v>8402</v>
      </c>
      <c r="Q38">
        <v>4282</v>
      </c>
    </row>
    <row r="39" spans="5:17" x14ac:dyDescent="0.2">
      <c r="E39">
        <v>2002</v>
      </c>
      <c r="F39">
        <v>90588</v>
      </c>
      <c r="G39">
        <v>82651</v>
      </c>
      <c r="H39">
        <v>45400</v>
      </c>
      <c r="I39">
        <v>30718</v>
      </c>
      <c r="J39">
        <v>12254</v>
      </c>
      <c r="K39">
        <v>5180</v>
      </c>
      <c r="L39">
        <v>2861</v>
      </c>
      <c r="M39">
        <v>168</v>
      </c>
      <c r="N39">
        <v>7606</v>
      </c>
      <c r="O39">
        <v>12401</v>
      </c>
      <c r="P39">
        <v>926</v>
      </c>
      <c r="Q39">
        <v>653</v>
      </c>
    </row>
    <row r="40" spans="5:17" x14ac:dyDescent="0.2">
      <c r="E40">
        <v>2003</v>
      </c>
      <c r="F40">
        <v>15966</v>
      </c>
      <c r="G40">
        <v>28930</v>
      </c>
      <c r="H40">
        <v>59994</v>
      </c>
      <c r="I40">
        <v>75497</v>
      </c>
      <c r="J40">
        <v>20165</v>
      </c>
      <c r="K40">
        <v>14463</v>
      </c>
      <c r="L40">
        <v>6715</v>
      </c>
      <c r="M40">
        <v>824</v>
      </c>
      <c r="N40">
        <v>23675</v>
      </c>
      <c r="O40">
        <v>7979</v>
      </c>
      <c r="P40">
        <v>1662</v>
      </c>
      <c r="Q40">
        <v>1051</v>
      </c>
    </row>
    <row r="41" spans="5:17" x14ac:dyDescent="0.2">
      <c r="E41">
        <v>2004</v>
      </c>
      <c r="F41">
        <v>124</v>
      </c>
      <c r="G41">
        <v>88264</v>
      </c>
      <c r="H41">
        <v>70202</v>
      </c>
      <c r="I41">
        <v>79125</v>
      </c>
      <c r="J41">
        <v>28335</v>
      </c>
      <c r="K41">
        <v>2424</v>
      </c>
      <c r="L41">
        <v>3496</v>
      </c>
      <c r="M41">
        <v>444</v>
      </c>
      <c r="N41">
        <v>8048</v>
      </c>
      <c r="O41">
        <v>6071</v>
      </c>
      <c r="P41">
        <v>4013</v>
      </c>
      <c r="Q41">
        <v>3167</v>
      </c>
    </row>
    <row r="42" spans="5:17" x14ac:dyDescent="0.2">
      <c r="E42">
        <v>2005</v>
      </c>
      <c r="F42">
        <v>26</v>
      </c>
      <c r="G42">
        <v>68297</v>
      </c>
      <c r="H42">
        <v>33041</v>
      </c>
      <c r="I42">
        <v>33824</v>
      </c>
      <c r="J42">
        <v>36611</v>
      </c>
      <c r="K42">
        <v>6350</v>
      </c>
      <c r="L42">
        <v>2768</v>
      </c>
      <c r="M42">
        <v>265</v>
      </c>
      <c r="N42">
        <v>11584</v>
      </c>
      <c r="O42">
        <v>15717</v>
      </c>
      <c r="P42">
        <v>5251</v>
      </c>
      <c r="Q42">
        <v>532</v>
      </c>
    </row>
    <row r="43" spans="5:17" x14ac:dyDescent="0.2">
      <c r="E43">
        <v>2006</v>
      </c>
      <c r="F43">
        <v>626</v>
      </c>
      <c r="G43">
        <v>79265</v>
      </c>
      <c r="H43">
        <v>112628</v>
      </c>
      <c r="I43">
        <v>49058</v>
      </c>
      <c r="J43">
        <v>46885</v>
      </c>
      <c r="K43">
        <v>6376</v>
      </c>
      <c r="L43">
        <v>2813</v>
      </c>
      <c r="M43">
        <v>1059</v>
      </c>
      <c r="N43">
        <v>16852</v>
      </c>
      <c r="O43">
        <v>26329</v>
      </c>
      <c r="P43">
        <v>17030</v>
      </c>
      <c r="Q43">
        <v>2094</v>
      </c>
    </row>
    <row r="44" spans="5:17" x14ac:dyDescent="0.2">
      <c r="E44">
        <v>2007</v>
      </c>
      <c r="F44">
        <v>38</v>
      </c>
      <c r="G44">
        <v>56543</v>
      </c>
      <c r="H44">
        <v>94919</v>
      </c>
      <c r="I44">
        <v>32250</v>
      </c>
      <c r="J44">
        <v>14875</v>
      </c>
      <c r="K44">
        <v>2170</v>
      </c>
      <c r="L44">
        <v>3070</v>
      </c>
      <c r="M44">
        <v>1264</v>
      </c>
      <c r="N44">
        <v>8743</v>
      </c>
      <c r="O44">
        <v>34626</v>
      </c>
      <c r="P44">
        <v>19555</v>
      </c>
      <c r="Q44">
        <v>8177</v>
      </c>
    </row>
    <row r="45" spans="5:17" x14ac:dyDescent="0.2">
      <c r="E45">
        <v>2008</v>
      </c>
      <c r="F45">
        <v>89</v>
      </c>
      <c r="G45">
        <v>128406</v>
      </c>
      <c r="H45">
        <v>234583</v>
      </c>
      <c r="I45">
        <v>158390</v>
      </c>
      <c r="J45">
        <v>82980</v>
      </c>
      <c r="K45">
        <v>33682</v>
      </c>
      <c r="L45">
        <v>9702</v>
      </c>
      <c r="M45">
        <v>350</v>
      </c>
      <c r="N45">
        <v>269</v>
      </c>
      <c r="O45">
        <v>87098</v>
      </c>
      <c r="P45">
        <v>26809</v>
      </c>
      <c r="Q45">
        <v>18192</v>
      </c>
    </row>
    <row r="46" spans="5:17" x14ac:dyDescent="0.2">
      <c r="E46">
        <v>2009</v>
      </c>
      <c r="F46">
        <v>79</v>
      </c>
      <c r="G46">
        <v>81654</v>
      </c>
      <c r="H46">
        <v>322125</v>
      </c>
      <c r="I46">
        <v>126121</v>
      </c>
      <c r="J46">
        <v>35407</v>
      </c>
      <c r="K46">
        <v>27575</v>
      </c>
      <c r="L46">
        <v>67530</v>
      </c>
      <c r="M46">
        <v>24559</v>
      </c>
      <c r="N46">
        <v>1058</v>
      </c>
      <c r="O46">
        <v>82721</v>
      </c>
      <c r="P46">
        <v>41732</v>
      </c>
      <c r="Q46">
        <v>26008</v>
      </c>
    </row>
    <row r="47" spans="5:17" x14ac:dyDescent="0.2">
      <c r="E47">
        <v>2010</v>
      </c>
      <c r="F47">
        <v>12</v>
      </c>
      <c r="G47">
        <v>36825</v>
      </c>
      <c r="H47">
        <v>89685</v>
      </c>
      <c r="I47">
        <v>176833</v>
      </c>
      <c r="J47">
        <v>89516</v>
      </c>
      <c r="K47">
        <v>29613</v>
      </c>
      <c r="L47">
        <v>18681</v>
      </c>
      <c r="M47">
        <v>37953</v>
      </c>
      <c r="N47">
        <v>1543</v>
      </c>
      <c r="O47">
        <v>64710</v>
      </c>
      <c r="P47">
        <v>104604</v>
      </c>
      <c r="Q47">
        <v>67203</v>
      </c>
    </row>
    <row r="48" spans="5:17" x14ac:dyDescent="0.2">
      <c r="E48">
        <v>2011</v>
      </c>
      <c r="F48">
        <v>11</v>
      </c>
      <c r="G48">
        <v>26870</v>
      </c>
      <c r="H48">
        <v>303616</v>
      </c>
      <c r="I48">
        <v>180873</v>
      </c>
      <c r="J48">
        <v>63557</v>
      </c>
      <c r="K48">
        <v>25526</v>
      </c>
      <c r="L48">
        <v>32860</v>
      </c>
      <c r="M48">
        <v>27524</v>
      </c>
      <c r="N48">
        <v>837</v>
      </c>
      <c r="O48">
        <v>57959</v>
      </c>
      <c r="P48">
        <v>126372</v>
      </c>
      <c r="Q48">
        <v>30887</v>
      </c>
    </row>
    <row r="49" spans="5:17" x14ac:dyDescent="0.2">
      <c r="E49">
        <v>2012</v>
      </c>
      <c r="F49">
        <v>17</v>
      </c>
      <c r="G49">
        <v>31613</v>
      </c>
      <c r="H49">
        <v>240288</v>
      </c>
      <c r="I49">
        <v>184695</v>
      </c>
      <c r="J49">
        <v>58994</v>
      </c>
      <c r="K49">
        <v>31136</v>
      </c>
      <c r="L49">
        <v>43568</v>
      </c>
      <c r="M49">
        <v>19738</v>
      </c>
      <c r="N49">
        <v>1096</v>
      </c>
      <c r="O49">
        <v>50372</v>
      </c>
      <c r="P49">
        <v>108396</v>
      </c>
      <c r="Q49">
        <v>59389</v>
      </c>
    </row>
    <row r="50" spans="5:17" x14ac:dyDescent="0.2">
      <c r="E50">
        <v>2013</v>
      </c>
      <c r="F50">
        <v>377</v>
      </c>
      <c r="G50">
        <v>11951</v>
      </c>
      <c r="H50">
        <v>67562</v>
      </c>
      <c r="I50">
        <v>22396</v>
      </c>
      <c r="J50">
        <v>19261</v>
      </c>
      <c r="K50">
        <v>10066</v>
      </c>
      <c r="L50">
        <v>33334</v>
      </c>
      <c r="M50">
        <v>9</v>
      </c>
      <c r="N50">
        <v>114</v>
      </c>
      <c r="O50">
        <v>13120</v>
      </c>
      <c r="P50">
        <v>34602</v>
      </c>
      <c r="Q50">
        <v>24176</v>
      </c>
    </row>
    <row r="51" spans="5:17" x14ac:dyDescent="0.2">
      <c r="E51">
        <v>2014</v>
      </c>
      <c r="F51">
        <v>44</v>
      </c>
      <c r="G51">
        <v>15826</v>
      </c>
      <c r="H51">
        <v>195517</v>
      </c>
      <c r="I51">
        <v>118543</v>
      </c>
      <c r="J51">
        <v>48037</v>
      </c>
      <c r="K51">
        <v>42053</v>
      </c>
      <c r="L51">
        <v>41604</v>
      </c>
      <c r="M51">
        <v>37</v>
      </c>
      <c r="O51">
        <v>32273</v>
      </c>
      <c r="P51">
        <v>43583</v>
      </c>
      <c r="Q51">
        <v>5761</v>
      </c>
    </row>
    <row r="52" spans="5:17" x14ac:dyDescent="0.2">
      <c r="E52">
        <v>2015</v>
      </c>
      <c r="F52">
        <v>365</v>
      </c>
      <c r="G52">
        <v>16832</v>
      </c>
      <c r="H52">
        <v>78093</v>
      </c>
      <c r="I52">
        <v>102505</v>
      </c>
      <c r="J52">
        <v>71075</v>
      </c>
      <c r="K52">
        <v>12835</v>
      </c>
      <c r="L52">
        <v>12885</v>
      </c>
      <c r="M52">
        <v>4570</v>
      </c>
      <c r="N52">
        <v>34</v>
      </c>
      <c r="O52">
        <v>33955</v>
      </c>
      <c r="P52">
        <v>79477</v>
      </c>
      <c r="Q52">
        <v>23237</v>
      </c>
    </row>
    <row r="53" spans="5:17" x14ac:dyDescent="0.2">
      <c r="E53">
        <v>2016</v>
      </c>
      <c r="F53">
        <v>240</v>
      </c>
      <c r="G53">
        <v>29430</v>
      </c>
      <c r="H53">
        <v>39823</v>
      </c>
      <c r="I53">
        <v>16125</v>
      </c>
      <c r="J53">
        <v>26582</v>
      </c>
      <c r="K53">
        <v>33496</v>
      </c>
      <c r="L53">
        <v>20550</v>
      </c>
      <c r="M53">
        <v>75</v>
      </c>
      <c r="N53">
        <v>209</v>
      </c>
      <c r="O53">
        <v>28423</v>
      </c>
      <c r="P53">
        <v>59980</v>
      </c>
      <c r="Q53">
        <v>25488</v>
      </c>
    </row>
    <row r="54" spans="5:17" x14ac:dyDescent="0.2">
      <c r="E54">
        <v>2017</v>
      </c>
      <c r="F54">
        <v>181</v>
      </c>
      <c r="G54">
        <v>20588</v>
      </c>
      <c r="H54">
        <v>166107</v>
      </c>
      <c r="I54">
        <v>34003</v>
      </c>
      <c r="J54">
        <v>30823</v>
      </c>
      <c r="K54">
        <v>12988</v>
      </c>
      <c r="L54">
        <v>12875</v>
      </c>
      <c r="M54">
        <v>89</v>
      </c>
      <c r="N54">
        <v>13</v>
      </c>
      <c r="O54">
        <v>20616</v>
      </c>
      <c r="P54">
        <v>28541</v>
      </c>
      <c r="Q54">
        <v>13860</v>
      </c>
    </row>
    <row r="55" spans="5:17" x14ac:dyDescent="0.2">
      <c r="E55">
        <v>2018</v>
      </c>
      <c r="F55">
        <v>7</v>
      </c>
      <c r="G55">
        <v>15699</v>
      </c>
      <c r="H55">
        <v>127241</v>
      </c>
      <c r="I55">
        <v>75346</v>
      </c>
      <c r="J55">
        <v>31767</v>
      </c>
      <c r="K55">
        <v>22893</v>
      </c>
      <c r="L55">
        <v>1280</v>
      </c>
      <c r="M55">
        <v>48</v>
      </c>
      <c r="N55">
        <v>162</v>
      </c>
      <c r="O55">
        <v>13483</v>
      </c>
      <c r="P55">
        <v>46060</v>
      </c>
      <c r="Q55">
        <v>7522</v>
      </c>
    </row>
    <row r="56" spans="5:17" x14ac:dyDescent="0.2">
      <c r="E56">
        <v>2019</v>
      </c>
      <c r="F56">
        <v>55</v>
      </c>
      <c r="G56">
        <v>13245</v>
      </c>
      <c r="H56">
        <v>107962</v>
      </c>
      <c r="I56">
        <v>64807</v>
      </c>
      <c r="J56">
        <v>32028</v>
      </c>
      <c r="K56">
        <v>14904</v>
      </c>
      <c r="L56">
        <v>6807</v>
      </c>
      <c r="M56">
        <v>6</v>
      </c>
      <c r="N56">
        <v>14</v>
      </c>
      <c r="O56">
        <v>1019</v>
      </c>
      <c r="P56">
        <v>47575</v>
      </c>
      <c r="Q56">
        <v>29704</v>
      </c>
    </row>
    <row r="57" spans="5:17" x14ac:dyDescent="0.2">
      <c r="E57">
        <v>2020</v>
      </c>
      <c r="F57">
        <v>0</v>
      </c>
      <c r="G57">
        <v>5302</v>
      </c>
      <c r="H57">
        <v>33431</v>
      </c>
      <c r="I57">
        <v>103728</v>
      </c>
      <c r="J57">
        <v>37170</v>
      </c>
      <c r="K57">
        <v>8620</v>
      </c>
      <c r="L57">
        <v>4272</v>
      </c>
      <c r="M57">
        <v>12</v>
      </c>
      <c r="N57">
        <v>2</v>
      </c>
      <c r="O57">
        <v>8203</v>
      </c>
      <c r="P57">
        <v>30345</v>
      </c>
      <c r="Q57">
        <v>27004</v>
      </c>
    </row>
    <row r="58" spans="5:17" x14ac:dyDescent="0.2">
      <c r="E58">
        <v>2021</v>
      </c>
      <c r="F58" s="34">
        <v>6.4220000000000006</v>
      </c>
      <c r="G58" s="34">
        <v>4023.6589999999997</v>
      </c>
      <c r="H58" s="34">
        <v>182026.33399999992</v>
      </c>
      <c r="I58" s="34">
        <v>95004.35499999988</v>
      </c>
      <c r="J58" s="34">
        <v>20421.661</v>
      </c>
      <c r="K58" s="34">
        <v>4923.6249999999991</v>
      </c>
      <c r="L58" t="s">
        <v>154</v>
      </c>
      <c r="M58" t="s">
        <v>154</v>
      </c>
      <c r="N58" t="s">
        <v>154</v>
      </c>
      <c r="O58" t="s">
        <v>154</v>
      </c>
      <c r="P58" t="s">
        <v>154</v>
      </c>
      <c r="Q58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Hoja4</vt:lpstr>
      <vt:lpstr>Hoja3</vt:lpstr>
      <vt:lpstr>Hoja5</vt:lpstr>
      <vt:lpstr>Hoja2</vt:lpstr>
      <vt:lpstr>Hoja7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Zuniga</dc:creator>
  <cp:lastModifiedBy>Microsoft Office User</cp:lastModifiedBy>
  <dcterms:created xsi:type="dcterms:W3CDTF">2019-01-18T17:37:19Z</dcterms:created>
  <dcterms:modified xsi:type="dcterms:W3CDTF">2021-08-01T15:00:33Z</dcterms:modified>
</cp:coreProperties>
</file>