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MJZ\CTP2020\SARDINA\datos actualizados julio 2020\"/>
    </mc:Choice>
  </mc:AlternateContent>
  <xr:revisionPtr revIDLastSave="0" documentId="13_ncr:1_{3D86FFB5-395C-4D68-9DB6-ACF3FE227037}" xr6:coauthVersionLast="45" xr6:coauthVersionMax="45" xr10:uidLastSave="{00000000-0000-0000-0000-000000000000}"/>
  <bookViews>
    <workbookView xWindow="-49410" yWindow="945" windowWidth="20730" windowHeight="11160" activeTab="1" xr2:uid="{00000000-000D-0000-FFFF-FFFF00000000}"/>
  </bookViews>
  <sheets>
    <sheet name="anchoveta" sheetId="1" r:id="rId1"/>
    <sheet name="sardinacomú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2" l="1"/>
  <c r="P34" i="2"/>
  <c r="T34" i="2"/>
  <c r="S34" i="2"/>
  <c r="R34" i="2"/>
  <c r="Q34" i="2"/>
  <c r="K34" i="2"/>
  <c r="L34" i="2"/>
  <c r="M34" i="2"/>
  <c r="N34" i="2"/>
  <c r="P32" i="2"/>
  <c r="Q32" i="2" l="1"/>
  <c r="R31" i="2"/>
  <c r="S31" i="2"/>
  <c r="T31" i="2"/>
  <c r="Q31" i="2"/>
  <c r="P31" i="2"/>
  <c r="R32" i="2" l="1"/>
  <c r="S32" i="2"/>
  <c r="T32" i="2"/>
  <c r="K33" i="2"/>
  <c r="P30" i="2" l="1"/>
  <c r="Q30" i="2"/>
  <c r="L35" i="2" l="1"/>
  <c r="H33" i="2"/>
  <c r="R24" i="2" l="1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Q25" i="2"/>
  <c r="Q26" i="2"/>
  <c r="Q27" i="2"/>
  <c r="Q28" i="2"/>
  <c r="Q29" i="2"/>
  <c r="Q24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" i="2"/>
  <c r="P29" i="2" l="1"/>
  <c r="P28" i="2"/>
  <c r="P27" i="2"/>
  <c r="H29" i="1" l="1"/>
  <c r="H30" i="1" s="1"/>
  <c r="R4" i="2" l="1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4" i="2"/>
  <c r="H5" i="1"/>
  <c r="H28" i="1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11" i="1"/>
  <c r="I30" i="1" l="1"/>
  <c r="J30" i="1"/>
  <c r="K30" i="1"/>
  <c r="L30" i="1"/>
  <c r="I5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</calcChain>
</file>

<file path=xl/sharedStrings.xml><?xml version="1.0" encoding="utf-8"?>
<sst xmlns="http://schemas.openxmlformats.org/spreadsheetml/2006/main" count="60" uniqueCount="34">
  <si>
    <t>Pesos medios</t>
  </si>
  <si>
    <t>Pesos iniciales</t>
  </si>
  <si>
    <t>cómo calculo los pesos iniciales del grupo de edad 0???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</si>
  <si>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</si>
  <si>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</si>
  <si>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</si>
  <si>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</si>
  <si>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</si>
  <si>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</si>
  <si>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</si>
  <si>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</si>
  <si>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</si>
  <si>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</si>
  <si>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</si>
  <si>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</si>
  <si>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</si>
  <si>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</si>
  <si>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</si>
  <si>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</si>
  <si>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</si>
  <si>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</si>
  <si>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</si>
  <si>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</si>
  <si>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</si>
  <si>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</si>
  <si>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</si>
  <si>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</si>
  <si>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</si>
  <si>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</si>
  <si>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</si>
  <si>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</si>
  <si>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</si>
  <si>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</t>
  </si>
  <si>
    <t>Wprom5year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</si>
</sst>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_P_t_s_-;\-* #,##0\ _P_t_s_-;_-* &quot;-&quot;\ _P_t_s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Alignment="1">
      <alignment horizont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64" fontId="3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Fill="1"/>
  </cellXfs>
  <cellStyles count="2">
    <cellStyle name="Millares [0]_74CAEN" xfId="1" xr:uid="{A5BB6412-B8F7-4090-9936-7013C61A1CF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sardinacomún!$J$2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sardinacomún!$I$3:$I$30</c:f>
              <c:strCache>
                <c:ptCount val="28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</c:strCache>
            </c:strRef>
          </c:xVal>
          <c:yVal>
            <c:numRef>
              <c:f>sardinacomún!$J$3:$J$30</c:f>
              <c:numCache>
                <c:formatCode>General</c:formatCode>
                <c:ptCount val="28"/>
                <c:pt idx="0">
                  <c:v>5.6</c:v>
                </c:pt>
                <c:pt idx="1">
                  <c:v>4.5999999999999996</c:v>
                </c:pt>
                <c:pt idx="2">
                  <c:v>3.1</c:v>
                </c:pt>
                <c:pt idx="3">
                  <c:v>5.0999999999999996</c:v>
                </c:pt>
                <c:pt idx="4">
                  <c:v>4.5</c:v>
                </c:pt>
                <c:pt idx="5">
                  <c:v>6.4</c:v>
                </c:pt>
                <c:pt idx="6">
                  <c:v>4.9000000000000004</c:v>
                </c:pt>
                <c:pt idx="7">
                  <c:v>10.9</c:v>
                </c:pt>
                <c:pt idx="8">
                  <c:v>10.6</c:v>
                </c:pt>
                <c:pt idx="9">
                  <c:v>6.1</c:v>
                </c:pt>
                <c:pt idx="10">
                  <c:v>5.6</c:v>
                </c:pt>
                <c:pt idx="11">
                  <c:v>4.9000000000000004</c:v>
                </c:pt>
                <c:pt idx="12">
                  <c:v>5.4</c:v>
                </c:pt>
                <c:pt idx="13">
                  <c:v>7.6</c:v>
                </c:pt>
                <c:pt idx="14">
                  <c:v>8.9</c:v>
                </c:pt>
                <c:pt idx="15">
                  <c:v>5</c:v>
                </c:pt>
                <c:pt idx="16">
                  <c:v>7.4</c:v>
                </c:pt>
                <c:pt idx="17">
                  <c:v>5.8</c:v>
                </c:pt>
                <c:pt idx="18">
                  <c:v>5.0999999999999996</c:v>
                </c:pt>
                <c:pt idx="19">
                  <c:v>5</c:v>
                </c:pt>
                <c:pt idx="20">
                  <c:v>6.8</c:v>
                </c:pt>
                <c:pt idx="21">
                  <c:v>4.0999999999999996</c:v>
                </c:pt>
                <c:pt idx="22">
                  <c:v>7.4</c:v>
                </c:pt>
                <c:pt idx="23">
                  <c:v>9.4</c:v>
                </c:pt>
                <c:pt idx="24">
                  <c:v>4.9000000000000004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F-42A2-8565-85B92C15F754}"/>
            </c:ext>
          </c:extLst>
        </c:ser>
        <c:ser>
          <c:idx val="1"/>
          <c:order val="1"/>
          <c:tx>
            <c:strRef>
              <c:f>sardinacomún!$K$2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sardinacomún!$I$3:$I$30</c:f>
              <c:strCache>
                <c:ptCount val="28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</c:strCache>
            </c:strRef>
          </c:xVal>
          <c:yVal>
            <c:numRef>
              <c:f>sardinacomún!$K$3:$K$30</c:f>
              <c:numCache>
                <c:formatCode>General</c:formatCode>
                <c:ptCount val="28"/>
                <c:pt idx="0">
                  <c:v>15.5</c:v>
                </c:pt>
                <c:pt idx="1">
                  <c:v>13.2</c:v>
                </c:pt>
                <c:pt idx="2">
                  <c:v>11.6</c:v>
                </c:pt>
                <c:pt idx="3">
                  <c:v>12.3</c:v>
                </c:pt>
                <c:pt idx="4">
                  <c:v>13.9</c:v>
                </c:pt>
                <c:pt idx="5">
                  <c:v>14.4</c:v>
                </c:pt>
                <c:pt idx="6">
                  <c:v>13.5</c:v>
                </c:pt>
                <c:pt idx="7">
                  <c:v>17.100000000000001</c:v>
                </c:pt>
                <c:pt idx="8">
                  <c:v>14.9</c:v>
                </c:pt>
                <c:pt idx="9">
                  <c:v>23.1</c:v>
                </c:pt>
                <c:pt idx="10">
                  <c:v>11</c:v>
                </c:pt>
                <c:pt idx="11">
                  <c:v>14.2</c:v>
                </c:pt>
                <c:pt idx="12">
                  <c:v>12.3</c:v>
                </c:pt>
                <c:pt idx="13">
                  <c:v>10.199999999999999</c:v>
                </c:pt>
                <c:pt idx="14">
                  <c:v>11.2</c:v>
                </c:pt>
                <c:pt idx="15">
                  <c:v>15.7</c:v>
                </c:pt>
                <c:pt idx="16">
                  <c:v>13.5</c:v>
                </c:pt>
                <c:pt idx="17">
                  <c:v>23.7</c:v>
                </c:pt>
                <c:pt idx="18">
                  <c:v>11.5</c:v>
                </c:pt>
                <c:pt idx="19">
                  <c:v>9.5</c:v>
                </c:pt>
                <c:pt idx="20">
                  <c:v>17.2</c:v>
                </c:pt>
                <c:pt idx="21">
                  <c:v>13.2</c:v>
                </c:pt>
                <c:pt idx="22">
                  <c:v>11</c:v>
                </c:pt>
                <c:pt idx="23">
                  <c:v>15.5</c:v>
                </c:pt>
                <c:pt idx="24">
                  <c:v>16.2</c:v>
                </c:pt>
                <c:pt idx="25">
                  <c:v>14.8</c:v>
                </c:pt>
                <c:pt idx="26">
                  <c:v>15.9</c:v>
                </c:pt>
                <c:pt idx="2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F-42A2-8565-85B92C15F754}"/>
            </c:ext>
          </c:extLst>
        </c:ser>
        <c:ser>
          <c:idx val="2"/>
          <c:order val="2"/>
          <c:tx>
            <c:strRef>
              <c:f>sardinacomún!$L$2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sardinacomún!$I$3:$I$30</c:f>
              <c:strCache>
                <c:ptCount val="28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</c:strCache>
            </c:strRef>
          </c:xVal>
          <c:yVal>
            <c:numRef>
              <c:f>sardinacomún!$L$3:$L$30</c:f>
              <c:numCache>
                <c:formatCode>General</c:formatCode>
                <c:ptCount val="28"/>
                <c:pt idx="0">
                  <c:v>29.4</c:v>
                </c:pt>
                <c:pt idx="1">
                  <c:v>26.6</c:v>
                </c:pt>
                <c:pt idx="2">
                  <c:v>25</c:v>
                </c:pt>
                <c:pt idx="3">
                  <c:v>24.7</c:v>
                </c:pt>
                <c:pt idx="4">
                  <c:v>23.5</c:v>
                </c:pt>
                <c:pt idx="5">
                  <c:v>27.3</c:v>
                </c:pt>
                <c:pt idx="6">
                  <c:v>24</c:v>
                </c:pt>
                <c:pt idx="7">
                  <c:v>24.7</c:v>
                </c:pt>
                <c:pt idx="8">
                  <c:v>29.2</c:v>
                </c:pt>
                <c:pt idx="9">
                  <c:v>28.5</c:v>
                </c:pt>
                <c:pt idx="10">
                  <c:v>25.4</c:v>
                </c:pt>
                <c:pt idx="11">
                  <c:v>24.1</c:v>
                </c:pt>
                <c:pt idx="12">
                  <c:v>25.1</c:v>
                </c:pt>
                <c:pt idx="13">
                  <c:v>19.7</c:v>
                </c:pt>
                <c:pt idx="14">
                  <c:v>18.5</c:v>
                </c:pt>
                <c:pt idx="15">
                  <c:v>24.8</c:v>
                </c:pt>
                <c:pt idx="16">
                  <c:v>24.4</c:v>
                </c:pt>
                <c:pt idx="17">
                  <c:v>25.8</c:v>
                </c:pt>
                <c:pt idx="18">
                  <c:v>24.8</c:v>
                </c:pt>
                <c:pt idx="19">
                  <c:v>16.3</c:v>
                </c:pt>
                <c:pt idx="20">
                  <c:v>31.1</c:v>
                </c:pt>
                <c:pt idx="21">
                  <c:v>18.2</c:v>
                </c:pt>
                <c:pt idx="22">
                  <c:v>19.3</c:v>
                </c:pt>
                <c:pt idx="23">
                  <c:v>24</c:v>
                </c:pt>
                <c:pt idx="24">
                  <c:v>21.9</c:v>
                </c:pt>
                <c:pt idx="25">
                  <c:v>21.5</c:v>
                </c:pt>
                <c:pt idx="26">
                  <c:v>23.2</c:v>
                </c:pt>
                <c:pt idx="27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F-42A2-8565-85B92C15F754}"/>
            </c:ext>
          </c:extLst>
        </c:ser>
        <c:ser>
          <c:idx val="3"/>
          <c:order val="3"/>
          <c:tx>
            <c:strRef>
              <c:f>sardinacomún!$M$2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sardinacomún!$I$3:$I$30</c:f>
              <c:strCache>
                <c:ptCount val="28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</c:strCache>
            </c:strRef>
          </c:xVal>
          <c:yVal>
            <c:numRef>
              <c:f>sardinacomún!$M$3:$M$30</c:f>
              <c:numCache>
                <c:formatCode>General</c:formatCode>
                <c:ptCount val="28"/>
                <c:pt idx="0">
                  <c:v>38.200000000000003</c:v>
                </c:pt>
                <c:pt idx="1">
                  <c:v>40.9</c:v>
                </c:pt>
                <c:pt idx="2">
                  <c:v>29.9</c:v>
                </c:pt>
                <c:pt idx="3">
                  <c:v>31.7</c:v>
                </c:pt>
                <c:pt idx="4">
                  <c:v>34.299999999999997</c:v>
                </c:pt>
                <c:pt idx="5">
                  <c:v>33.6</c:v>
                </c:pt>
                <c:pt idx="6">
                  <c:v>37.1</c:v>
                </c:pt>
                <c:pt idx="7">
                  <c:v>35</c:v>
                </c:pt>
                <c:pt idx="8">
                  <c:v>37.299999999999997</c:v>
                </c:pt>
                <c:pt idx="9">
                  <c:v>39.299999999999997</c:v>
                </c:pt>
                <c:pt idx="10">
                  <c:v>38.6</c:v>
                </c:pt>
                <c:pt idx="11">
                  <c:v>32.1</c:v>
                </c:pt>
                <c:pt idx="12">
                  <c:v>32.299999999999997</c:v>
                </c:pt>
                <c:pt idx="13">
                  <c:v>26.2</c:v>
                </c:pt>
                <c:pt idx="14">
                  <c:v>22.5</c:v>
                </c:pt>
                <c:pt idx="15">
                  <c:v>30</c:v>
                </c:pt>
                <c:pt idx="16">
                  <c:v>32.6</c:v>
                </c:pt>
                <c:pt idx="17">
                  <c:v>30.6</c:v>
                </c:pt>
                <c:pt idx="18">
                  <c:v>27.3</c:v>
                </c:pt>
                <c:pt idx="19">
                  <c:v>29.4</c:v>
                </c:pt>
                <c:pt idx="20">
                  <c:v>41.8</c:v>
                </c:pt>
                <c:pt idx="21">
                  <c:v>26.7</c:v>
                </c:pt>
                <c:pt idx="22">
                  <c:v>27.2</c:v>
                </c:pt>
                <c:pt idx="23">
                  <c:v>27.7</c:v>
                </c:pt>
                <c:pt idx="24">
                  <c:v>28.3</c:v>
                </c:pt>
                <c:pt idx="25">
                  <c:v>29.7</c:v>
                </c:pt>
                <c:pt idx="26">
                  <c:v>27.6</c:v>
                </c:pt>
                <c:pt idx="27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F-42A2-8565-85B92C15F754}"/>
            </c:ext>
          </c:extLst>
        </c:ser>
        <c:ser>
          <c:idx val="4"/>
          <c:order val="4"/>
          <c:tx>
            <c:strRef>
              <c:f>sardinacomún!$N$2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sardinacomún!$I$3:$I$30</c:f>
              <c:strCache>
                <c:ptCount val="28"/>
                <c:pt idx="0">
                  <c:v>1990-1991</c:v>
                </c:pt>
                <c:pt idx="1">
                  <c:v>1991-1992</c:v>
                </c:pt>
                <c:pt idx="2">
                  <c:v>1992-1993</c:v>
                </c:pt>
                <c:pt idx="3">
                  <c:v>1993-1994</c:v>
                </c:pt>
                <c:pt idx="4">
                  <c:v>1994-1995</c:v>
                </c:pt>
                <c:pt idx="5">
                  <c:v>1995-1996</c:v>
                </c:pt>
                <c:pt idx="6">
                  <c:v>1996-1997</c:v>
                </c:pt>
                <c:pt idx="7">
                  <c:v>1997-1998</c:v>
                </c:pt>
                <c:pt idx="8">
                  <c:v>1998-1999</c:v>
                </c:pt>
                <c:pt idx="9">
                  <c:v>1999-2000</c:v>
                </c:pt>
                <c:pt idx="10">
                  <c:v>2000-2001</c:v>
                </c:pt>
                <c:pt idx="11">
                  <c:v>2001-2002</c:v>
                </c:pt>
                <c:pt idx="12">
                  <c:v>2002-2003</c:v>
                </c:pt>
                <c:pt idx="13">
                  <c:v>2003-2004</c:v>
                </c:pt>
                <c:pt idx="14">
                  <c:v>2004-2005</c:v>
                </c:pt>
                <c:pt idx="15">
                  <c:v>2005-2006</c:v>
                </c:pt>
                <c:pt idx="16">
                  <c:v>2006-2007</c:v>
                </c:pt>
                <c:pt idx="17">
                  <c:v>2007-2008</c:v>
                </c:pt>
                <c:pt idx="18">
                  <c:v>2008-2009</c:v>
                </c:pt>
                <c:pt idx="19">
                  <c:v>2009-2010</c:v>
                </c:pt>
                <c:pt idx="20">
                  <c:v>2010-2011</c:v>
                </c:pt>
                <c:pt idx="21">
                  <c:v>2011-2012</c:v>
                </c:pt>
                <c:pt idx="22">
                  <c:v>2012-2013</c:v>
                </c:pt>
                <c:pt idx="23">
                  <c:v>2013-2014</c:v>
                </c:pt>
                <c:pt idx="24">
                  <c:v>2014-2015</c:v>
                </c:pt>
                <c:pt idx="25">
                  <c:v>2015-2016</c:v>
                </c:pt>
                <c:pt idx="26">
                  <c:v>2016-2017</c:v>
                </c:pt>
                <c:pt idx="27">
                  <c:v>2017-2018</c:v>
                </c:pt>
              </c:strCache>
            </c:strRef>
          </c:xVal>
          <c:yVal>
            <c:numRef>
              <c:f>sardinacomún!$N$3:$N$30</c:f>
              <c:numCache>
                <c:formatCode>General</c:formatCode>
                <c:ptCount val="28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39.9</c:v>
                </c:pt>
                <c:pt idx="6">
                  <c:v>39.700000000000003</c:v>
                </c:pt>
                <c:pt idx="7">
                  <c:v>37.799999999999997</c:v>
                </c:pt>
                <c:pt idx="8">
                  <c:v>41.7</c:v>
                </c:pt>
                <c:pt idx="9">
                  <c:v>41.5</c:v>
                </c:pt>
                <c:pt idx="10">
                  <c:v>40.5</c:v>
                </c:pt>
                <c:pt idx="11">
                  <c:v>38.4</c:v>
                </c:pt>
                <c:pt idx="12">
                  <c:v>34.1</c:v>
                </c:pt>
                <c:pt idx="13">
                  <c:v>44.2</c:v>
                </c:pt>
                <c:pt idx="14">
                  <c:v>28.3</c:v>
                </c:pt>
                <c:pt idx="15">
                  <c:v>36.299999999999997</c:v>
                </c:pt>
                <c:pt idx="16">
                  <c:v>48.6</c:v>
                </c:pt>
                <c:pt idx="17">
                  <c:v>37.1</c:v>
                </c:pt>
                <c:pt idx="18">
                  <c:v>38.4</c:v>
                </c:pt>
                <c:pt idx="19">
                  <c:v>31.5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32.9</c:v>
                </c:pt>
                <c:pt idx="23">
                  <c:v>33.6</c:v>
                </c:pt>
                <c:pt idx="24">
                  <c:v>32.200000000000003</c:v>
                </c:pt>
                <c:pt idx="25">
                  <c:v>33.299999999999997</c:v>
                </c:pt>
                <c:pt idx="26">
                  <c:v>32.799999999999997</c:v>
                </c:pt>
                <c:pt idx="27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F-42A2-8565-85B92C15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0216"/>
        <c:axId val="653283496"/>
      </c:scatterChart>
      <c:valAx>
        <c:axId val="6532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3496"/>
        <c:crosses val="autoZero"/>
        <c:crossBetween val="midCat"/>
      </c:valAx>
      <c:valAx>
        <c:axId val="6532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2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sardinacomún!$O$3:$O$30</c:f>
              <c:numCache>
                <c:formatCode>General</c:formatCode>
                <c:ptCount val="28"/>
                <c:pt idx="0">
                  <c:v>25.76</c:v>
                </c:pt>
                <c:pt idx="1">
                  <c:v>25.080000000000002</c:v>
                </c:pt>
                <c:pt idx="2">
                  <c:v>21.939999999999998</c:v>
                </c:pt>
                <c:pt idx="3">
                  <c:v>22.78</c:v>
                </c:pt>
                <c:pt idx="4">
                  <c:v>23.259999999999998</c:v>
                </c:pt>
                <c:pt idx="5">
                  <c:v>24.32</c:v>
                </c:pt>
                <c:pt idx="6">
                  <c:v>23.84</c:v>
                </c:pt>
                <c:pt idx="7">
                  <c:v>25.1</c:v>
                </c:pt>
                <c:pt idx="8">
                  <c:v>26.74</c:v>
                </c:pt>
                <c:pt idx="9">
                  <c:v>27.7</c:v>
                </c:pt>
                <c:pt idx="10">
                  <c:v>24.22</c:v>
                </c:pt>
                <c:pt idx="11">
                  <c:v>22.740000000000002</c:v>
                </c:pt>
                <c:pt idx="12">
                  <c:v>21.839999999999996</c:v>
                </c:pt>
                <c:pt idx="13">
                  <c:v>21.580000000000002</c:v>
                </c:pt>
                <c:pt idx="14">
                  <c:v>17.880000000000003</c:v>
                </c:pt>
                <c:pt idx="15">
                  <c:v>22.36</c:v>
                </c:pt>
                <c:pt idx="16">
                  <c:v>25.3</c:v>
                </c:pt>
                <c:pt idx="17">
                  <c:v>24.6</c:v>
                </c:pt>
                <c:pt idx="18">
                  <c:v>21.419999999999998</c:v>
                </c:pt>
                <c:pt idx="19">
                  <c:v>18.34</c:v>
                </c:pt>
                <c:pt idx="20">
                  <c:v>26.439999999999998</c:v>
                </c:pt>
                <c:pt idx="21">
                  <c:v>19.5</c:v>
                </c:pt>
                <c:pt idx="22">
                  <c:v>19.560000000000002</c:v>
                </c:pt>
                <c:pt idx="23">
                  <c:v>22.04</c:v>
                </c:pt>
                <c:pt idx="24">
                  <c:v>20.7</c:v>
                </c:pt>
                <c:pt idx="25">
                  <c:v>21.52</c:v>
                </c:pt>
                <c:pt idx="26">
                  <c:v>21.56</c:v>
                </c:pt>
                <c:pt idx="27">
                  <c:v>18.160000000000004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C89-A267-A7A2BE02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59960"/>
        <c:axId val="652862912"/>
      </c:scatterChart>
      <c:valAx>
        <c:axId val="6528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62912"/>
        <c:crosses val="autoZero"/>
        <c:crossBetween val="midCat"/>
      </c:valAx>
      <c:valAx>
        <c:axId val="6528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28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257176</xdr:colOff>
      <xdr:row>20</xdr:row>
      <xdr:rowOff>142876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019176" y="41148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355600</xdr:colOff>
      <xdr:row>7</xdr:row>
      <xdr:rowOff>76200</xdr:rowOff>
    </xdr:from>
    <xdr:to>
      <xdr:col>34</xdr:col>
      <xdr:colOff>355600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8F54E-A6AF-4E0D-B28E-78161D577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355600</xdr:colOff>
      <xdr:row>22</xdr:row>
      <xdr:rowOff>12700</xdr:rowOff>
    </xdr:from>
    <xdr:to>
      <xdr:col>34</xdr:col>
      <xdr:colOff>355600</xdr:colOff>
      <xdr:row>36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999E7-4781-41E9-92FE-4FDC44CE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"/>
  <sheetViews>
    <sheetView workbookViewId="0">
      <selection activeCell="H4" sqref="H4:L13"/>
    </sheetView>
  </sheetViews>
  <sheetFormatPr baseColWidth="10" defaultRowHeight="14.5" x14ac:dyDescent="0.35"/>
  <sheetData>
    <row r="1" spans="2:19" x14ac:dyDescent="0.35">
      <c r="H1" s="1" t="s">
        <v>2</v>
      </c>
      <c r="I1" s="1"/>
      <c r="J1" s="1"/>
      <c r="K1" s="1"/>
      <c r="L1" s="1"/>
    </row>
    <row r="2" spans="2:19" x14ac:dyDescent="0.35">
      <c r="B2" t="s">
        <v>0</v>
      </c>
      <c r="H2" t="s">
        <v>1</v>
      </c>
    </row>
    <row r="3" spans="2:19" x14ac:dyDescent="0.35">
      <c r="B3" s="2">
        <v>0</v>
      </c>
      <c r="C3" s="2">
        <v>1</v>
      </c>
      <c r="D3" s="2">
        <v>2</v>
      </c>
      <c r="E3" s="2">
        <v>3</v>
      </c>
      <c r="F3" s="2">
        <v>4</v>
      </c>
      <c r="H3" s="2">
        <v>0</v>
      </c>
      <c r="I3" s="2">
        <v>1</v>
      </c>
      <c r="J3" s="2">
        <v>2</v>
      </c>
      <c r="K3" s="2">
        <v>3</v>
      </c>
      <c r="L3" s="2">
        <v>4</v>
      </c>
      <c r="O3" s="2">
        <v>0</v>
      </c>
      <c r="P3" s="2">
        <v>1</v>
      </c>
      <c r="Q3" s="2">
        <v>2</v>
      </c>
      <c r="R3" s="2">
        <v>3</v>
      </c>
      <c r="S3" s="2">
        <v>4</v>
      </c>
    </row>
    <row r="4" spans="2:19" ht="15.5" x14ac:dyDescent="0.35">
      <c r="B4" s="7">
        <v>8.585519927843011</v>
      </c>
      <c r="C4" s="7">
        <v>16.81870171005135</v>
      </c>
      <c r="D4" s="7">
        <v>26.112901220151684</v>
      </c>
      <c r="E4" s="7">
        <v>38.476136039399378</v>
      </c>
      <c r="F4" s="7">
        <v>47.370175864671083</v>
      </c>
      <c r="H4">
        <v>0.4</v>
      </c>
      <c r="I4">
        <v>3.2</v>
      </c>
      <c r="J4">
        <v>12.3</v>
      </c>
      <c r="K4">
        <v>29.7</v>
      </c>
      <c r="L4">
        <v>35.299999999999997</v>
      </c>
      <c r="N4" s="3"/>
      <c r="O4" s="5">
        <v>2.4</v>
      </c>
      <c r="P4" s="5">
        <v>9.3000000000000007</v>
      </c>
      <c r="Q4" s="5">
        <v>21.3</v>
      </c>
      <c r="R4" s="5">
        <v>33.5</v>
      </c>
      <c r="S4" s="5">
        <v>39.1</v>
      </c>
    </row>
    <row r="5" spans="2:19" ht="15.5" x14ac:dyDescent="0.35">
      <c r="B5" s="7">
        <v>10.11487027821906</v>
      </c>
      <c r="C5" s="7">
        <v>16.590752909893538</v>
      </c>
      <c r="D5" s="7">
        <v>26.285501697320509</v>
      </c>
      <c r="E5" s="7">
        <v>34.418154553363088</v>
      </c>
      <c r="F5" s="7">
        <v>46.155426075650496</v>
      </c>
      <c r="H5" s="4">
        <f>+EXP(LN(B5)-0.5*(LN(C6)-LN(B5)))</f>
        <v>7.9260392902341952</v>
      </c>
      <c r="I5" s="3">
        <f t="shared" ref="I5:I29" si="0">+GEOMEAN(C5,B4)</f>
        <v>11.934833041388153</v>
      </c>
      <c r="J5" s="3">
        <f t="shared" ref="J5:J29" si="1">+GEOMEAN(D5,C4)</f>
        <v>21.025889097640604</v>
      </c>
      <c r="K5" s="3">
        <f t="shared" ref="K5:K29" si="2">+GEOMEAN(E5,D4)</f>
        <v>29.979290685936586</v>
      </c>
      <c r="L5" s="3">
        <f t="shared" ref="L5:L29" si="3">+GEOMEAN(F5,E4)</f>
        <v>42.141220350663431</v>
      </c>
      <c r="N5" s="3"/>
      <c r="O5" s="6">
        <v>1.794435844492636</v>
      </c>
      <c r="P5" s="6">
        <v>8.5976741040818698</v>
      </c>
      <c r="Q5" s="6">
        <v>20.305171754998774</v>
      </c>
      <c r="R5" s="6">
        <v>34.676505014202334</v>
      </c>
      <c r="S5" s="6">
        <v>39.138472121430596</v>
      </c>
    </row>
    <row r="6" spans="2:19" ht="15.5" x14ac:dyDescent="0.35">
      <c r="B6" s="7">
        <v>7.245808765132792</v>
      </c>
      <c r="C6" s="7">
        <v>16.472841148131636</v>
      </c>
      <c r="D6" s="7">
        <v>25.747201082759197</v>
      </c>
      <c r="E6" s="7">
        <v>34.826727070112263</v>
      </c>
      <c r="F6" s="7">
        <v>49.882161152784867</v>
      </c>
      <c r="H6" s="4">
        <f t="shared" ref="H6:H27" si="4">+EXP(LN(B6)-0.5*(LN(C7)-LN(B6)))</f>
        <v>5.4302915436501049</v>
      </c>
      <c r="I6" s="3">
        <f t="shared" si="0"/>
        <v>12.908162197890938</v>
      </c>
      <c r="J6" s="3">
        <f t="shared" si="1"/>
        <v>20.667981306489544</v>
      </c>
      <c r="K6" s="3">
        <f t="shared" si="2"/>
        <v>30.256205867781141</v>
      </c>
      <c r="L6" s="3">
        <f t="shared" si="3"/>
        <v>41.434911994745612</v>
      </c>
      <c r="N6" s="3"/>
      <c r="O6" s="6">
        <v>1.2938315191708696</v>
      </c>
      <c r="P6" s="6">
        <v>7.3047929470998687</v>
      </c>
      <c r="Q6" s="6">
        <v>18.165902124584949</v>
      </c>
      <c r="R6" s="6">
        <v>28.201772993909444</v>
      </c>
      <c r="S6" s="6">
        <v>40.498024643184756</v>
      </c>
    </row>
    <row r="7" spans="2:19" ht="15.5" x14ac:dyDescent="0.35">
      <c r="B7" s="7">
        <v>7.6905242582533209</v>
      </c>
      <c r="C7" s="7">
        <v>12.900730703592542</v>
      </c>
      <c r="D7" s="7">
        <v>21.709855577123371</v>
      </c>
      <c r="E7" s="7">
        <v>31.395013703833026</v>
      </c>
      <c r="F7" s="7">
        <v>38.321049417930354</v>
      </c>
      <c r="H7" s="4">
        <f t="shared" si="4"/>
        <v>5.2688668331667374</v>
      </c>
      <c r="I7" s="3">
        <f t="shared" si="0"/>
        <v>9.6683104836733786</v>
      </c>
      <c r="J7" s="3">
        <f t="shared" si="1"/>
        <v>18.910922829699057</v>
      </c>
      <c r="K7" s="3">
        <f t="shared" si="2"/>
        <v>28.431210505860797</v>
      </c>
      <c r="L7" s="3">
        <f t="shared" si="3"/>
        <v>36.532132830133868</v>
      </c>
      <c r="N7" s="3"/>
      <c r="O7" s="6">
        <v>1.8894443627691184</v>
      </c>
      <c r="P7" s="6">
        <v>6.1749493925051731</v>
      </c>
      <c r="Q7" s="6">
        <v>16.926901665691805</v>
      </c>
      <c r="R7" s="6">
        <v>28.151376520518493</v>
      </c>
      <c r="S7" s="6">
        <v>34.626434988314926</v>
      </c>
    </row>
    <row r="8" spans="2:19" ht="15.5" x14ac:dyDescent="0.35">
      <c r="B8" s="7">
        <v>5.4491595336773466</v>
      </c>
      <c r="C8" s="7">
        <v>16.384507621430444</v>
      </c>
      <c r="D8" s="7">
        <v>23.510260504409782</v>
      </c>
      <c r="E8" s="7">
        <v>31.111034860631271</v>
      </c>
      <c r="F8" s="7">
        <v>46.002303249950288</v>
      </c>
      <c r="H8" s="4">
        <f t="shared" si="4"/>
        <v>3.2514397552804475</v>
      </c>
      <c r="I8" s="3">
        <f t="shared" si="0"/>
        <v>11.225215067968508</v>
      </c>
      <c r="J8" s="3">
        <f t="shared" si="1"/>
        <v>17.415497108572534</v>
      </c>
      <c r="K8" s="3">
        <f t="shared" si="2"/>
        <v>25.988768221659821</v>
      </c>
      <c r="L8" s="3">
        <f t="shared" si="3"/>
        <v>38.003196456878094</v>
      </c>
      <c r="N8" s="3"/>
      <c r="O8" s="6">
        <v>1.4230249470757708</v>
      </c>
      <c r="P8" s="6">
        <v>8.4196199439167092</v>
      </c>
      <c r="Q8" s="6">
        <v>17.001470524634037</v>
      </c>
      <c r="R8" s="6">
        <v>29.106872040808508</v>
      </c>
      <c r="S8" s="6">
        <v>35.653471079265202</v>
      </c>
    </row>
    <row r="9" spans="2:19" ht="15.5" x14ac:dyDescent="0.35">
      <c r="B9" s="7">
        <v>8.3214976081339671</v>
      </c>
      <c r="C9" s="7">
        <v>15.305134320310616</v>
      </c>
      <c r="D9" s="7">
        <v>22.069545999764969</v>
      </c>
      <c r="E9" s="7">
        <v>27.59302590679669</v>
      </c>
      <c r="F9" s="7">
        <v>44.152381272499134</v>
      </c>
      <c r="H9" s="4">
        <f t="shared" si="4"/>
        <v>5.8997392563724613</v>
      </c>
      <c r="I9" s="3">
        <f t="shared" si="0"/>
        <v>9.1323665386214632</v>
      </c>
      <c r="J9" s="3">
        <f t="shared" si="1"/>
        <v>19.015747280468862</v>
      </c>
      <c r="K9" s="3">
        <f t="shared" si="2"/>
        <v>25.469967160829203</v>
      </c>
      <c r="L9" s="3">
        <f t="shared" si="3"/>
        <v>37.062464474837661</v>
      </c>
      <c r="N9" s="3"/>
      <c r="O9" s="6">
        <v>2.9933259094191529</v>
      </c>
      <c r="P9" s="6">
        <v>8.0498447189992426</v>
      </c>
      <c r="Q9" s="6">
        <v>19.479989733056843</v>
      </c>
      <c r="R9" s="6">
        <v>28.099822063493569</v>
      </c>
      <c r="S9" s="6">
        <v>36.994188732826672</v>
      </c>
    </row>
    <row r="10" spans="2:19" ht="15.5" x14ac:dyDescent="0.35">
      <c r="B10" s="7">
        <v>9.2623343160518186</v>
      </c>
      <c r="C10" s="7">
        <v>16.555368115088378</v>
      </c>
      <c r="D10" s="7">
        <v>25.14961580276551</v>
      </c>
      <c r="E10" s="7">
        <v>32.210090062834503</v>
      </c>
      <c r="F10" s="7">
        <v>44.152381272499134</v>
      </c>
      <c r="H10" s="4">
        <f t="shared" si="4"/>
        <v>6.677590842990309</v>
      </c>
      <c r="I10" s="3">
        <f t="shared" si="0"/>
        <v>11.737353030879035</v>
      </c>
      <c r="J10" s="3">
        <f t="shared" si="1"/>
        <v>19.619333525008759</v>
      </c>
      <c r="K10" s="3">
        <f t="shared" si="2"/>
        <v>26.661996630003134</v>
      </c>
      <c r="L10" s="3">
        <f t="shared" si="3"/>
        <v>34.904122969913367</v>
      </c>
      <c r="N10" s="3"/>
      <c r="O10" s="6">
        <v>1.4000000000000001</v>
      </c>
      <c r="P10" s="6">
        <v>9.2951600308978009</v>
      </c>
      <c r="Q10" s="6">
        <v>18.590320061795602</v>
      </c>
      <c r="R10" s="6">
        <v>31.824990180674057</v>
      </c>
      <c r="S10" s="6">
        <v>36.522869547723111</v>
      </c>
    </row>
    <row r="11" spans="2:19" ht="15.5" x14ac:dyDescent="0.35">
      <c r="B11" s="7">
        <v>10.211235132682171</v>
      </c>
      <c r="C11" s="7">
        <v>17.820576415486183</v>
      </c>
      <c r="D11" s="7">
        <v>27.032985669277526</v>
      </c>
      <c r="E11" s="7">
        <v>32.518763552274528</v>
      </c>
      <c r="F11" s="7">
        <v>42.102252682940659</v>
      </c>
      <c r="H11" s="4">
        <f t="shared" si="4"/>
        <v>8.21376442323586</v>
      </c>
      <c r="I11" s="3">
        <f>+GEOMEAN(C11,B10)</f>
        <v>12.847573174143877</v>
      </c>
      <c r="J11" s="3">
        <f t="shared" si="1"/>
        <v>21.155165539527175</v>
      </c>
      <c r="K11" s="3">
        <f t="shared" si="2"/>
        <v>28.597804281459766</v>
      </c>
      <c r="L11" s="3">
        <f t="shared" si="3"/>
        <v>36.825498649247564</v>
      </c>
      <c r="N11" s="3"/>
      <c r="O11" s="6">
        <v>7.9511005527536884</v>
      </c>
      <c r="P11" s="6">
        <v>9.1536877814354156</v>
      </c>
      <c r="Q11" s="6">
        <v>18.26061335223984</v>
      </c>
      <c r="R11" s="6">
        <v>28.982753492378876</v>
      </c>
      <c r="S11" s="6">
        <v>37.448364450266716</v>
      </c>
    </row>
    <row r="12" spans="2:19" ht="15.5" x14ac:dyDescent="0.35">
      <c r="B12" s="7">
        <v>8.9079167819505081</v>
      </c>
      <c r="C12" s="7">
        <v>15.781575036967755</v>
      </c>
      <c r="D12" s="7">
        <v>24.640985521342685</v>
      </c>
      <c r="E12" s="7">
        <v>32.071579492479302</v>
      </c>
      <c r="F12" s="7">
        <v>42.642294680340598</v>
      </c>
      <c r="H12" s="4">
        <f t="shared" si="4"/>
        <v>7.2689838264788262</v>
      </c>
      <c r="I12" s="3">
        <f t="shared" si="0"/>
        <v>12.694462314983848</v>
      </c>
      <c r="J12" s="3">
        <f t="shared" si="1"/>
        <v>20.955108337490788</v>
      </c>
      <c r="K12" s="3">
        <f t="shared" si="2"/>
        <v>29.444703238635093</v>
      </c>
      <c r="L12" s="3">
        <f t="shared" si="3"/>
        <v>37.238081288331841</v>
      </c>
      <c r="N12" s="3"/>
      <c r="O12" s="6">
        <v>4.9376107582514033</v>
      </c>
      <c r="P12" s="6">
        <v>12.74401820463232</v>
      </c>
      <c r="Q12" s="6">
        <v>22.345469339443287</v>
      </c>
      <c r="R12" s="6">
        <v>30.353088804930543</v>
      </c>
      <c r="S12" s="6">
        <v>38.203402989786134</v>
      </c>
    </row>
    <row r="13" spans="2:19" ht="15.5" x14ac:dyDescent="0.35">
      <c r="B13" s="7">
        <v>7.5894946726308641</v>
      </c>
      <c r="C13" s="7">
        <v>13.377687554050407</v>
      </c>
      <c r="D13" s="7">
        <v>21.734954633640605</v>
      </c>
      <c r="E13" s="7">
        <v>29.676874811434004</v>
      </c>
      <c r="F13" s="7">
        <v>40.74338705572471</v>
      </c>
      <c r="H13" s="4" t="e">
        <f t="shared" si="4"/>
        <v>#NUM!</v>
      </c>
      <c r="I13" s="3">
        <f t="shared" si="0"/>
        <v>10.916378862352483</v>
      </c>
      <c r="J13" s="3">
        <f t="shared" si="1"/>
        <v>18.520578216564655</v>
      </c>
      <c r="K13" s="3">
        <f t="shared" si="2"/>
        <v>27.041957076869355</v>
      </c>
      <c r="L13" s="3">
        <f t="shared" si="3"/>
        <v>36.148371702616529</v>
      </c>
      <c r="N13" s="3"/>
      <c r="O13" s="6">
        <v>3.4044089061098401</v>
      </c>
      <c r="P13" s="6">
        <v>15.648003067484362</v>
      </c>
      <c r="Q13" s="6">
        <v>20.607037632808847</v>
      </c>
      <c r="R13" s="6">
        <v>33.87565497521782</v>
      </c>
      <c r="S13" s="6">
        <v>39.343995729971297</v>
      </c>
    </row>
    <row r="14" spans="2:19" ht="15.5" x14ac:dyDescent="0.35">
      <c r="H14" s="4" t="e">
        <f t="shared" si="4"/>
        <v>#NUM!</v>
      </c>
      <c r="I14" s="3">
        <f t="shared" si="0"/>
        <v>7.5894946726308641</v>
      </c>
      <c r="J14" s="3">
        <f t="shared" si="1"/>
        <v>13.377687554050407</v>
      </c>
      <c r="K14" s="3">
        <f t="shared" si="2"/>
        <v>21.734954633640605</v>
      </c>
      <c r="L14" s="3">
        <f t="shared" si="3"/>
        <v>29.676874811434004</v>
      </c>
      <c r="N14" s="3"/>
      <c r="O14" s="6">
        <v>2.1817424229271429</v>
      </c>
      <c r="P14" s="6">
        <v>8.1914589665089572</v>
      </c>
      <c r="Q14" s="6">
        <v>24.222716610652903</v>
      </c>
      <c r="R14" s="6">
        <v>33.167755426015795</v>
      </c>
      <c r="S14" s="6">
        <v>39.895488466742698</v>
      </c>
    </row>
    <row r="15" spans="2:19" ht="15.5" x14ac:dyDescent="0.35">
      <c r="H15" s="4" t="e">
        <f t="shared" si="4"/>
        <v>#NUM!</v>
      </c>
      <c r="I15" s="3" t="e">
        <f t="shared" si="0"/>
        <v>#NUM!</v>
      </c>
      <c r="J15" s="3" t="e">
        <f t="shared" si="1"/>
        <v>#NUM!</v>
      </c>
      <c r="K15" s="3" t="e">
        <f t="shared" si="2"/>
        <v>#NUM!</v>
      </c>
      <c r="L15" s="3" t="e">
        <f t="shared" si="3"/>
        <v>#NUM!</v>
      </c>
      <c r="N15" s="3"/>
      <c r="O15" s="6">
        <v>1.9798989873223332</v>
      </c>
      <c r="P15" s="6">
        <v>8.9173987238431813</v>
      </c>
      <c r="Q15" s="6">
        <v>16.28189178197669</v>
      </c>
      <c r="R15" s="6">
        <v>28.554159066587832</v>
      </c>
      <c r="S15" s="6">
        <v>38.499870129651086</v>
      </c>
    </row>
    <row r="16" spans="2:19" ht="15.5" x14ac:dyDescent="0.35">
      <c r="H16" s="4" t="e">
        <f t="shared" si="4"/>
        <v>#NUM!</v>
      </c>
      <c r="I16" s="3" t="e">
        <f t="shared" si="0"/>
        <v>#NUM!</v>
      </c>
      <c r="J16" s="3" t="e">
        <f t="shared" si="1"/>
        <v>#NUM!</v>
      </c>
      <c r="K16" s="3" t="e">
        <f t="shared" si="2"/>
        <v>#NUM!</v>
      </c>
      <c r="L16" s="3" t="e">
        <f t="shared" si="3"/>
        <v>#NUM!</v>
      </c>
      <c r="N16" s="3"/>
      <c r="O16" s="6">
        <v>2.9393876913398138</v>
      </c>
      <c r="P16" s="6">
        <v>7.7633755544865926</v>
      </c>
      <c r="Q16" s="6">
        <v>18.879088961070128</v>
      </c>
      <c r="R16" s="6">
        <v>27.90035842063682</v>
      </c>
      <c r="S16" s="6">
        <v>33.084890811365845</v>
      </c>
    </row>
    <row r="17" spans="8:19" ht="15.5" x14ac:dyDescent="0.35">
      <c r="H17" s="4" t="e">
        <f t="shared" si="4"/>
        <v>#NUM!</v>
      </c>
      <c r="I17" s="3" t="e">
        <f t="shared" si="0"/>
        <v>#NUM!</v>
      </c>
      <c r="J17" s="3" t="e">
        <f t="shared" si="1"/>
        <v>#NUM!</v>
      </c>
      <c r="K17" s="3" t="e">
        <f t="shared" si="2"/>
        <v>#NUM!</v>
      </c>
      <c r="L17" s="3" t="e">
        <f t="shared" si="3"/>
        <v>#NUM!</v>
      </c>
      <c r="N17" s="3"/>
      <c r="O17" s="6">
        <v>5.1575187832910503</v>
      </c>
      <c r="P17" s="6">
        <v>7.4215901261117896</v>
      </c>
      <c r="Q17" s="6">
        <v>15.566309774638302</v>
      </c>
      <c r="R17" s="6">
        <v>25.644102635888821</v>
      </c>
      <c r="S17" s="6">
        <v>37.784388310517876</v>
      </c>
    </row>
    <row r="18" spans="8:19" ht="15.5" x14ac:dyDescent="0.35">
      <c r="H18" s="4" t="e">
        <f t="shared" si="4"/>
        <v>#NUM!</v>
      </c>
      <c r="I18" s="3" t="e">
        <f t="shared" si="0"/>
        <v>#NUM!</v>
      </c>
      <c r="J18" s="3" t="e">
        <f t="shared" si="1"/>
        <v>#NUM!</v>
      </c>
      <c r="K18" s="3" t="e">
        <f t="shared" si="2"/>
        <v>#NUM!</v>
      </c>
      <c r="L18" s="3" t="e">
        <f t="shared" si="3"/>
        <v>#NUM!</v>
      </c>
      <c r="N18" s="3"/>
      <c r="O18" s="6">
        <v>4.991993589739474</v>
      </c>
      <c r="P18" s="6">
        <v>9.2260500757366355</v>
      </c>
      <c r="Q18" s="6">
        <v>13.736811857195978</v>
      </c>
      <c r="R18" s="6">
        <v>21.053503271427299</v>
      </c>
      <c r="S18" s="6">
        <v>27.229763127871678</v>
      </c>
    </row>
    <row r="19" spans="8:19" ht="15.5" x14ac:dyDescent="0.35">
      <c r="H19" s="4" t="e">
        <f t="shared" si="4"/>
        <v>#NUM!</v>
      </c>
      <c r="I19" s="3" t="e">
        <f t="shared" si="0"/>
        <v>#NUM!</v>
      </c>
      <c r="J19" s="3" t="e">
        <f t="shared" si="1"/>
        <v>#NUM!</v>
      </c>
      <c r="K19" s="3" t="e">
        <f t="shared" si="2"/>
        <v>#NUM!</v>
      </c>
      <c r="L19" s="3" t="e">
        <f t="shared" si="3"/>
        <v>#NUM!</v>
      </c>
      <c r="N19" s="3"/>
      <c r="O19" s="6">
        <v>1.8708286933869707</v>
      </c>
      <c r="P19" s="6">
        <v>11.820744477400735</v>
      </c>
      <c r="Q19" s="6">
        <v>16.666133324799727</v>
      </c>
      <c r="R19" s="6">
        <v>23.558437978779494</v>
      </c>
      <c r="S19" s="6">
        <v>28.578838324886473</v>
      </c>
    </row>
    <row r="20" spans="8:19" ht="15.5" x14ac:dyDescent="0.35">
      <c r="H20" s="4" t="e">
        <f t="shared" si="4"/>
        <v>#NUM!</v>
      </c>
      <c r="I20" s="3" t="e">
        <f t="shared" si="0"/>
        <v>#NUM!</v>
      </c>
      <c r="J20" s="3" t="e">
        <f t="shared" si="1"/>
        <v>#NUM!</v>
      </c>
      <c r="K20" s="3" t="e">
        <f t="shared" si="2"/>
        <v>#NUM!</v>
      </c>
      <c r="L20" s="3" t="e">
        <f t="shared" si="3"/>
        <v>#NUM!</v>
      </c>
      <c r="N20" s="3"/>
      <c r="O20" s="6">
        <v>2.2759613353482084</v>
      </c>
      <c r="P20" s="6">
        <v>8.2158383625774913</v>
      </c>
      <c r="Q20" s="6">
        <v>19.572429588581997</v>
      </c>
      <c r="R20" s="6">
        <v>28.433782724076657</v>
      </c>
      <c r="S20" s="6">
        <v>38.183766184073569</v>
      </c>
    </row>
    <row r="21" spans="8:19" ht="15.5" x14ac:dyDescent="0.35">
      <c r="H21" s="4" t="e">
        <f t="shared" si="4"/>
        <v>#NUM!</v>
      </c>
      <c r="I21" s="3" t="e">
        <f t="shared" si="0"/>
        <v>#NUM!</v>
      </c>
      <c r="J21" s="3" t="e">
        <f t="shared" si="1"/>
        <v>#NUM!</v>
      </c>
      <c r="K21" s="3" t="e">
        <f t="shared" si="2"/>
        <v>#NUM!</v>
      </c>
      <c r="L21" s="3" t="e">
        <f t="shared" si="3"/>
        <v>#NUM!</v>
      </c>
      <c r="N21" s="3"/>
      <c r="O21" s="6">
        <v>2.9495762407505253</v>
      </c>
      <c r="P21" s="6">
        <v>13.243111416883874</v>
      </c>
      <c r="Q21" s="6">
        <v>18.66279721799495</v>
      </c>
      <c r="R21" s="6">
        <v>27.324714088165681</v>
      </c>
      <c r="S21" s="6">
        <v>34.777291441398944</v>
      </c>
    </row>
    <row r="22" spans="8:19" ht="15.5" x14ac:dyDescent="0.35">
      <c r="H22" s="4" t="e">
        <f t="shared" si="4"/>
        <v>#NUM!</v>
      </c>
      <c r="I22" s="3" t="e">
        <f t="shared" si="0"/>
        <v>#NUM!</v>
      </c>
      <c r="J22" s="3" t="e">
        <f t="shared" si="1"/>
        <v>#NUM!</v>
      </c>
      <c r="K22" s="3" t="e">
        <f t="shared" si="2"/>
        <v>#NUM!</v>
      </c>
      <c r="L22" s="3" t="e">
        <f t="shared" si="3"/>
        <v>#NUM!</v>
      </c>
      <c r="N22" s="3"/>
      <c r="O22" s="6">
        <v>2.6720778431774774</v>
      </c>
      <c r="P22" s="6">
        <v>8.1670067956381676</v>
      </c>
      <c r="Q22" s="6">
        <v>24.243762084297067</v>
      </c>
      <c r="R22" s="6">
        <v>26.539404665515768</v>
      </c>
      <c r="S22" s="6">
        <v>34.278856457005681</v>
      </c>
    </row>
    <row r="23" spans="8:19" ht="15.5" x14ac:dyDescent="0.35">
      <c r="H23" s="4" t="e">
        <f t="shared" si="4"/>
        <v>#NUM!</v>
      </c>
      <c r="I23" s="3" t="e">
        <f t="shared" si="0"/>
        <v>#NUM!</v>
      </c>
      <c r="J23" s="3" t="e">
        <f t="shared" si="1"/>
        <v>#NUM!</v>
      </c>
      <c r="K23" s="3" t="e">
        <f t="shared" si="2"/>
        <v>#NUM!</v>
      </c>
      <c r="L23" s="3" t="e">
        <f t="shared" si="3"/>
        <v>#NUM!</v>
      </c>
      <c r="N23" s="3"/>
      <c r="O23" s="6">
        <v>2.6457513110645907</v>
      </c>
      <c r="P23" s="6">
        <v>6.9606034221179414</v>
      </c>
      <c r="Q23" s="6">
        <v>13.691238074038447</v>
      </c>
      <c r="R23" s="6">
        <v>27.002222130780275</v>
      </c>
      <c r="S23" s="6">
        <v>29.324904091914778</v>
      </c>
    </row>
    <row r="24" spans="8:19" x14ac:dyDescent="0.35">
      <c r="H24" s="4" t="e">
        <f t="shared" si="4"/>
        <v>#NUM!</v>
      </c>
      <c r="I24" s="3" t="e">
        <f t="shared" si="0"/>
        <v>#NUM!</v>
      </c>
      <c r="J24" s="3" t="e">
        <f t="shared" si="1"/>
        <v>#NUM!</v>
      </c>
      <c r="K24" s="3" t="e">
        <f t="shared" si="2"/>
        <v>#NUM!</v>
      </c>
      <c r="L24" s="3" t="e">
        <f t="shared" si="3"/>
        <v>#NUM!</v>
      </c>
      <c r="N24" s="3"/>
    </row>
    <row r="25" spans="8:19" x14ac:dyDescent="0.35">
      <c r="H25" s="4" t="e">
        <f t="shared" si="4"/>
        <v>#NUM!</v>
      </c>
      <c r="I25" s="3" t="e">
        <f t="shared" si="0"/>
        <v>#NUM!</v>
      </c>
      <c r="J25" s="3" t="e">
        <f t="shared" si="1"/>
        <v>#NUM!</v>
      </c>
      <c r="K25" s="3" t="e">
        <f t="shared" si="2"/>
        <v>#NUM!</v>
      </c>
      <c r="L25" s="3" t="e">
        <f t="shared" si="3"/>
        <v>#NUM!</v>
      </c>
      <c r="N25" s="3"/>
    </row>
    <row r="26" spans="8:19" x14ac:dyDescent="0.35">
      <c r="H26" s="4" t="e">
        <f t="shared" si="4"/>
        <v>#NUM!</v>
      </c>
      <c r="I26" s="3" t="e">
        <f t="shared" si="0"/>
        <v>#NUM!</v>
      </c>
      <c r="J26" s="3" t="e">
        <f t="shared" si="1"/>
        <v>#NUM!</v>
      </c>
      <c r="K26" s="3" t="e">
        <f t="shared" si="2"/>
        <v>#NUM!</v>
      </c>
      <c r="L26" s="3" t="e">
        <f t="shared" si="3"/>
        <v>#NUM!</v>
      </c>
      <c r="N26" s="3"/>
    </row>
    <row r="27" spans="8:19" x14ac:dyDescent="0.35">
      <c r="H27" s="4" t="e">
        <f t="shared" si="4"/>
        <v>#NUM!</v>
      </c>
      <c r="I27" s="3" t="e">
        <f t="shared" si="0"/>
        <v>#NUM!</v>
      </c>
      <c r="J27" s="3" t="e">
        <f t="shared" si="1"/>
        <v>#NUM!</v>
      </c>
      <c r="K27" s="3" t="e">
        <f t="shared" si="2"/>
        <v>#NUM!</v>
      </c>
      <c r="L27" s="3" t="e">
        <f t="shared" si="3"/>
        <v>#NUM!</v>
      </c>
      <c r="N27" s="3"/>
    </row>
    <row r="28" spans="8:19" x14ac:dyDescent="0.35">
      <c r="H28" s="4" t="e">
        <f>+EXP(LN(B28)-0.5*(LN(C29)-LN(B28)))</f>
        <v>#NUM!</v>
      </c>
      <c r="I28" s="3" t="e">
        <f t="shared" si="0"/>
        <v>#NUM!</v>
      </c>
      <c r="J28" s="3" t="e">
        <f t="shared" si="1"/>
        <v>#NUM!</v>
      </c>
      <c r="K28" s="3" t="e">
        <f t="shared" si="2"/>
        <v>#NUM!</v>
      </c>
      <c r="L28" s="3" t="e">
        <f t="shared" si="3"/>
        <v>#NUM!</v>
      </c>
      <c r="N28" s="3"/>
    </row>
    <row r="29" spans="8:19" x14ac:dyDescent="0.35">
      <c r="H29" s="4" t="e">
        <f>+EXP(LN(B29)-0.5*(LN(C30)-LN(B29)))</f>
        <v>#NUM!</v>
      </c>
      <c r="I29" s="3" t="e">
        <f t="shared" si="0"/>
        <v>#NUM!</v>
      </c>
      <c r="J29" s="3" t="e">
        <f t="shared" si="1"/>
        <v>#NUM!</v>
      </c>
      <c r="K29" s="3" t="e">
        <f t="shared" si="2"/>
        <v>#NUM!</v>
      </c>
      <c r="L29" s="3" t="e">
        <f t="shared" si="3"/>
        <v>#NUM!</v>
      </c>
      <c r="N29" s="3"/>
    </row>
    <row r="30" spans="8:19" x14ac:dyDescent="0.35">
      <c r="H30" s="4" t="e">
        <f>+H29</f>
        <v>#NUM!</v>
      </c>
      <c r="I30" s="3" t="e">
        <f>+GEOMEAN(C30,B29)</f>
        <v>#NUM!</v>
      </c>
      <c r="J30" s="3" t="e">
        <f t="shared" ref="J30" si="5">+GEOMEAN(D30,C29)</f>
        <v>#NUM!</v>
      </c>
      <c r="K30" s="3" t="e">
        <f t="shared" ref="K30" si="6">+GEOMEAN(E30,D29)</f>
        <v>#NUM!</v>
      </c>
      <c r="L30" s="3" t="e">
        <f t="shared" ref="L30" si="7">+GEOMEAN(F30,E29)</f>
        <v>#NUM!</v>
      </c>
      <c r="N30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U45"/>
  <sheetViews>
    <sheetView tabSelected="1" topLeftCell="G13" zoomScale="80" zoomScaleNormal="80" workbookViewId="0">
      <selection activeCell="N38" sqref="N38"/>
    </sheetView>
  </sheetViews>
  <sheetFormatPr baseColWidth="10" defaultRowHeight="14.5" x14ac:dyDescent="0.35"/>
  <cols>
    <col min="9" max="9" width="12.6328125" customWidth="1"/>
  </cols>
  <sheetData>
    <row r="2" spans="2:47" x14ac:dyDescent="0.35">
      <c r="C2">
        <v>0</v>
      </c>
      <c r="D2">
        <v>1</v>
      </c>
      <c r="E2">
        <v>2</v>
      </c>
      <c r="F2">
        <v>3</v>
      </c>
      <c r="G2">
        <v>4</v>
      </c>
      <c r="J2">
        <v>0</v>
      </c>
      <c r="K2">
        <v>1</v>
      </c>
      <c r="L2">
        <v>2</v>
      </c>
      <c r="M2">
        <v>3</v>
      </c>
      <c r="N2">
        <v>4</v>
      </c>
      <c r="P2" s="2">
        <v>0</v>
      </c>
      <c r="Q2" s="2">
        <v>1</v>
      </c>
      <c r="R2" s="2">
        <v>2</v>
      </c>
      <c r="S2" s="2">
        <v>3</v>
      </c>
      <c r="T2" s="2">
        <v>4</v>
      </c>
    </row>
    <row r="3" spans="2:47" x14ac:dyDescent="0.35">
      <c r="B3" t="s">
        <v>3</v>
      </c>
      <c r="C3">
        <v>2.4</v>
      </c>
      <c r="D3">
        <v>9.3000000000000007</v>
      </c>
      <c r="E3">
        <v>21.3</v>
      </c>
      <c r="F3">
        <v>33.5</v>
      </c>
      <c r="G3">
        <v>39.1</v>
      </c>
      <c r="H3">
        <v>1</v>
      </c>
      <c r="I3" t="s">
        <v>3</v>
      </c>
      <c r="J3">
        <v>5.6</v>
      </c>
      <c r="K3">
        <v>15.5</v>
      </c>
      <c r="L3">
        <v>29.4</v>
      </c>
      <c r="M3">
        <v>38.200000000000003</v>
      </c>
      <c r="N3">
        <v>40.1</v>
      </c>
      <c r="O3">
        <f>+AVERAGE(J3:N3)</f>
        <v>25.76</v>
      </c>
      <c r="P3">
        <v>2.4</v>
      </c>
      <c r="Q3">
        <v>9.3000000000000007</v>
      </c>
      <c r="R3">
        <v>21.3</v>
      </c>
      <c r="S3">
        <v>33.5</v>
      </c>
      <c r="T3">
        <v>39.1</v>
      </c>
      <c r="V3">
        <v>0</v>
      </c>
      <c r="W3">
        <v>0</v>
      </c>
      <c r="X3">
        <v>2884</v>
      </c>
      <c r="Y3">
        <v>17410</v>
      </c>
      <c r="Z3">
        <v>25264</v>
      </c>
      <c r="AA3">
        <v>42655</v>
      </c>
      <c r="AB3">
        <v>58536</v>
      </c>
      <c r="AC3">
        <v>72421</v>
      </c>
      <c r="AD3">
        <v>54152</v>
      </c>
      <c r="AE3">
        <v>28021</v>
      </c>
      <c r="AF3">
        <v>8878</v>
      </c>
      <c r="AG3">
        <v>5521</v>
      </c>
      <c r="AH3">
        <v>3609</v>
      </c>
      <c r="AI3">
        <v>3661</v>
      </c>
      <c r="AJ3">
        <v>5264</v>
      </c>
      <c r="AK3">
        <v>13997</v>
      </c>
      <c r="AL3">
        <v>13140</v>
      </c>
      <c r="AM3">
        <v>11110</v>
      </c>
      <c r="AN3">
        <v>8340</v>
      </c>
      <c r="AO3">
        <v>6515</v>
      </c>
      <c r="AP3">
        <v>5002</v>
      </c>
      <c r="AQ3">
        <v>4417</v>
      </c>
      <c r="AR3">
        <v>2269</v>
      </c>
      <c r="AS3">
        <v>990</v>
      </c>
      <c r="AT3">
        <v>197</v>
      </c>
      <c r="AU3">
        <v>139</v>
      </c>
    </row>
    <row r="4" spans="2:47" x14ac:dyDescent="0.35">
      <c r="B4" t="s">
        <v>4</v>
      </c>
      <c r="C4">
        <v>1.8</v>
      </c>
      <c r="D4">
        <v>8.6</v>
      </c>
      <c r="E4">
        <v>20.3</v>
      </c>
      <c r="F4">
        <v>34.700000000000003</v>
      </c>
      <c r="G4">
        <v>39.1</v>
      </c>
      <c r="H4">
        <v>2</v>
      </c>
      <c r="I4" t="s">
        <v>4</v>
      </c>
      <c r="J4">
        <v>4.5999999999999996</v>
      </c>
      <c r="K4">
        <v>13.2</v>
      </c>
      <c r="L4">
        <v>26.6</v>
      </c>
      <c r="M4">
        <v>40.9</v>
      </c>
      <c r="N4">
        <v>40.1</v>
      </c>
      <c r="O4">
        <f t="shared" ref="O4:O30" si="0">+AVERAGE(J4:N4)</f>
        <v>25.080000000000002</v>
      </c>
      <c r="P4" s="4">
        <f t="shared" ref="P4:P29" si="1">+EXP(LN(J4)-0.5*(LN(K5)-LN(J4)))</f>
        <v>2.896728237643051</v>
      </c>
      <c r="Q4" s="3">
        <f t="shared" ref="Q4:Q23" si="2">+GEOMEAN(K4,J3)</f>
        <v>8.5976741040818698</v>
      </c>
      <c r="R4" s="3">
        <f t="shared" ref="R4:R31" si="3">+GEOMEAN(L4,K3)</f>
        <v>20.305171754998774</v>
      </c>
      <c r="S4" s="3">
        <f t="shared" ref="S4:S31" si="4">+GEOMEAN(M4,L3)</f>
        <v>34.676505014202334</v>
      </c>
      <c r="T4" s="3">
        <f t="shared" ref="T4:T31" si="5">+GEOMEAN(N4,M3)</f>
        <v>39.138472121430596</v>
      </c>
      <c r="V4">
        <v>0</v>
      </c>
      <c r="W4">
        <v>0</v>
      </c>
      <c r="X4">
        <v>0</v>
      </c>
      <c r="Y4">
        <v>34</v>
      </c>
      <c r="Z4">
        <v>341</v>
      </c>
      <c r="AA4">
        <v>990</v>
      </c>
      <c r="AB4">
        <v>744</v>
      </c>
      <c r="AC4">
        <v>2301</v>
      </c>
      <c r="AD4">
        <v>8370</v>
      </c>
      <c r="AE4">
        <v>19317</v>
      </c>
      <c r="AF4">
        <v>19629</v>
      </c>
      <c r="AG4">
        <v>20312</v>
      </c>
      <c r="AH4">
        <v>15219</v>
      </c>
      <c r="AI4">
        <v>16970</v>
      </c>
      <c r="AJ4">
        <v>14856</v>
      </c>
      <c r="AK4">
        <v>9796</v>
      </c>
      <c r="AL4">
        <v>4779</v>
      </c>
      <c r="AM4">
        <v>3579</v>
      </c>
      <c r="AN4">
        <v>2493</v>
      </c>
      <c r="AO4">
        <v>3320</v>
      </c>
      <c r="AP4">
        <v>3388</v>
      </c>
      <c r="AQ4">
        <v>1771</v>
      </c>
      <c r="AR4">
        <v>968</v>
      </c>
      <c r="AS4">
        <v>352</v>
      </c>
      <c r="AT4">
        <v>140</v>
      </c>
    </row>
    <row r="5" spans="2:47" x14ac:dyDescent="0.35">
      <c r="B5" t="s">
        <v>5</v>
      </c>
      <c r="C5">
        <v>0.8</v>
      </c>
      <c r="D5">
        <v>7.3</v>
      </c>
      <c r="E5">
        <v>18.2</v>
      </c>
      <c r="F5">
        <v>28.2</v>
      </c>
      <c r="G5">
        <v>40.5</v>
      </c>
      <c r="H5">
        <v>3</v>
      </c>
      <c r="I5" t="s">
        <v>5</v>
      </c>
      <c r="J5">
        <v>3.1</v>
      </c>
      <c r="K5">
        <v>11.6</v>
      </c>
      <c r="L5">
        <v>25</v>
      </c>
      <c r="M5">
        <v>29.9</v>
      </c>
      <c r="N5">
        <v>40.1</v>
      </c>
      <c r="O5">
        <f t="shared" si="0"/>
        <v>21.939999999999998</v>
      </c>
      <c r="P5" s="4">
        <f t="shared" si="1"/>
        <v>1.5562880582736613</v>
      </c>
      <c r="Q5" s="3">
        <f t="shared" si="2"/>
        <v>7.3047929470998687</v>
      </c>
      <c r="R5" s="3">
        <f t="shared" si="3"/>
        <v>18.165902124584949</v>
      </c>
      <c r="S5" s="3">
        <f t="shared" si="4"/>
        <v>28.201772993909444</v>
      </c>
      <c r="T5" s="3">
        <f t="shared" si="5"/>
        <v>40.498024643184756</v>
      </c>
    </row>
    <row r="6" spans="2:47" x14ac:dyDescent="0.35">
      <c r="B6" t="s">
        <v>6</v>
      </c>
      <c r="C6">
        <v>1.9</v>
      </c>
      <c r="D6">
        <v>6.2</v>
      </c>
      <c r="E6">
        <v>16.899999999999999</v>
      </c>
      <c r="F6">
        <v>28.2</v>
      </c>
      <c r="G6">
        <v>34.6</v>
      </c>
      <c r="H6">
        <v>4</v>
      </c>
      <c r="I6" t="s">
        <v>6</v>
      </c>
      <c r="J6">
        <v>5.0999999999999996</v>
      </c>
      <c r="K6">
        <v>12.3</v>
      </c>
      <c r="L6">
        <v>24.7</v>
      </c>
      <c r="M6">
        <v>31.7</v>
      </c>
      <c r="N6">
        <v>40.1</v>
      </c>
      <c r="O6">
        <f t="shared" si="0"/>
        <v>22.78</v>
      </c>
      <c r="P6" s="4">
        <f t="shared" si="1"/>
        <v>3.0892130729478575</v>
      </c>
      <c r="Q6" s="3">
        <f t="shared" si="2"/>
        <v>6.1749493925051731</v>
      </c>
      <c r="R6" s="3">
        <f t="shared" si="3"/>
        <v>16.926901665691805</v>
      </c>
      <c r="S6" s="3">
        <f t="shared" si="4"/>
        <v>28.151376520518493</v>
      </c>
      <c r="T6" s="3">
        <f t="shared" si="5"/>
        <v>34.626434988314926</v>
      </c>
    </row>
    <row r="7" spans="2:47" x14ac:dyDescent="0.35">
      <c r="B7" t="s">
        <v>7</v>
      </c>
      <c r="C7">
        <v>1.4</v>
      </c>
      <c r="D7">
        <v>8.4</v>
      </c>
      <c r="E7">
        <v>17</v>
      </c>
      <c r="F7">
        <v>29.1</v>
      </c>
      <c r="G7">
        <v>35.700000000000003</v>
      </c>
      <c r="H7">
        <v>5</v>
      </c>
      <c r="I7" t="s">
        <v>7</v>
      </c>
      <c r="J7">
        <v>4.5</v>
      </c>
      <c r="K7">
        <v>13.9</v>
      </c>
      <c r="L7">
        <v>23.5</v>
      </c>
      <c r="M7">
        <v>34.299999999999997</v>
      </c>
      <c r="N7">
        <v>40.1</v>
      </c>
      <c r="O7">
        <f t="shared" si="0"/>
        <v>23.259999999999998</v>
      </c>
      <c r="P7" s="4">
        <f t="shared" si="1"/>
        <v>2.515576474687264</v>
      </c>
      <c r="Q7" s="3">
        <f t="shared" si="2"/>
        <v>8.4196199439167092</v>
      </c>
      <c r="R7" s="3">
        <f t="shared" si="3"/>
        <v>17.001470524634037</v>
      </c>
      <c r="S7" s="3">
        <f t="shared" si="4"/>
        <v>29.106872040808508</v>
      </c>
      <c r="T7" s="3">
        <f t="shared" si="5"/>
        <v>35.653471079265202</v>
      </c>
    </row>
    <row r="8" spans="2:47" x14ac:dyDescent="0.35">
      <c r="B8" t="s">
        <v>8</v>
      </c>
      <c r="C8">
        <v>3</v>
      </c>
      <c r="D8">
        <v>8</v>
      </c>
      <c r="E8">
        <v>19.5</v>
      </c>
      <c r="F8">
        <v>28.1</v>
      </c>
      <c r="G8">
        <v>37</v>
      </c>
      <c r="H8">
        <v>6</v>
      </c>
      <c r="I8" t="s">
        <v>8</v>
      </c>
      <c r="J8">
        <v>6.4</v>
      </c>
      <c r="K8">
        <v>14.4</v>
      </c>
      <c r="L8">
        <v>27.3</v>
      </c>
      <c r="M8">
        <v>33.6</v>
      </c>
      <c r="N8">
        <v>39.9</v>
      </c>
      <c r="O8">
        <f t="shared" si="0"/>
        <v>24.32</v>
      </c>
      <c r="P8" s="4">
        <f t="shared" si="1"/>
        <v>4.4065943850182165</v>
      </c>
      <c r="Q8" s="3">
        <f t="shared" si="2"/>
        <v>8.0498447189992426</v>
      </c>
      <c r="R8" s="3">
        <f t="shared" si="3"/>
        <v>19.479989733056843</v>
      </c>
      <c r="S8" s="3">
        <f t="shared" si="4"/>
        <v>28.099822063493569</v>
      </c>
      <c r="T8" s="3">
        <f t="shared" si="5"/>
        <v>36.994188732826672</v>
      </c>
      <c r="W8">
        <v>5.6</v>
      </c>
      <c r="X8">
        <v>15.5</v>
      </c>
      <c r="Y8">
        <v>29.4</v>
      </c>
      <c r="Z8">
        <v>38.200000000000003</v>
      </c>
      <c r="AA8">
        <v>40.1</v>
      </c>
    </row>
    <row r="9" spans="2:47" x14ac:dyDescent="0.35">
      <c r="B9" t="s">
        <v>9</v>
      </c>
      <c r="C9">
        <v>1.4</v>
      </c>
      <c r="D9">
        <v>9.3000000000000007</v>
      </c>
      <c r="E9">
        <v>18.600000000000001</v>
      </c>
      <c r="F9">
        <v>31.8</v>
      </c>
      <c r="G9">
        <v>36.5</v>
      </c>
      <c r="H9">
        <v>7</v>
      </c>
      <c r="I9" t="s">
        <v>9</v>
      </c>
      <c r="J9">
        <v>4.9000000000000004</v>
      </c>
      <c r="K9">
        <v>13.5</v>
      </c>
      <c r="L9">
        <v>24</v>
      </c>
      <c r="M9">
        <v>37.1</v>
      </c>
      <c r="N9">
        <v>39.700000000000003</v>
      </c>
      <c r="O9">
        <f t="shared" si="0"/>
        <v>23.84</v>
      </c>
      <c r="P9" s="4">
        <f t="shared" si="1"/>
        <v>2.622986557253423</v>
      </c>
      <c r="Q9" s="3">
        <f t="shared" si="2"/>
        <v>9.2951600308978009</v>
      </c>
      <c r="R9" s="3">
        <f t="shared" si="3"/>
        <v>18.590320061795602</v>
      </c>
      <c r="S9" s="3">
        <f t="shared" si="4"/>
        <v>31.824990180674057</v>
      </c>
      <c r="T9" s="3">
        <f t="shared" si="5"/>
        <v>36.522869547723111</v>
      </c>
      <c r="W9">
        <v>4.5999999999999996</v>
      </c>
      <c r="X9">
        <v>13.2</v>
      </c>
      <c r="Y9">
        <v>26.6</v>
      </c>
      <c r="Z9">
        <v>40.9</v>
      </c>
      <c r="AA9">
        <v>40.1</v>
      </c>
    </row>
    <row r="10" spans="2:47" x14ac:dyDescent="0.35">
      <c r="B10" t="s">
        <v>10</v>
      </c>
      <c r="C10">
        <v>8</v>
      </c>
      <c r="D10">
        <v>9.1999999999999993</v>
      </c>
      <c r="E10">
        <v>18.3</v>
      </c>
      <c r="F10">
        <v>29</v>
      </c>
      <c r="G10">
        <v>37.4</v>
      </c>
      <c r="H10">
        <v>8</v>
      </c>
      <c r="I10" t="s">
        <v>10</v>
      </c>
      <c r="J10">
        <v>10.9</v>
      </c>
      <c r="K10">
        <v>17.100000000000001</v>
      </c>
      <c r="L10">
        <v>24.7</v>
      </c>
      <c r="M10">
        <v>35</v>
      </c>
      <c r="N10">
        <v>37.799999999999997</v>
      </c>
      <c r="O10">
        <f t="shared" si="0"/>
        <v>25.1</v>
      </c>
      <c r="P10" s="4">
        <f t="shared" si="1"/>
        <v>9.3228052637914285</v>
      </c>
      <c r="Q10" s="3">
        <f t="shared" si="2"/>
        <v>9.1536877814354156</v>
      </c>
      <c r="R10" s="3">
        <f t="shared" si="3"/>
        <v>18.26061335223984</v>
      </c>
      <c r="S10" s="3">
        <f t="shared" si="4"/>
        <v>28.982753492378876</v>
      </c>
      <c r="T10" s="3">
        <f t="shared" si="5"/>
        <v>37.448364450266716</v>
      </c>
      <c r="W10">
        <v>3.1</v>
      </c>
      <c r="X10">
        <v>11.6</v>
      </c>
      <c r="Y10">
        <v>25</v>
      </c>
      <c r="Z10">
        <v>29.9</v>
      </c>
      <c r="AA10">
        <v>40.1</v>
      </c>
    </row>
    <row r="11" spans="2:47" x14ac:dyDescent="0.35">
      <c r="B11" t="s">
        <v>11</v>
      </c>
      <c r="C11">
        <v>4.9000000000000004</v>
      </c>
      <c r="D11">
        <v>12.7</v>
      </c>
      <c r="E11">
        <v>22.3</v>
      </c>
      <c r="F11">
        <v>30.4</v>
      </c>
      <c r="G11">
        <v>38.200000000000003</v>
      </c>
      <c r="H11">
        <v>9</v>
      </c>
      <c r="I11" t="s">
        <v>11</v>
      </c>
      <c r="J11">
        <v>10.6</v>
      </c>
      <c r="K11">
        <v>14.9</v>
      </c>
      <c r="L11">
        <v>29.2</v>
      </c>
      <c r="M11">
        <v>37.299999999999997</v>
      </c>
      <c r="N11">
        <v>41.7</v>
      </c>
      <c r="O11">
        <f t="shared" si="0"/>
        <v>26.74</v>
      </c>
      <c r="P11" s="4">
        <f t="shared" si="1"/>
        <v>7.180468940057759</v>
      </c>
      <c r="Q11" s="3">
        <f t="shared" si="2"/>
        <v>12.74401820463232</v>
      </c>
      <c r="R11" s="3">
        <f t="shared" si="3"/>
        <v>22.345469339443287</v>
      </c>
      <c r="S11" s="3">
        <f t="shared" si="4"/>
        <v>30.353088804930543</v>
      </c>
      <c r="T11" s="3">
        <f t="shared" si="5"/>
        <v>38.203402989786134</v>
      </c>
      <c r="W11">
        <v>5.0999999999999996</v>
      </c>
      <c r="X11">
        <v>12.3</v>
      </c>
      <c r="Y11">
        <v>24.7</v>
      </c>
      <c r="Z11">
        <v>31.7</v>
      </c>
      <c r="AA11">
        <v>40.1</v>
      </c>
    </row>
    <row r="12" spans="2:47" x14ac:dyDescent="0.35">
      <c r="B12" t="s">
        <v>12</v>
      </c>
      <c r="C12">
        <v>3.4</v>
      </c>
      <c r="D12">
        <v>15.6</v>
      </c>
      <c r="E12">
        <v>20.6</v>
      </c>
      <c r="F12">
        <v>33.9</v>
      </c>
      <c r="G12">
        <v>39.299999999999997</v>
      </c>
      <c r="H12">
        <v>10</v>
      </c>
      <c r="I12" t="s">
        <v>12</v>
      </c>
      <c r="J12">
        <v>6.1</v>
      </c>
      <c r="K12">
        <v>23.1</v>
      </c>
      <c r="L12">
        <v>28.5</v>
      </c>
      <c r="M12">
        <v>39.299999999999997</v>
      </c>
      <c r="N12">
        <v>41.5</v>
      </c>
      <c r="O12">
        <f t="shared" si="0"/>
        <v>27.7</v>
      </c>
      <c r="P12" s="4">
        <f t="shared" si="1"/>
        <v>4.5425363359731481</v>
      </c>
      <c r="Q12" s="3">
        <f t="shared" si="2"/>
        <v>15.648003067484362</v>
      </c>
      <c r="R12" s="3">
        <f t="shared" si="3"/>
        <v>20.607037632808847</v>
      </c>
      <c r="S12" s="3">
        <f t="shared" si="4"/>
        <v>33.87565497521782</v>
      </c>
      <c r="T12" s="3">
        <f t="shared" si="5"/>
        <v>39.343995729971297</v>
      </c>
      <c r="W12">
        <v>4.5</v>
      </c>
      <c r="X12">
        <v>13.9</v>
      </c>
      <c r="Y12">
        <v>23.5</v>
      </c>
      <c r="Z12">
        <v>34.299999999999997</v>
      </c>
      <c r="AA12">
        <v>40.1</v>
      </c>
    </row>
    <row r="13" spans="2:47" x14ac:dyDescent="0.35">
      <c r="B13" t="s">
        <v>13</v>
      </c>
      <c r="C13">
        <v>2.2000000000000002</v>
      </c>
      <c r="D13">
        <v>8.1999999999999993</v>
      </c>
      <c r="E13">
        <v>24.2</v>
      </c>
      <c r="F13">
        <v>33.200000000000003</v>
      </c>
      <c r="G13">
        <v>39.9</v>
      </c>
      <c r="H13">
        <v>11</v>
      </c>
      <c r="I13" t="s">
        <v>13</v>
      </c>
      <c r="J13">
        <v>5.6</v>
      </c>
      <c r="K13">
        <v>11</v>
      </c>
      <c r="L13">
        <v>25.4</v>
      </c>
      <c r="M13">
        <v>38.6</v>
      </c>
      <c r="N13">
        <v>40.5</v>
      </c>
      <c r="O13">
        <f t="shared" si="0"/>
        <v>24.22</v>
      </c>
      <c r="P13" s="4">
        <f t="shared" si="1"/>
        <v>3.5167206234874513</v>
      </c>
      <c r="Q13" s="3">
        <f t="shared" si="2"/>
        <v>8.1914589665089572</v>
      </c>
      <c r="R13" s="3">
        <f t="shared" si="3"/>
        <v>24.222716610652903</v>
      </c>
      <c r="S13" s="3">
        <f t="shared" si="4"/>
        <v>33.167755426015795</v>
      </c>
      <c r="T13" s="3">
        <f t="shared" si="5"/>
        <v>39.895488466742698</v>
      </c>
      <c r="W13">
        <v>6.4</v>
      </c>
      <c r="X13">
        <v>14.4</v>
      </c>
      <c r="Y13">
        <v>27.3</v>
      </c>
      <c r="Z13">
        <v>33.6</v>
      </c>
      <c r="AA13">
        <v>39.9</v>
      </c>
    </row>
    <row r="14" spans="2:47" x14ac:dyDescent="0.35">
      <c r="B14" t="s">
        <v>14</v>
      </c>
      <c r="C14">
        <v>2</v>
      </c>
      <c r="D14">
        <v>8.9</v>
      </c>
      <c r="E14">
        <v>16.3</v>
      </c>
      <c r="F14">
        <v>28.6</v>
      </c>
      <c r="G14">
        <v>38.5</v>
      </c>
      <c r="H14">
        <v>12</v>
      </c>
      <c r="I14" t="s">
        <v>14</v>
      </c>
      <c r="J14">
        <v>4.9000000000000004</v>
      </c>
      <c r="K14">
        <v>14.2</v>
      </c>
      <c r="L14">
        <v>24.1</v>
      </c>
      <c r="M14">
        <v>32.1</v>
      </c>
      <c r="N14">
        <v>38.4</v>
      </c>
      <c r="O14">
        <f t="shared" si="0"/>
        <v>22.740000000000002</v>
      </c>
      <c r="P14" s="4">
        <f t="shared" si="1"/>
        <v>3.0927268469092928</v>
      </c>
      <c r="Q14" s="3">
        <f t="shared" si="2"/>
        <v>8.9173987238431813</v>
      </c>
      <c r="R14" s="3">
        <f t="shared" si="3"/>
        <v>16.28189178197669</v>
      </c>
      <c r="S14" s="3">
        <f t="shared" si="4"/>
        <v>28.554159066587832</v>
      </c>
      <c r="T14" s="3">
        <f t="shared" si="5"/>
        <v>38.499870129651086</v>
      </c>
      <c r="W14">
        <v>4.9000000000000004</v>
      </c>
      <c r="X14">
        <v>13.5</v>
      </c>
      <c r="Y14">
        <v>24</v>
      </c>
      <c r="Z14">
        <v>37.1</v>
      </c>
      <c r="AA14">
        <v>39.700000000000003</v>
      </c>
    </row>
    <row r="15" spans="2:47" x14ac:dyDescent="0.35">
      <c r="B15" t="s">
        <v>15</v>
      </c>
      <c r="C15">
        <v>2.9</v>
      </c>
      <c r="D15">
        <v>7.8</v>
      </c>
      <c r="E15">
        <v>18.899999999999999</v>
      </c>
      <c r="F15">
        <v>27.9</v>
      </c>
      <c r="G15">
        <v>33.1</v>
      </c>
      <c r="H15">
        <v>13</v>
      </c>
      <c r="I15" t="s">
        <v>15</v>
      </c>
      <c r="J15">
        <v>5.4</v>
      </c>
      <c r="K15">
        <v>12.3</v>
      </c>
      <c r="L15">
        <v>25.1</v>
      </c>
      <c r="M15">
        <v>32.299999999999997</v>
      </c>
      <c r="N15">
        <v>34.1</v>
      </c>
      <c r="O15">
        <f t="shared" si="0"/>
        <v>21.839999999999996</v>
      </c>
      <c r="P15" s="4">
        <f t="shared" si="1"/>
        <v>3.929077125588595</v>
      </c>
      <c r="Q15" s="3">
        <f t="shared" si="2"/>
        <v>7.7633755544865926</v>
      </c>
      <c r="R15" s="3">
        <f t="shared" si="3"/>
        <v>18.879088961070128</v>
      </c>
      <c r="S15" s="3">
        <f t="shared" si="4"/>
        <v>27.90035842063682</v>
      </c>
      <c r="T15" s="3">
        <f t="shared" si="5"/>
        <v>33.084890811365845</v>
      </c>
      <c r="W15">
        <v>10.9</v>
      </c>
      <c r="X15">
        <v>17.100000000000001</v>
      </c>
      <c r="Y15">
        <v>24.7</v>
      </c>
      <c r="Z15">
        <v>35</v>
      </c>
      <c r="AA15">
        <v>37.799999999999997</v>
      </c>
    </row>
    <row r="16" spans="2:47" x14ac:dyDescent="0.35">
      <c r="B16" t="s">
        <v>16</v>
      </c>
      <c r="C16">
        <v>5.2</v>
      </c>
      <c r="D16">
        <v>7.4</v>
      </c>
      <c r="E16">
        <v>15.6</v>
      </c>
      <c r="F16">
        <v>25.6</v>
      </c>
      <c r="G16">
        <v>37.799999999999997</v>
      </c>
      <c r="H16">
        <v>14</v>
      </c>
      <c r="I16" t="s">
        <v>16</v>
      </c>
      <c r="J16">
        <v>7.6</v>
      </c>
      <c r="K16">
        <v>10.199999999999999</v>
      </c>
      <c r="L16">
        <v>19.7</v>
      </c>
      <c r="M16">
        <v>26.2</v>
      </c>
      <c r="N16">
        <v>44.2</v>
      </c>
      <c r="O16">
        <f t="shared" si="0"/>
        <v>21.580000000000002</v>
      </c>
      <c r="P16" s="4">
        <f t="shared" si="1"/>
        <v>6.2605339799641442</v>
      </c>
      <c r="Q16" s="3">
        <f t="shared" si="2"/>
        <v>7.4215901261117896</v>
      </c>
      <c r="R16" s="3">
        <f t="shared" si="3"/>
        <v>15.566309774638302</v>
      </c>
      <c r="S16" s="3">
        <f t="shared" si="4"/>
        <v>25.644102635888821</v>
      </c>
      <c r="T16" s="3">
        <f t="shared" si="5"/>
        <v>37.784388310517876</v>
      </c>
      <c r="W16">
        <v>10.6</v>
      </c>
      <c r="X16">
        <v>14.9</v>
      </c>
      <c r="Y16">
        <v>29.2</v>
      </c>
      <c r="Z16">
        <v>37.299999999999997</v>
      </c>
      <c r="AA16">
        <v>41.7</v>
      </c>
    </row>
    <row r="17" spans="2:27" x14ac:dyDescent="0.35">
      <c r="B17" t="s">
        <v>17</v>
      </c>
      <c r="C17">
        <v>5</v>
      </c>
      <c r="D17">
        <v>9.1999999999999993</v>
      </c>
      <c r="E17">
        <v>13.7</v>
      </c>
      <c r="F17">
        <v>21.1</v>
      </c>
      <c r="G17">
        <v>27.2</v>
      </c>
      <c r="H17">
        <v>15</v>
      </c>
      <c r="I17" t="s">
        <v>17</v>
      </c>
      <c r="J17">
        <v>8.9</v>
      </c>
      <c r="K17">
        <v>11.2</v>
      </c>
      <c r="L17">
        <v>18.5</v>
      </c>
      <c r="M17">
        <v>22.5</v>
      </c>
      <c r="N17">
        <v>28.3</v>
      </c>
      <c r="O17">
        <f t="shared" si="0"/>
        <v>17.880000000000003</v>
      </c>
      <c r="P17" s="4">
        <f t="shared" si="1"/>
        <v>6.7009315827303544</v>
      </c>
      <c r="Q17" s="3">
        <f t="shared" si="2"/>
        <v>9.2260500757366355</v>
      </c>
      <c r="R17" s="3">
        <f t="shared" si="3"/>
        <v>13.736811857195978</v>
      </c>
      <c r="S17" s="3">
        <f t="shared" si="4"/>
        <v>21.053503271427299</v>
      </c>
      <c r="T17" s="3">
        <f t="shared" si="5"/>
        <v>27.229763127871678</v>
      </c>
      <c r="W17">
        <v>6.1</v>
      </c>
      <c r="X17">
        <v>23.1</v>
      </c>
      <c r="Y17">
        <v>28.5</v>
      </c>
      <c r="Z17">
        <v>39.299999999999997</v>
      </c>
      <c r="AA17">
        <v>41.5</v>
      </c>
    </row>
    <row r="18" spans="2:27" x14ac:dyDescent="0.35">
      <c r="B18" t="s">
        <v>18</v>
      </c>
      <c r="C18">
        <v>1.9</v>
      </c>
      <c r="D18">
        <v>11.8</v>
      </c>
      <c r="E18">
        <v>16.7</v>
      </c>
      <c r="F18">
        <v>23.6</v>
      </c>
      <c r="G18">
        <v>28.6</v>
      </c>
      <c r="H18">
        <v>16</v>
      </c>
      <c r="I18" t="s">
        <v>18</v>
      </c>
      <c r="J18">
        <v>5</v>
      </c>
      <c r="K18">
        <v>15.7</v>
      </c>
      <c r="L18">
        <v>24.8</v>
      </c>
      <c r="M18">
        <v>30</v>
      </c>
      <c r="N18">
        <v>36.299999999999997</v>
      </c>
      <c r="O18">
        <f t="shared" si="0"/>
        <v>22.36</v>
      </c>
      <c r="P18" s="4">
        <f t="shared" si="1"/>
        <v>3.0429030972509223</v>
      </c>
      <c r="Q18" s="3">
        <f t="shared" si="2"/>
        <v>11.820744477400735</v>
      </c>
      <c r="R18" s="3">
        <f t="shared" si="3"/>
        <v>16.666133324799727</v>
      </c>
      <c r="S18" s="3">
        <f t="shared" si="4"/>
        <v>23.558437978779494</v>
      </c>
      <c r="T18" s="3">
        <f t="shared" si="5"/>
        <v>28.578838324886473</v>
      </c>
      <c r="W18">
        <v>5.6</v>
      </c>
      <c r="X18">
        <v>11</v>
      </c>
      <c r="Y18">
        <v>25.4</v>
      </c>
      <c r="Z18">
        <v>38.6</v>
      </c>
      <c r="AA18">
        <v>40.5</v>
      </c>
    </row>
    <row r="19" spans="2:27" x14ac:dyDescent="0.35">
      <c r="B19" t="s">
        <v>19</v>
      </c>
      <c r="C19">
        <v>2.2999999999999998</v>
      </c>
      <c r="D19">
        <v>8.1999999999999993</v>
      </c>
      <c r="E19">
        <v>19.600000000000001</v>
      </c>
      <c r="F19">
        <v>28.4</v>
      </c>
      <c r="G19">
        <v>38.200000000000003</v>
      </c>
      <c r="H19">
        <v>17</v>
      </c>
      <c r="I19" t="s">
        <v>19</v>
      </c>
      <c r="J19">
        <v>7.4</v>
      </c>
      <c r="K19">
        <v>13.5</v>
      </c>
      <c r="L19">
        <v>24.4</v>
      </c>
      <c r="M19">
        <v>32.6</v>
      </c>
      <c r="N19">
        <v>48.6</v>
      </c>
      <c r="O19">
        <f t="shared" si="0"/>
        <v>25.3</v>
      </c>
      <c r="P19" s="4">
        <f t="shared" si="1"/>
        <v>4.1349799360734467</v>
      </c>
      <c r="Q19" s="3">
        <f t="shared" si="2"/>
        <v>8.2158383625774913</v>
      </c>
      <c r="R19" s="3">
        <f t="shared" si="3"/>
        <v>19.572429588581997</v>
      </c>
      <c r="S19" s="3">
        <f t="shared" si="4"/>
        <v>28.433782724076657</v>
      </c>
      <c r="T19" s="3">
        <f t="shared" si="5"/>
        <v>38.183766184073569</v>
      </c>
      <c r="W19">
        <v>4.9000000000000004</v>
      </c>
      <c r="X19">
        <v>14.2</v>
      </c>
      <c r="Y19">
        <v>24.1</v>
      </c>
      <c r="Z19">
        <v>32.1</v>
      </c>
      <c r="AA19">
        <v>38.4</v>
      </c>
    </row>
    <row r="20" spans="2:27" x14ac:dyDescent="0.35">
      <c r="B20" t="s">
        <v>20</v>
      </c>
      <c r="C20">
        <v>2.9</v>
      </c>
      <c r="D20">
        <v>13.3</v>
      </c>
      <c r="E20">
        <v>18.7</v>
      </c>
      <c r="F20">
        <v>27.3</v>
      </c>
      <c r="G20">
        <v>34.799999999999997</v>
      </c>
      <c r="H20">
        <v>18</v>
      </c>
      <c r="I20" t="s">
        <v>20</v>
      </c>
      <c r="J20">
        <v>5.8</v>
      </c>
      <c r="K20">
        <v>23.7</v>
      </c>
      <c r="L20">
        <v>25.8</v>
      </c>
      <c r="M20">
        <v>30.6</v>
      </c>
      <c r="N20">
        <v>37.1</v>
      </c>
      <c r="O20">
        <f t="shared" si="0"/>
        <v>24.6</v>
      </c>
      <c r="P20" s="4">
        <f t="shared" si="1"/>
        <v>4.1190121230175105</v>
      </c>
      <c r="Q20" s="3">
        <f t="shared" si="2"/>
        <v>13.243111416883874</v>
      </c>
      <c r="R20" s="3">
        <f t="shared" si="3"/>
        <v>18.66279721799495</v>
      </c>
      <c r="S20" s="3">
        <f t="shared" si="4"/>
        <v>27.324714088165681</v>
      </c>
      <c r="T20" s="3">
        <f t="shared" si="5"/>
        <v>34.777291441398944</v>
      </c>
      <c r="W20">
        <v>5.4</v>
      </c>
      <c r="X20">
        <v>12.3</v>
      </c>
      <c r="Y20">
        <v>25.1</v>
      </c>
      <c r="Z20">
        <v>32.299999999999997</v>
      </c>
      <c r="AA20">
        <v>34.1</v>
      </c>
    </row>
    <row r="21" spans="2:27" x14ac:dyDescent="0.35">
      <c r="B21" t="s">
        <v>21</v>
      </c>
      <c r="C21">
        <v>2.7</v>
      </c>
      <c r="D21">
        <v>8.1999999999999993</v>
      </c>
      <c r="E21">
        <v>24.2</v>
      </c>
      <c r="F21">
        <v>26.5</v>
      </c>
      <c r="G21">
        <v>34.299999999999997</v>
      </c>
      <c r="H21">
        <v>19</v>
      </c>
      <c r="I21" t="s">
        <v>21</v>
      </c>
      <c r="J21">
        <v>5.0999999999999996</v>
      </c>
      <c r="K21">
        <v>11.5</v>
      </c>
      <c r="L21">
        <v>24.8</v>
      </c>
      <c r="M21">
        <v>27.3</v>
      </c>
      <c r="N21">
        <v>38.4</v>
      </c>
      <c r="O21">
        <f t="shared" si="0"/>
        <v>21.419999999999998</v>
      </c>
      <c r="P21" s="4">
        <f t="shared" si="1"/>
        <v>3.7367449950317368</v>
      </c>
      <c r="Q21" s="3">
        <f t="shared" si="2"/>
        <v>8.1670067956381676</v>
      </c>
      <c r="R21" s="3">
        <f t="shared" si="3"/>
        <v>24.243762084297067</v>
      </c>
      <c r="S21" s="3">
        <f t="shared" si="4"/>
        <v>26.539404665515768</v>
      </c>
      <c r="T21" s="3">
        <f t="shared" si="5"/>
        <v>34.278856457005681</v>
      </c>
      <c r="W21">
        <v>7.6</v>
      </c>
      <c r="X21">
        <v>10.199999999999999</v>
      </c>
      <c r="Y21">
        <v>19.7</v>
      </c>
      <c r="Z21">
        <v>26.2</v>
      </c>
      <c r="AA21">
        <v>44.2</v>
      </c>
    </row>
    <row r="22" spans="2:27" x14ac:dyDescent="0.35">
      <c r="B22" t="s">
        <v>22</v>
      </c>
      <c r="C22">
        <v>2.6</v>
      </c>
      <c r="D22">
        <v>7</v>
      </c>
      <c r="E22">
        <v>13.7</v>
      </c>
      <c r="F22">
        <v>27</v>
      </c>
      <c r="G22">
        <v>29.3</v>
      </c>
      <c r="H22">
        <v>20</v>
      </c>
      <c r="I22" t="s">
        <v>22</v>
      </c>
      <c r="J22">
        <v>5</v>
      </c>
      <c r="K22">
        <v>9.5</v>
      </c>
      <c r="L22">
        <v>16.3</v>
      </c>
      <c r="M22">
        <v>29.4</v>
      </c>
      <c r="N22">
        <v>31.5</v>
      </c>
      <c r="O22">
        <f t="shared" si="0"/>
        <v>18.34</v>
      </c>
      <c r="P22" s="4">
        <f t="shared" si="1"/>
        <v>2.6958193300859601</v>
      </c>
      <c r="Q22" s="3">
        <f t="shared" si="2"/>
        <v>6.9606034221179414</v>
      </c>
      <c r="R22" s="3">
        <f t="shared" si="3"/>
        <v>13.691238074038447</v>
      </c>
      <c r="S22" s="3">
        <f t="shared" si="4"/>
        <v>27.002222130780275</v>
      </c>
      <c r="T22" s="3">
        <f t="shared" si="5"/>
        <v>29.324904091914778</v>
      </c>
      <c r="W22">
        <v>8.9</v>
      </c>
      <c r="X22">
        <v>11.2</v>
      </c>
      <c r="Y22">
        <v>18.5</v>
      </c>
      <c r="Z22">
        <v>22.5</v>
      </c>
      <c r="AA22">
        <v>28.3</v>
      </c>
    </row>
    <row r="23" spans="2:27" x14ac:dyDescent="0.35">
      <c r="B23" t="s">
        <v>23</v>
      </c>
      <c r="C23">
        <v>2.9</v>
      </c>
      <c r="D23">
        <v>12.8</v>
      </c>
      <c r="E23">
        <v>21.4</v>
      </c>
      <c r="F23">
        <v>29.1</v>
      </c>
      <c r="G23">
        <v>37.200000000000003</v>
      </c>
      <c r="H23">
        <v>21</v>
      </c>
      <c r="I23" t="s">
        <v>23</v>
      </c>
      <c r="J23">
        <v>6.8</v>
      </c>
      <c r="K23">
        <v>17.2</v>
      </c>
      <c r="L23">
        <v>31.1</v>
      </c>
      <c r="M23">
        <v>41.8</v>
      </c>
      <c r="N23">
        <v>35.299999999999997</v>
      </c>
      <c r="O23">
        <f t="shared" si="0"/>
        <v>26.439999999999998</v>
      </c>
      <c r="P23" s="4">
        <f t="shared" si="1"/>
        <v>4.8806358254438598</v>
      </c>
      <c r="Q23" s="3">
        <f t="shared" si="2"/>
        <v>9.2736184954957039</v>
      </c>
      <c r="R23" s="3">
        <f t="shared" si="3"/>
        <v>17.188659051828331</v>
      </c>
      <c r="S23" s="3">
        <f t="shared" si="4"/>
        <v>26.102490302651201</v>
      </c>
      <c r="T23" s="3">
        <f t="shared" si="5"/>
        <v>32.215213797210779</v>
      </c>
      <c r="W23">
        <v>5</v>
      </c>
      <c r="X23">
        <v>15.7</v>
      </c>
      <c r="Y23">
        <v>24.8</v>
      </c>
      <c r="Z23">
        <v>30</v>
      </c>
      <c r="AA23">
        <v>36.299999999999997</v>
      </c>
    </row>
    <row r="24" spans="2:27" x14ac:dyDescent="0.35">
      <c r="B24" t="s">
        <v>24</v>
      </c>
      <c r="C24">
        <v>2.8</v>
      </c>
      <c r="D24">
        <v>10.3</v>
      </c>
      <c r="E24">
        <v>19.5</v>
      </c>
      <c r="F24">
        <v>27.5</v>
      </c>
      <c r="G24">
        <v>33.9</v>
      </c>
      <c r="H24">
        <v>22</v>
      </c>
      <c r="I24" t="s">
        <v>24</v>
      </c>
      <c r="J24">
        <v>4.0999999999999996</v>
      </c>
      <c r="K24">
        <v>13.2</v>
      </c>
      <c r="L24">
        <v>18.2</v>
      </c>
      <c r="M24">
        <v>26.7</v>
      </c>
      <c r="N24">
        <v>35.299999999999997</v>
      </c>
      <c r="O24">
        <f t="shared" si="0"/>
        <v>19.5</v>
      </c>
      <c r="P24" s="4">
        <f t="shared" si="1"/>
        <v>2.503107160020412</v>
      </c>
      <c r="Q24" s="3">
        <f>+GEOMEAN(K24,J23)</f>
        <v>9.474175425861608</v>
      </c>
      <c r="R24" s="3">
        <f t="shared" si="3"/>
        <v>17.692936443677176</v>
      </c>
      <c r="S24" s="3">
        <f t="shared" si="4"/>
        <v>28.816141310036638</v>
      </c>
      <c r="T24" s="3">
        <f t="shared" si="5"/>
        <v>38.412758297211617</v>
      </c>
      <c r="W24">
        <v>7.4</v>
      </c>
      <c r="X24">
        <v>13.5</v>
      </c>
      <c r="Y24">
        <v>24.4</v>
      </c>
      <c r="Z24">
        <v>32.6</v>
      </c>
      <c r="AA24">
        <v>48.6</v>
      </c>
    </row>
    <row r="25" spans="2:27" x14ac:dyDescent="0.35">
      <c r="B25" t="s">
        <v>25</v>
      </c>
      <c r="C25">
        <v>2.7</v>
      </c>
      <c r="D25">
        <v>9.6</v>
      </c>
      <c r="E25">
        <v>19.7</v>
      </c>
      <c r="F25">
        <v>27.5</v>
      </c>
      <c r="G25">
        <v>33.700000000000003</v>
      </c>
      <c r="H25">
        <v>23</v>
      </c>
      <c r="I25" t="s">
        <v>25</v>
      </c>
      <c r="J25">
        <v>7.4</v>
      </c>
      <c r="K25">
        <v>11</v>
      </c>
      <c r="L25">
        <v>19.3</v>
      </c>
      <c r="M25">
        <v>27.2</v>
      </c>
      <c r="N25">
        <v>32.9</v>
      </c>
      <c r="O25">
        <f t="shared" si="0"/>
        <v>19.560000000000002</v>
      </c>
      <c r="P25" s="4">
        <f t="shared" si="1"/>
        <v>5.1130699067162926</v>
      </c>
      <c r="Q25" s="3">
        <f t="shared" ref="Q25:Q29" si="6">+GEOMEAN(K25,J24)</f>
        <v>6.7156533561523259</v>
      </c>
      <c r="R25" s="3">
        <f t="shared" si="3"/>
        <v>15.96120296218302</v>
      </c>
      <c r="S25" s="3">
        <f t="shared" si="4"/>
        <v>22.249494376277408</v>
      </c>
      <c r="T25" s="3">
        <f t="shared" si="5"/>
        <v>29.638319790433464</v>
      </c>
      <c r="W25">
        <v>5.8</v>
      </c>
      <c r="X25">
        <v>23.7</v>
      </c>
      <c r="Y25">
        <v>25.8</v>
      </c>
      <c r="Z25">
        <v>30.6</v>
      </c>
      <c r="AA25">
        <v>37.1</v>
      </c>
    </row>
    <row r="26" spans="2:27" x14ac:dyDescent="0.35">
      <c r="B26" t="s">
        <v>26</v>
      </c>
      <c r="C26">
        <v>2.8</v>
      </c>
      <c r="D26">
        <v>9.9</v>
      </c>
      <c r="E26">
        <v>18.600000000000001</v>
      </c>
      <c r="F26">
        <v>27.8</v>
      </c>
      <c r="G26">
        <v>33.5</v>
      </c>
      <c r="H26">
        <v>24</v>
      </c>
      <c r="I26" t="s">
        <v>26</v>
      </c>
      <c r="J26">
        <v>9.4</v>
      </c>
      <c r="K26">
        <v>15.5</v>
      </c>
      <c r="L26">
        <v>24</v>
      </c>
      <c r="M26">
        <v>27.7</v>
      </c>
      <c r="N26">
        <v>33.6</v>
      </c>
      <c r="O26">
        <f t="shared" si="0"/>
        <v>22.04</v>
      </c>
      <c r="P26" s="4">
        <f t="shared" si="1"/>
        <v>7.160350360418871</v>
      </c>
      <c r="Q26" s="3">
        <f t="shared" si="6"/>
        <v>10.709808588392232</v>
      </c>
      <c r="R26" s="3">
        <f t="shared" si="3"/>
        <v>16.248076809271922</v>
      </c>
      <c r="S26" s="3">
        <f t="shared" si="4"/>
        <v>23.121634890292686</v>
      </c>
      <c r="T26" s="3">
        <f t="shared" si="5"/>
        <v>30.231109804305895</v>
      </c>
      <c r="W26">
        <v>5.0999999999999996</v>
      </c>
      <c r="X26">
        <v>11.5</v>
      </c>
      <c r="Y26">
        <v>24.8</v>
      </c>
      <c r="Z26">
        <v>27.3</v>
      </c>
      <c r="AA26">
        <v>38.4</v>
      </c>
    </row>
    <row r="27" spans="2:27" x14ac:dyDescent="0.35">
      <c r="B27" t="s">
        <v>27</v>
      </c>
      <c r="C27">
        <v>2.9</v>
      </c>
      <c r="D27">
        <v>9.5</v>
      </c>
      <c r="E27">
        <v>18.899999999999999</v>
      </c>
      <c r="F27">
        <v>28.7</v>
      </c>
      <c r="G27">
        <v>35.700000000000003</v>
      </c>
      <c r="H27">
        <v>25</v>
      </c>
      <c r="I27" t="s">
        <v>27</v>
      </c>
      <c r="J27">
        <v>4.9000000000000004</v>
      </c>
      <c r="K27">
        <v>16.2</v>
      </c>
      <c r="L27">
        <v>21.9</v>
      </c>
      <c r="M27">
        <v>28.3</v>
      </c>
      <c r="N27">
        <v>32.200000000000003</v>
      </c>
      <c r="O27">
        <f t="shared" si="0"/>
        <v>20.7</v>
      </c>
      <c r="P27" s="4">
        <f t="shared" si="1"/>
        <v>2.819442632286878</v>
      </c>
      <c r="Q27" s="3">
        <f t="shared" si="6"/>
        <v>12.340178280721879</v>
      </c>
      <c r="R27" s="3">
        <f t="shared" si="3"/>
        <v>18.424168909342967</v>
      </c>
      <c r="S27" s="3">
        <f t="shared" si="4"/>
        <v>26.061465806819079</v>
      </c>
      <c r="T27" s="3">
        <f t="shared" si="5"/>
        <v>29.865364554948933</v>
      </c>
      <c r="W27">
        <v>5</v>
      </c>
      <c r="X27">
        <v>9.5</v>
      </c>
      <c r="Y27">
        <v>16.3</v>
      </c>
      <c r="Z27">
        <v>29.4</v>
      </c>
      <c r="AA27">
        <v>31.5</v>
      </c>
    </row>
    <row r="28" spans="2:27" x14ac:dyDescent="0.35">
      <c r="B28" t="s">
        <v>28</v>
      </c>
      <c r="C28">
        <v>2.9</v>
      </c>
      <c r="D28">
        <v>9.5</v>
      </c>
      <c r="E28">
        <v>18.899999999999999</v>
      </c>
      <c r="F28">
        <v>28.7</v>
      </c>
      <c r="G28">
        <v>35.700000000000003</v>
      </c>
      <c r="H28">
        <v>26</v>
      </c>
      <c r="I28" t="s">
        <v>28</v>
      </c>
      <c r="J28">
        <v>8.3000000000000007</v>
      </c>
      <c r="K28">
        <v>14.8</v>
      </c>
      <c r="L28">
        <v>21.5</v>
      </c>
      <c r="M28">
        <v>29.7</v>
      </c>
      <c r="N28">
        <v>33.299999999999997</v>
      </c>
      <c r="O28">
        <f t="shared" si="0"/>
        <v>21.52</v>
      </c>
      <c r="P28" s="4">
        <f>+EXP(LN(J28)-0.5*(LN(M29)-LN(J28)))</f>
        <v>4.5515843713870749</v>
      </c>
      <c r="Q28" s="3">
        <f t="shared" si="6"/>
        <v>8.5158675424175083</v>
      </c>
      <c r="R28" s="3">
        <f t="shared" si="3"/>
        <v>18.66279721799495</v>
      </c>
      <c r="S28" s="3">
        <f t="shared" si="4"/>
        <v>25.503529167548557</v>
      </c>
      <c r="T28" s="3">
        <f t="shared" si="5"/>
        <v>30.698371292301484</v>
      </c>
      <c r="W28">
        <v>6.8</v>
      </c>
      <c r="X28">
        <v>17.2</v>
      </c>
      <c r="Y28">
        <v>31.1</v>
      </c>
      <c r="Z28">
        <v>41.8</v>
      </c>
      <c r="AA28">
        <v>35.299999999999997</v>
      </c>
    </row>
    <row r="29" spans="2:27" x14ac:dyDescent="0.35">
      <c r="H29">
        <v>27</v>
      </c>
      <c r="I29" t="s">
        <v>29</v>
      </c>
      <c r="J29">
        <v>8.3000000000000007</v>
      </c>
      <c r="K29">
        <v>15.9</v>
      </c>
      <c r="L29">
        <v>23.2</v>
      </c>
      <c r="M29">
        <v>27.6</v>
      </c>
      <c r="N29">
        <v>32.799999999999997</v>
      </c>
      <c r="O29">
        <f>+AVERAGE(J29:N29)</f>
        <v>21.56</v>
      </c>
      <c r="P29" s="4">
        <f t="shared" si="1"/>
        <v>6.9028194722639737</v>
      </c>
      <c r="Q29" s="3">
        <f t="shared" si="6"/>
        <v>11.48781963646714</v>
      </c>
      <c r="R29" s="3">
        <f t="shared" si="3"/>
        <v>18.529975715040752</v>
      </c>
      <c r="S29" s="3">
        <f t="shared" si="4"/>
        <v>24.359802954868087</v>
      </c>
      <c r="T29" s="3">
        <f t="shared" si="5"/>
        <v>31.211536328735885</v>
      </c>
      <c r="W29">
        <v>4.0999999999999996</v>
      </c>
      <c r="X29">
        <v>13.2</v>
      </c>
      <c r="Y29">
        <v>18.2</v>
      </c>
      <c r="Z29">
        <v>26.7</v>
      </c>
      <c r="AA29">
        <v>35.299999999999997</v>
      </c>
    </row>
    <row r="30" spans="2:27" x14ac:dyDescent="0.35">
      <c r="H30">
        <v>28</v>
      </c>
      <c r="I30" t="s">
        <v>30</v>
      </c>
      <c r="J30">
        <v>8.3000000000000007</v>
      </c>
      <c r="K30">
        <v>12</v>
      </c>
      <c r="L30">
        <v>16.600000000000001</v>
      </c>
      <c r="M30">
        <v>24.4</v>
      </c>
      <c r="N30">
        <v>29.5</v>
      </c>
      <c r="O30">
        <f t="shared" si="0"/>
        <v>18.160000000000004</v>
      </c>
      <c r="P30" s="4">
        <f>+EXP(LN(J30)-0.5*(LN(K31)-LN(J30)))</f>
        <v>5.2842795628853105</v>
      </c>
      <c r="Q30" s="3">
        <f>+GEOMEAN(K30,J29)</f>
        <v>9.979979959899719</v>
      </c>
      <c r="R30" s="3">
        <f t="shared" si="3"/>
        <v>16.246230331987789</v>
      </c>
      <c r="S30" s="3">
        <f t="shared" si="4"/>
        <v>23.79243577274088</v>
      </c>
      <c r="T30" s="3">
        <f t="shared" si="5"/>
        <v>28.534190018292094</v>
      </c>
      <c r="W30">
        <v>7.4</v>
      </c>
      <c r="X30">
        <v>11</v>
      </c>
      <c r="Y30">
        <v>19.3</v>
      </c>
      <c r="Z30">
        <v>27.2</v>
      </c>
      <c r="AA30">
        <v>32.9</v>
      </c>
    </row>
    <row r="31" spans="2:27" x14ac:dyDescent="0.35">
      <c r="H31">
        <v>29</v>
      </c>
      <c r="I31" t="s">
        <v>31</v>
      </c>
      <c r="J31" s="11">
        <v>5.2490264994021461</v>
      </c>
      <c r="K31" s="11">
        <v>20.476829098660417</v>
      </c>
      <c r="L31" s="11">
        <v>21.687396641847439</v>
      </c>
      <c r="M31" s="11">
        <v>28.950349437499103</v>
      </c>
      <c r="N31" s="11">
        <v>33.396563052326513</v>
      </c>
      <c r="O31" s="8"/>
      <c r="P31" s="4">
        <f>+EXP(LN(J31)-0.5*(LN(K32)-LN(J31)))</f>
        <v>2.8487904227625909</v>
      </c>
      <c r="Q31" s="3">
        <f>+GEOMEAN(K31,J30)</f>
        <v>13.036781869728491</v>
      </c>
      <c r="R31" s="3">
        <f t="shared" si="3"/>
        <v>16.132227363329879</v>
      </c>
      <c r="S31" s="3">
        <f t="shared" si="4"/>
        <v>21.922039153839798</v>
      </c>
      <c r="T31" s="3">
        <f t="shared" si="5"/>
        <v>28.546035424849574</v>
      </c>
      <c r="W31">
        <v>9.4</v>
      </c>
      <c r="X31">
        <v>15.5</v>
      </c>
      <c r="Y31">
        <v>24</v>
      </c>
      <c r="Z31">
        <v>27.7</v>
      </c>
      <c r="AA31">
        <v>33.6</v>
      </c>
    </row>
    <row r="32" spans="2:27" x14ac:dyDescent="0.35">
      <c r="I32" t="s">
        <v>32</v>
      </c>
      <c r="J32" s="3">
        <v>7.1245208059687037</v>
      </c>
      <c r="K32" s="3">
        <v>17.820311636706851</v>
      </c>
      <c r="L32" s="3">
        <v>27.537037781161015</v>
      </c>
      <c r="M32" s="3">
        <v>31.617375933240105</v>
      </c>
      <c r="N32" s="3">
        <v>34.253497740603486</v>
      </c>
      <c r="P32" s="4">
        <f>+EXP(LN(J32)-0.5*(LN(K33)-LN(J32)))</f>
        <v>4.7727822164333622</v>
      </c>
      <c r="Q32" s="3">
        <f>+GEOMEAN(K32,J31)</f>
        <v>9.6715711241079489</v>
      </c>
      <c r="R32" s="3">
        <f t="shared" ref="R32" si="7">+GEOMEAN(L32,K31)</f>
        <v>23.745972638074633</v>
      </c>
      <c r="S32" s="3">
        <f t="shared" ref="S32" si="8">+GEOMEAN(M32,L31)</f>
        <v>26.185846800105196</v>
      </c>
      <c r="T32" s="3">
        <f t="shared" ref="T32" si="9">+GEOMEAN(N32,M31)</f>
        <v>31.490486325985135</v>
      </c>
      <c r="W32">
        <v>4.9000000000000004</v>
      </c>
      <c r="X32">
        <v>16.2</v>
      </c>
      <c r="Y32">
        <v>21.9</v>
      </c>
      <c r="Z32">
        <v>28.3</v>
      </c>
      <c r="AA32">
        <v>32.200000000000003</v>
      </c>
    </row>
    <row r="33" spans="8:31" x14ac:dyDescent="0.35">
      <c r="H33">
        <f>+H31-4</f>
        <v>25</v>
      </c>
      <c r="K33">
        <f>+AVERAGE(K27:K31)</f>
        <v>15.875365819732082</v>
      </c>
      <c r="W33">
        <v>8.3000000000000007</v>
      </c>
      <c r="X33">
        <v>14.8</v>
      </c>
      <c r="Y33">
        <v>21.5</v>
      </c>
      <c r="Z33">
        <v>29.7</v>
      </c>
      <c r="AA33">
        <v>33.299999999999997</v>
      </c>
    </row>
    <row r="34" spans="8:31" x14ac:dyDescent="0.35">
      <c r="I34" s="12" t="s">
        <v>33</v>
      </c>
      <c r="J34" s="13">
        <f>+AVERAGE(J28:J32)</f>
        <v>7.4547094610741711</v>
      </c>
      <c r="K34" s="13">
        <f t="shared" ref="K34:N34" si="10">+AVERAGE(K28:K32)</f>
        <v>16.199428147073455</v>
      </c>
      <c r="L34" s="13">
        <f t="shared" si="10"/>
        <v>22.10488688460169</v>
      </c>
      <c r="M34" s="13">
        <f t="shared" si="10"/>
        <v>28.453545074147836</v>
      </c>
      <c r="N34" s="13">
        <f t="shared" si="10"/>
        <v>32.650012158585994</v>
      </c>
      <c r="O34" s="14"/>
      <c r="P34" s="13">
        <f>+AVERAGE(P28:P32)</f>
        <v>4.8720512091464627</v>
      </c>
      <c r="Q34" s="13">
        <f t="shared" ref="Q34:T34" si="11">+AVERAGE(Q28:Q32)</f>
        <v>10.538404026524161</v>
      </c>
      <c r="R34" s="13">
        <f t="shared" si="11"/>
        <v>18.663440653285598</v>
      </c>
      <c r="S34" s="13">
        <f t="shared" si="11"/>
        <v>24.352730769820504</v>
      </c>
      <c r="T34" s="13">
        <f t="shared" si="11"/>
        <v>30.096123878032834</v>
      </c>
      <c r="W34">
        <v>8.3000000000000007</v>
      </c>
      <c r="X34">
        <v>15.9</v>
      </c>
      <c r="Y34">
        <v>23.2</v>
      </c>
      <c r="Z34">
        <v>27.6</v>
      </c>
      <c r="AA34">
        <v>32.799999999999997</v>
      </c>
    </row>
    <row r="35" spans="8:31" x14ac:dyDescent="0.35">
      <c r="L35">
        <f>60640/43000</f>
        <v>1.410232558139535</v>
      </c>
      <c r="W35">
        <v>8.3000000000000007</v>
      </c>
      <c r="X35">
        <v>12</v>
      </c>
      <c r="Y35">
        <v>16.600000000000001</v>
      </c>
      <c r="Z35">
        <v>24.4</v>
      </c>
      <c r="AA35">
        <v>29.5</v>
      </c>
    </row>
    <row r="44" spans="8:31" x14ac:dyDescent="0.35"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8:31" x14ac:dyDescent="0.35"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Maria Jose Zuniga</cp:lastModifiedBy>
  <dcterms:created xsi:type="dcterms:W3CDTF">2016-09-01T21:38:05Z</dcterms:created>
  <dcterms:modified xsi:type="dcterms:W3CDTF">2020-07-03T16:19:56Z</dcterms:modified>
</cp:coreProperties>
</file>