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05"/>
  <workbookPr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HERNAN/"/>
    </mc:Choice>
  </mc:AlternateContent>
  <xr:revisionPtr revIDLastSave="2" documentId="11_B1134664CE8C68EFAF26B8EE3D1CAA1535BFC3D8" xr6:coauthVersionLast="47" xr6:coauthVersionMax="47" xr10:uidLastSave="{4E5BBBF8-6035-47E4-A6AF-5151D09BE12E}"/>
  <bookViews>
    <workbookView xWindow="-120" yWindow="-120" windowWidth="29040" windowHeight="15840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externalReferences>
    <externalReference r:id="rId7"/>
  </externalReference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>consumos!B:C,consumos!G:I</definedName>
    <definedName name="Z_0F6C7FCE_20BD_4B57_B04C_CA521EC9CEDE_.wvu.Cols" localSheetId="2">PEDIDO!#REF!,PEDIDO!I:I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HYGvNzcs74KXtlQMHBdLqwvHdag=="/>
    </ext>
  </extLst>
</workbook>
</file>

<file path=xl/calcChain.xml><?xml version="1.0" encoding="utf-8"?>
<calcChain xmlns="http://schemas.openxmlformats.org/spreadsheetml/2006/main">
  <c r="P14" i="1" l="1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43" i="4"/>
  <c r="E43" i="4" s="1"/>
  <c r="G43" i="4" s="1"/>
  <c r="B43" i="4"/>
  <c r="B40" i="4"/>
  <c r="C40" i="4" s="1"/>
  <c r="B38" i="4"/>
  <c r="C38" i="4" s="1"/>
  <c r="C35" i="4"/>
  <c r="E35" i="4" s="1"/>
  <c r="G35" i="4" s="1"/>
  <c r="B35" i="4"/>
  <c r="B32" i="4"/>
  <c r="C32" i="4" s="1"/>
  <c r="B30" i="4"/>
  <c r="C30" i="4" s="1"/>
  <c r="C27" i="4"/>
  <c r="E27" i="4" s="1"/>
  <c r="G27" i="4" s="1"/>
  <c r="B27" i="4"/>
  <c r="B24" i="4"/>
  <c r="C24" i="4" s="1"/>
  <c r="B22" i="4"/>
  <c r="C22" i="4" s="1"/>
  <c r="G17" i="4"/>
  <c r="E17" i="4"/>
  <c r="D17" i="4"/>
  <c r="C17" i="4"/>
  <c r="C16" i="4"/>
  <c r="D16" i="4" s="1"/>
  <c r="G15" i="4"/>
  <c r="E15" i="4"/>
  <c r="D15" i="4"/>
  <c r="C15" i="4"/>
  <c r="C14" i="4"/>
  <c r="D14" i="4" s="1"/>
  <c r="G11" i="4"/>
  <c r="E11" i="4"/>
  <c r="D11" i="4"/>
  <c r="C11" i="4"/>
  <c r="C10" i="4"/>
  <c r="D10" i="4" s="1"/>
  <c r="G9" i="4"/>
  <c r="E9" i="4"/>
  <c r="D9" i="4"/>
  <c r="C9" i="4"/>
  <c r="C8" i="4"/>
  <c r="D8" i="4" s="1"/>
  <c r="G5" i="4"/>
  <c r="E5" i="4"/>
  <c r="D5" i="4"/>
  <c r="C5" i="4"/>
  <c r="C4" i="4"/>
  <c r="D4" i="4" s="1"/>
  <c r="G3" i="4"/>
  <c r="E3" i="4"/>
  <c r="D3" i="4"/>
  <c r="C3" i="4"/>
  <c r="C2" i="4"/>
  <c r="D2" i="4" s="1"/>
  <c r="W51" i="3"/>
  <c r="V51" i="3"/>
  <c r="U51" i="3"/>
  <c r="W50" i="3"/>
  <c r="V50" i="3"/>
  <c r="U50" i="3"/>
  <c r="V49" i="3"/>
  <c r="W49" i="3" s="1"/>
  <c r="U49" i="3"/>
  <c r="V48" i="3"/>
  <c r="W48" i="3" s="1"/>
  <c r="U48" i="3"/>
  <c r="W47" i="3"/>
  <c r="V47" i="3"/>
  <c r="U47" i="3"/>
  <c r="V46" i="3"/>
  <c r="W46" i="3" s="1"/>
  <c r="U46" i="3"/>
  <c r="W45" i="3"/>
  <c r="V45" i="3"/>
  <c r="U45" i="3"/>
  <c r="W44" i="3"/>
  <c r="V44" i="3"/>
  <c r="U44" i="3"/>
  <c r="W43" i="3"/>
  <c r="V43" i="3"/>
  <c r="U43" i="3"/>
  <c r="K43" i="3"/>
  <c r="W42" i="3"/>
  <c r="V42" i="3"/>
  <c r="U42" i="3"/>
  <c r="K42" i="3"/>
  <c r="W41" i="3"/>
  <c r="V41" i="3"/>
  <c r="U41" i="3"/>
  <c r="K41" i="3"/>
  <c r="W40" i="3"/>
  <c r="V40" i="3"/>
  <c r="U40" i="3"/>
  <c r="K40" i="3"/>
  <c r="W39" i="3"/>
  <c r="V39" i="3"/>
  <c r="U39" i="3"/>
  <c r="K39" i="3"/>
  <c r="W38" i="3"/>
  <c r="V38" i="3"/>
  <c r="U38" i="3"/>
  <c r="K38" i="3"/>
  <c r="W37" i="3"/>
  <c r="V37" i="3"/>
  <c r="U37" i="3"/>
  <c r="K37" i="3"/>
  <c r="W36" i="3"/>
  <c r="V36" i="3"/>
  <c r="U36" i="3"/>
  <c r="K36" i="3"/>
  <c r="W35" i="3"/>
  <c r="V35" i="3"/>
  <c r="U35" i="3"/>
  <c r="K35" i="3"/>
  <c r="W34" i="3"/>
  <c r="V34" i="3"/>
  <c r="U34" i="3"/>
  <c r="K34" i="3"/>
  <c r="W33" i="3"/>
  <c r="V33" i="3"/>
  <c r="U33" i="3"/>
  <c r="K33" i="3"/>
  <c r="W32" i="3"/>
  <c r="V32" i="3"/>
  <c r="U32" i="3"/>
  <c r="K32" i="3"/>
  <c r="W31" i="3"/>
  <c r="V31" i="3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J28" i="3"/>
  <c r="I28" i="3"/>
  <c r="H28" i="3" s="1"/>
  <c r="D28" i="3"/>
  <c r="C28" i="3"/>
  <c r="B45" i="4" s="1"/>
  <c r="C45" i="4" s="1"/>
  <c r="B28" i="3"/>
  <c r="W27" i="3"/>
  <c r="V27" i="3"/>
  <c r="U27" i="3"/>
  <c r="I27" i="3"/>
  <c r="H27" i="3" s="1"/>
  <c r="D27" i="3"/>
  <c r="J27" i="3" s="1"/>
  <c r="C27" i="3"/>
  <c r="B44" i="4" s="1"/>
  <c r="C44" i="4" s="1"/>
  <c r="B27" i="3"/>
  <c r="V26" i="3"/>
  <c r="W26" i="3" s="1"/>
  <c r="U26" i="3"/>
  <c r="J26" i="3"/>
  <c r="I26" i="3"/>
  <c r="H26" i="3" s="1"/>
  <c r="D26" i="3"/>
  <c r="C26" i="3"/>
  <c r="B26" i="3"/>
  <c r="W25" i="3"/>
  <c r="V25" i="3"/>
  <c r="U25" i="3"/>
  <c r="I25" i="3"/>
  <c r="H25" i="3" s="1"/>
  <c r="D25" i="3"/>
  <c r="J25" i="3" s="1"/>
  <c r="C25" i="3"/>
  <c r="B42" i="4" s="1"/>
  <c r="C42" i="4" s="1"/>
  <c r="B25" i="3"/>
  <c r="V24" i="3"/>
  <c r="W24" i="3" s="1"/>
  <c r="U24" i="3"/>
  <c r="J24" i="3"/>
  <c r="I24" i="3"/>
  <c r="H24" i="3" s="1"/>
  <c r="D24" i="3"/>
  <c r="C24" i="3"/>
  <c r="B41" i="4" s="1"/>
  <c r="C41" i="4" s="1"/>
  <c r="B24" i="3"/>
  <c r="W23" i="3"/>
  <c r="V23" i="3"/>
  <c r="U23" i="3"/>
  <c r="I23" i="3"/>
  <c r="H23" i="3" s="1"/>
  <c r="D23" i="3"/>
  <c r="J23" i="3" s="1"/>
  <c r="C23" i="3"/>
  <c r="B23" i="3"/>
  <c r="V22" i="3"/>
  <c r="W22" i="3" s="1"/>
  <c r="U22" i="3"/>
  <c r="J22" i="3"/>
  <c r="I22" i="3"/>
  <c r="H22" i="3" s="1"/>
  <c r="D22" i="3"/>
  <c r="C22" i="3"/>
  <c r="B39" i="4" s="1"/>
  <c r="C39" i="4" s="1"/>
  <c r="B22" i="3"/>
  <c r="W21" i="3"/>
  <c r="V21" i="3"/>
  <c r="U21" i="3"/>
  <c r="I21" i="3"/>
  <c r="H21" i="3" s="1"/>
  <c r="D21" i="3"/>
  <c r="J21" i="3" s="1"/>
  <c r="C21" i="3"/>
  <c r="B21" i="3"/>
  <c r="W20" i="3"/>
  <c r="V20" i="3"/>
  <c r="U20" i="3"/>
  <c r="J20" i="3"/>
  <c r="I20" i="3"/>
  <c r="H20" i="3" s="1"/>
  <c r="D20" i="3"/>
  <c r="C20" i="3"/>
  <c r="B37" i="4" s="1"/>
  <c r="C37" i="4" s="1"/>
  <c r="B20" i="3"/>
  <c r="W19" i="3"/>
  <c r="V19" i="3"/>
  <c r="U19" i="3"/>
  <c r="I19" i="3"/>
  <c r="H19" i="3" s="1"/>
  <c r="D19" i="3"/>
  <c r="J19" i="3" s="1"/>
  <c r="C19" i="3"/>
  <c r="B36" i="4" s="1"/>
  <c r="C36" i="4" s="1"/>
  <c r="B19" i="3"/>
  <c r="V18" i="3"/>
  <c r="W18" i="3" s="1"/>
  <c r="U18" i="3"/>
  <c r="J18" i="3"/>
  <c r="I18" i="3"/>
  <c r="H18" i="3" s="1"/>
  <c r="D18" i="3"/>
  <c r="C18" i="3"/>
  <c r="B18" i="3"/>
  <c r="W17" i="3"/>
  <c r="V17" i="3"/>
  <c r="U17" i="3"/>
  <c r="I17" i="3"/>
  <c r="H17" i="3" s="1"/>
  <c r="D17" i="3"/>
  <c r="J17" i="3" s="1"/>
  <c r="C17" i="3"/>
  <c r="B34" i="4" s="1"/>
  <c r="C34" i="4" s="1"/>
  <c r="B17" i="3"/>
  <c r="W16" i="3"/>
  <c r="V16" i="3"/>
  <c r="U16" i="3"/>
  <c r="J16" i="3"/>
  <c r="I16" i="3"/>
  <c r="H16" i="3" s="1"/>
  <c r="D16" i="3"/>
  <c r="C16" i="3"/>
  <c r="B33" i="4" s="1"/>
  <c r="C33" i="4" s="1"/>
  <c r="B16" i="3"/>
  <c r="W15" i="3"/>
  <c r="V15" i="3"/>
  <c r="U15" i="3"/>
  <c r="I15" i="3"/>
  <c r="H15" i="3" s="1"/>
  <c r="D15" i="3"/>
  <c r="J15" i="3" s="1"/>
  <c r="C15" i="3"/>
  <c r="B15" i="3"/>
  <c r="W14" i="3"/>
  <c r="V14" i="3"/>
  <c r="U14" i="3"/>
  <c r="J14" i="3"/>
  <c r="I14" i="3"/>
  <c r="H14" i="3" s="1"/>
  <c r="D14" i="3"/>
  <c r="C14" i="3"/>
  <c r="B31" i="4" s="1"/>
  <c r="C31" i="4" s="1"/>
  <c r="B14" i="3"/>
  <c r="W13" i="3"/>
  <c r="V13" i="3"/>
  <c r="U13" i="3"/>
  <c r="I13" i="3"/>
  <c r="H13" i="3" s="1"/>
  <c r="D13" i="3"/>
  <c r="J13" i="3" s="1"/>
  <c r="C13" i="3"/>
  <c r="B13" i="3"/>
  <c r="W12" i="3"/>
  <c r="V12" i="3"/>
  <c r="U12" i="3"/>
  <c r="J12" i="3"/>
  <c r="I12" i="3"/>
  <c r="H12" i="3" s="1"/>
  <c r="D12" i="3"/>
  <c r="C12" i="3"/>
  <c r="B29" i="4" s="1"/>
  <c r="C29" i="4" s="1"/>
  <c r="B12" i="3"/>
  <c r="W11" i="3"/>
  <c r="V11" i="3"/>
  <c r="U11" i="3"/>
  <c r="I11" i="3"/>
  <c r="H11" i="3" s="1"/>
  <c r="D11" i="3"/>
  <c r="J11" i="3" s="1"/>
  <c r="C11" i="3"/>
  <c r="B28" i="4" s="1"/>
  <c r="C28" i="4" s="1"/>
  <c r="B11" i="3"/>
  <c r="W10" i="3"/>
  <c r="V10" i="3"/>
  <c r="U10" i="3"/>
  <c r="J10" i="3"/>
  <c r="I10" i="3"/>
  <c r="H10" i="3" s="1"/>
  <c r="D10" i="3"/>
  <c r="C10" i="3"/>
  <c r="B10" i="3"/>
  <c r="W9" i="3"/>
  <c r="V9" i="3"/>
  <c r="U9" i="3"/>
  <c r="I9" i="3"/>
  <c r="H9" i="3" s="1"/>
  <c r="D9" i="3"/>
  <c r="J9" i="3" s="1"/>
  <c r="C9" i="3"/>
  <c r="B26" i="4" s="1"/>
  <c r="C26" i="4" s="1"/>
  <c r="B9" i="3"/>
  <c r="W8" i="3"/>
  <c r="V8" i="3"/>
  <c r="U8" i="3"/>
  <c r="J8" i="3"/>
  <c r="I8" i="3"/>
  <c r="H8" i="3" s="1"/>
  <c r="D8" i="3"/>
  <c r="C8" i="3"/>
  <c r="B25" i="4" s="1"/>
  <c r="C25" i="4" s="1"/>
  <c r="B8" i="3"/>
  <c r="W7" i="3"/>
  <c r="V7" i="3"/>
  <c r="U7" i="3"/>
  <c r="I7" i="3"/>
  <c r="H7" i="3" s="1"/>
  <c r="D7" i="3"/>
  <c r="J7" i="3" s="1"/>
  <c r="C7" i="3"/>
  <c r="B7" i="3"/>
  <c r="W6" i="3"/>
  <c r="V6" i="3"/>
  <c r="U6" i="3"/>
  <c r="J6" i="3"/>
  <c r="I6" i="3"/>
  <c r="H6" i="3" s="1"/>
  <c r="D6" i="3"/>
  <c r="C6" i="3"/>
  <c r="B23" i="4" s="1"/>
  <c r="C23" i="4" s="1"/>
  <c r="B6" i="3"/>
  <c r="W5" i="3"/>
  <c r="V5" i="3"/>
  <c r="U5" i="3"/>
  <c r="I5" i="3"/>
  <c r="H5" i="3" s="1"/>
  <c r="D5" i="3"/>
  <c r="J5" i="3" s="1"/>
  <c r="C5" i="3"/>
  <c r="B5" i="3"/>
  <c r="W4" i="3"/>
  <c r="V4" i="3"/>
  <c r="U4" i="3"/>
  <c r="J4" i="3"/>
  <c r="I4" i="3"/>
  <c r="H4" i="3" s="1"/>
  <c r="D4" i="3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F55" i="1"/>
  <c r="D55" i="1"/>
  <c r="A55" i="1"/>
  <c r="A25" i="3" s="1"/>
  <c r="H54" i="1"/>
  <c r="D54" i="1"/>
  <c r="A54" i="1"/>
  <c r="A24" i="3" s="1"/>
  <c r="H53" i="1"/>
  <c r="F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F47" i="1"/>
  <c r="D47" i="1"/>
  <c r="A47" i="1"/>
  <c r="A17" i="3" s="1"/>
  <c r="H46" i="1"/>
  <c r="D46" i="1"/>
  <c r="A46" i="1"/>
  <c r="A16" i="3" s="1"/>
  <c r="H45" i="1"/>
  <c r="F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F37" i="1"/>
  <c r="D37" i="1"/>
  <c r="A37" i="1"/>
  <c r="A7" i="3" s="1"/>
  <c r="H36" i="1"/>
  <c r="E36" i="1"/>
  <c r="G36" i="1" s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C32" i="1" s="1"/>
  <c r="E58" i="1" s="1"/>
  <c r="G58" i="1" s="1"/>
  <c r="B31" i="1"/>
  <c r="C31" i="1" s="1"/>
  <c r="E57" i="1" s="1"/>
  <c r="G57" i="1" s="1"/>
  <c r="B30" i="1"/>
  <c r="C30" i="1" s="1"/>
  <c r="E56" i="1" s="1"/>
  <c r="G56" i="1" s="1"/>
  <c r="B29" i="1"/>
  <c r="C29" i="1" s="1"/>
  <c r="E55" i="1" s="1"/>
  <c r="G55" i="1" s="1"/>
  <c r="F29" i="1" s="1"/>
  <c r="B28" i="1"/>
  <c r="F54" i="1" s="1"/>
  <c r="B27" i="1"/>
  <c r="C27" i="1" s="1"/>
  <c r="E53" i="1" s="1"/>
  <c r="G53" i="1" s="1"/>
  <c r="B26" i="1"/>
  <c r="F52" i="1" s="1"/>
  <c r="B25" i="1"/>
  <c r="F51" i="1" s="1"/>
  <c r="B24" i="1"/>
  <c r="C24" i="1" s="1"/>
  <c r="E50" i="1" s="1"/>
  <c r="G50" i="1" s="1"/>
  <c r="B23" i="1"/>
  <c r="C23" i="1" s="1"/>
  <c r="E49" i="1" s="1"/>
  <c r="G49" i="1" s="1"/>
  <c r="C22" i="1"/>
  <c r="E48" i="1" s="1"/>
  <c r="G48" i="1" s="1"/>
  <c r="F22" i="1" s="1"/>
  <c r="B21" i="1"/>
  <c r="C21" i="1" s="1"/>
  <c r="E47" i="1" s="1"/>
  <c r="G47" i="1" s="1"/>
  <c r="B20" i="1"/>
  <c r="F46" i="1" s="1"/>
  <c r="B19" i="1"/>
  <c r="C19" i="1" s="1"/>
  <c r="E45" i="1" s="1"/>
  <c r="G45" i="1" s="1"/>
  <c r="B18" i="1"/>
  <c r="F44" i="1" s="1"/>
  <c r="C17" i="1"/>
  <c r="E43" i="1" s="1"/>
  <c r="G43" i="1" s="1"/>
  <c r="B17" i="1"/>
  <c r="F43" i="1" s="1"/>
  <c r="F17" i="1" s="1"/>
  <c r="B16" i="1"/>
  <c r="F42" i="1" s="1"/>
  <c r="C15" i="1"/>
  <c r="E41" i="1" s="1"/>
  <c r="G41" i="1" s="1"/>
  <c r="B15" i="1"/>
  <c r="F41" i="1" s="1"/>
  <c r="B14" i="1"/>
  <c r="C14" i="1" s="1"/>
  <c r="E40" i="1" s="1"/>
  <c r="G40" i="1" s="1"/>
  <c r="B13" i="1"/>
  <c r="F39" i="1" s="1"/>
  <c r="B12" i="1"/>
  <c r="F38" i="1" s="1"/>
  <c r="B11" i="1"/>
  <c r="C11" i="1" s="1"/>
  <c r="E37" i="1" s="1"/>
  <c r="G37" i="1" s="1"/>
  <c r="C10" i="1"/>
  <c r="B10" i="1"/>
  <c r="F36" i="1" s="1"/>
  <c r="F10" i="1" s="1"/>
  <c r="C9" i="1"/>
  <c r="E35" i="1" s="1"/>
  <c r="G35" i="1" s="1"/>
  <c r="B9" i="1"/>
  <c r="F35" i="1" s="1"/>
  <c r="C8" i="1"/>
  <c r="E34" i="1" s="1"/>
  <c r="G34" i="1" s="1"/>
  <c r="B8" i="1"/>
  <c r="F34" i="1" s="1"/>
  <c r="C16" i="1" l="1"/>
  <c r="E42" i="1" s="1"/>
  <c r="G42" i="1" s="1"/>
  <c r="F16" i="1" s="1"/>
  <c r="E17" i="3"/>
  <c r="E34" i="4"/>
  <c r="G34" i="4" s="1"/>
  <c r="D34" i="4"/>
  <c r="D38" i="4"/>
  <c r="E38" i="4"/>
  <c r="G38" i="4" s="1"/>
  <c r="E21" i="3"/>
  <c r="F25" i="1"/>
  <c r="F27" i="1"/>
  <c r="E31" i="4"/>
  <c r="G31" i="4" s="1"/>
  <c r="D31" i="4"/>
  <c r="E14" i="3"/>
  <c r="E25" i="3"/>
  <c r="E42" i="4"/>
  <c r="G42" i="4" s="1"/>
  <c r="D42" i="4"/>
  <c r="D24" i="4"/>
  <c r="E7" i="3"/>
  <c r="E24" i="4"/>
  <c r="G24" i="4" s="1"/>
  <c r="D40" i="4"/>
  <c r="E23" i="3"/>
  <c r="E40" i="4"/>
  <c r="G40" i="4" s="1"/>
  <c r="D33" i="4"/>
  <c r="E16" i="3"/>
  <c r="E33" i="4"/>
  <c r="G33" i="4" s="1"/>
  <c r="E22" i="4"/>
  <c r="G22" i="4" s="1"/>
  <c r="E5" i="3"/>
  <c r="D22" i="4"/>
  <c r="F8" i="1"/>
  <c r="H15" i="1"/>
  <c r="F11" i="3" s="1"/>
  <c r="E12" i="3"/>
  <c r="E29" i="4"/>
  <c r="G29" i="4" s="1"/>
  <c r="D29" i="4"/>
  <c r="E41" i="4"/>
  <c r="G41" i="4" s="1"/>
  <c r="D41" i="4"/>
  <c r="E24" i="3"/>
  <c r="E11" i="3"/>
  <c r="E28" i="4"/>
  <c r="G28" i="4" s="1"/>
  <c r="D28" i="4"/>
  <c r="F9" i="1"/>
  <c r="F15" i="1"/>
  <c r="G15" i="1" s="1"/>
  <c r="I41" i="1" s="1"/>
  <c r="E25" i="4"/>
  <c r="G25" i="4" s="1"/>
  <c r="D25" i="4"/>
  <c r="E8" i="3"/>
  <c r="E9" i="3"/>
  <c r="E26" i="4"/>
  <c r="G26" i="4" s="1"/>
  <c r="D26" i="4"/>
  <c r="E39" i="4"/>
  <c r="G39" i="4" s="1"/>
  <c r="D39" i="4"/>
  <c r="E22" i="3"/>
  <c r="D30" i="4"/>
  <c r="E30" i="4"/>
  <c r="G30" i="4" s="1"/>
  <c r="E13" i="3"/>
  <c r="G17" i="1"/>
  <c r="I43" i="1" s="1"/>
  <c r="H17" i="1"/>
  <c r="F13" i="3" s="1"/>
  <c r="H29" i="1"/>
  <c r="F25" i="3" s="1"/>
  <c r="G29" i="1"/>
  <c r="I55" i="1" s="1"/>
  <c r="F11" i="1"/>
  <c r="F21" i="1"/>
  <c r="G21" i="1" s="1"/>
  <c r="I47" i="1" s="1"/>
  <c r="E23" i="4"/>
  <c r="G23" i="4" s="1"/>
  <c r="D23" i="4"/>
  <c r="E6" i="3"/>
  <c r="E20" i="3"/>
  <c r="E37" i="4"/>
  <c r="G37" i="4" s="1"/>
  <c r="D37" i="4"/>
  <c r="D32" i="4"/>
  <c r="E15" i="3"/>
  <c r="E32" i="4"/>
  <c r="G32" i="4" s="1"/>
  <c r="G22" i="1"/>
  <c r="I48" i="1" s="1"/>
  <c r="H22" i="1"/>
  <c r="F18" i="3" s="1"/>
  <c r="F19" i="1"/>
  <c r="E4" i="3"/>
  <c r="E21" i="4"/>
  <c r="G21" i="4" s="1"/>
  <c r="D21" i="4"/>
  <c r="E19" i="3"/>
  <c r="E36" i="4"/>
  <c r="G36" i="4" s="1"/>
  <c r="D36" i="4"/>
  <c r="E28" i="3"/>
  <c r="E45" i="4"/>
  <c r="G45" i="4" s="1"/>
  <c r="D45" i="4"/>
  <c r="H10" i="1"/>
  <c r="F6" i="3" s="1"/>
  <c r="G10" i="1"/>
  <c r="I36" i="1" s="1"/>
  <c r="H31" i="1"/>
  <c r="F27" i="3" s="1"/>
  <c r="E27" i="3"/>
  <c r="E44" i="4"/>
  <c r="G44" i="4" s="1"/>
  <c r="D44" i="4"/>
  <c r="F50" i="1"/>
  <c r="F24" i="1" s="1"/>
  <c r="F58" i="1"/>
  <c r="F32" i="1" s="1"/>
  <c r="E2" i="4"/>
  <c r="G2" i="4" s="1"/>
  <c r="E4" i="4"/>
  <c r="G4" i="4" s="1"/>
  <c r="E8" i="4"/>
  <c r="G8" i="4" s="1"/>
  <c r="E10" i="4"/>
  <c r="G10" i="4" s="1"/>
  <c r="E14" i="4"/>
  <c r="G14" i="4" s="1"/>
  <c r="E16" i="4"/>
  <c r="G16" i="4" s="1"/>
  <c r="C13" i="1"/>
  <c r="E39" i="1" s="1"/>
  <c r="G39" i="1" s="1"/>
  <c r="F13" i="1" s="1"/>
  <c r="F49" i="1"/>
  <c r="F23" i="1" s="1"/>
  <c r="F57" i="1"/>
  <c r="F31" i="1" s="1"/>
  <c r="G31" i="1" s="1"/>
  <c r="I57" i="1" s="1"/>
  <c r="C18" i="1"/>
  <c r="E44" i="1" s="1"/>
  <c r="G44" i="1" s="1"/>
  <c r="F18" i="1" s="1"/>
  <c r="C26" i="1"/>
  <c r="E52" i="1" s="1"/>
  <c r="G52" i="1" s="1"/>
  <c r="F26" i="1" s="1"/>
  <c r="F40" i="1"/>
  <c r="F14" i="1" s="1"/>
  <c r="F56" i="1"/>
  <c r="F30" i="1" s="1"/>
  <c r="E10" i="3"/>
  <c r="E18" i="3"/>
  <c r="E26" i="3"/>
  <c r="C12" i="1"/>
  <c r="E38" i="1" s="1"/>
  <c r="G38" i="1" s="1"/>
  <c r="F12" i="1" s="1"/>
  <c r="C20" i="1"/>
  <c r="E46" i="1" s="1"/>
  <c r="G46" i="1" s="1"/>
  <c r="F20" i="1" s="1"/>
  <c r="C25" i="1"/>
  <c r="E51" i="1" s="1"/>
  <c r="G51" i="1" s="1"/>
  <c r="C28" i="1"/>
  <c r="E54" i="1" s="1"/>
  <c r="G54" i="1" s="1"/>
  <c r="F28" i="1" s="1"/>
  <c r="D27" i="4"/>
  <c r="D35" i="4"/>
  <c r="D43" i="4"/>
  <c r="G16" i="1" l="1"/>
  <c r="I42" i="1" s="1"/>
  <c r="H16" i="1"/>
  <c r="F12" i="3" s="1"/>
  <c r="G13" i="1"/>
  <c r="I39" i="1" s="1"/>
  <c r="H13" i="1"/>
  <c r="F9" i="3" s="1"/>
  <c r="H28" i="1"/>
  <c r="F24" i="3" s="1"/>
  <c r="G28" i="1"/>
  <c r="I54" i="1" s="1"/>
  <c r="H26" i="1"/>
  <c r="F22" i="3" s="1"/>
  <c r="G26" i="1"/>
  <c r="I52" i="1" s="1"/>
  <c r="G18" i="1"/>
  <c r="I44" i="1" s="1"/>
  <c r="H18" i="1"/>
  <c r="F14" i="3" s="1"/>
  <c r="H20" i="1"/>
  <c r="F16" i="3" s="1"/>
  <c r="G20" i="1"/>
  <c r="I46" i="1" s="1"/>
  <c r="H12" i="1"/>
  <c r="F8" i="3" s="1"/>
  <c r="G12" i="1"/>
  <c r="I38" i="1" s="1"/>
  <c r="H24" i="1"/>
  <c r="F20" i="3" s="1"/>
  <c r="G24" i="1"/>
  <c r="I50" i="1" s="1"/>
  <c r="H21" i="1"/>
  <c r="F17" i="3" s="1"/>
  <c r="H11" i="1"/>
  <c r="F7" i="3" s="1"/>
  <c r="G11" i="1"/>
  <c r="I37" i="1" s="1"/>
  <c r="H23" i="1"/>
  <c r="F19" i="3" s="1"/>
  <c r="G23" i="1"/>
  <c r="I49" i="1" s="1"/>
  <c r="H25" i="1"/>
  <c r="F21" i="3" s="1"/>
  <c r="G25" i="1"/>
  <c r="I51" i="1" s="1"/>
  <c r="H19" i="1"/>
  <c r="F15" i="3" s="1"/>
  <c r="G19" i="1"/>
  <c r="I45" i="1" s="1"/>
  <c r="H32" i="1"/>
  <c r="F28" i="3" s="1"/>
  <c r="G32" i="1"/>
  <c r="I58" i="1" s="1"/>
  <c r="H30" i="1"/>
  <c r="F26" i="3" s="1"/>
  <c r="G30" i="1"/>
  <c r="I56" i="1" s="1"/>
  <c r="H14" i="1"/>
  <c r="F10" i="3" s="1"/>
  <c r="G14" i="1"/>
  <c r="I40" i="1" s="1"/>
  <c r="H8" i="1"/>
  <c r="F4" i="3" s="1"/>
  <c r="G8" i="1"/>
  <c r="G9" i="1"/>
  <c r="I35" i="1" s="1"/>
  <c r="H9" i="1"/>
  <c r="F5" i="3" s="1"/>
  <c r="H27" i="1"/>
  <c r="F23" i="3" s="1"/>
  <c r="G27" i="1"/>
  <c r="I53" i="1" s="1"/>
  <c r="J3" i="1" l="1"/>
  <c r="L25" i="1" s="1"/>
  <c r="L28" i="1" s="1"/>
  <c r="I34" i="1"/>
  <c r="F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5000000}">
      <text>
        <r>
          <rPr>
            <sz val="10"/>
            <color rgb="FF000000"/>
            <rFont val="Arial"/>
            <scheme val="minor"/>
          </rPr>
          <t>======
ID#AAAArU74sSw
PC    (2023-02-21 16:04:50)
ver bien la medida para que pida lo que es exactamente, cada material tiene su medida</t>
        </r>
      </text>
    </comment>
    <comment ref="E7" authorId="0" shapeId="0" xr:uid="{00000000-0006-0000-0000-000003000000}">
      <text>
        <r>
          <rPr>
            <sz val="10"/>
            <color rgb="FF000000"/>
            <rFont val="Arial"/>
            <scheme val="minor"/>
          </rPr>
          <t>======
ID#AAAArU74sTI
Familia    (2023-02-21 16:04:50)
SE REFIERE A LA CANTIDAD DE UNIDADES O MEDIDA QUE  UTILIZAMOS PARA LA ELABORACION DE UN PRODUCTO</t>
        </r>
      </text>
    </comment>
    <comment ref="H7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ID#AAAArU74sTU
PC    (2023-02-21 16:04:50)
varlor total de cada material</t>
        </r>
      </text>
    </comment>
    <comment ref="E8" authorId="0" shapeId="0" xr:uid="{00000000-0006-0000-0000-000004000000}">
      <text>
        <r>
          <rPr>
            <sz val="10"/>
            <color rgb="FF000000"/>
            <rFont val="Arial"/>
            <scheme val="minor"/>
          </rPr>
          <t>======
ID#AAAArU74sS0
PC    (2023-02-21 16:04:50)
CADA METRO DE SINTETICO POR 140 CM DE ANCHO CONTIENE 14000 CM CUADRADOS, PARA QUE TENGAN UNA REFERENCIA SOBRE EL MATERIAL QUE SE VA A PEDIR</t>
        </r>
      </text>
    </comment>
    <comment ref="A76" authorId="0" shapeId="0" xr:uid="{00000000-0006-0000-0000-000002000000}">
      <text>
        <r>
          <rPr>
            <sz val="10"/>
            <color rgb="FF000000"/>
            <rFont val="Arial"/>
            <scheme val="minor"/>
          </rPr>
          <t>======
ID#AAAArU74sTM
PC    (2023-02-21 16:04:50)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BvOyQOYU+IzF4Ydz+bjyFCRwkv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ID#AAAArU74sS4
JGUERRERO    (2023-02-21 16:04:50)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kZQAb+eBP7Uq1Mps+YDbf5WkD9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2000000}">
      <text>
        <r>
          <rPr>
            <sz val="10"/>
            <color rgb="FF000000"/>
            <rFont val="Arial"/>
            <scheme val="minor"/>
          </rPr>
          <t>======
ID#AAAArU74sTE
PC    (2023-02-21 16:04:50)
PONER LA MEDIDA DEL MATERIAL QUE REQUIERE PARA CADA PRODUCTO</t>
        </r>
      </text>
    </comment>
    <comment ref="F1" authorId="0" shapeId="0" xr:uid="{00000000-0006-0000-0300-000001000000}">
      <text>
        <r>
          <rPr>
            <sz val="10"/>
            <color rgb="FF000000"/>
            <rFont val="Arial"/>
            <scheme val="minor"/>
          </rPr>
          <t>======
ID#AAAArU74sTQ
PC    (2023-02-21 16:04:50)
PONER LA CANTIDAD DE PRODUCTOS QUE VA A RELIZAR</t>
        </r>
      </text>
    </comment>
    <comment ref="B20" authorId="0" shapeId="0" xr:uid="{00000000-0006-0000-0300-000004000000}">
      <text>
        <r>
          <rPr>
            <sz val="10"/>
            <color rgb="FF000000"/>
            <rFont val="Arial"/>
            <scheme val="minor"/>
          </rPr>
          <t>======
ID#AAAArU74sS8
PC    (2023-02-21 16:04:50)
PONER LA MEDIDA DEL MATERIAL QUE REQUIERE PARA CADA PRODUCTO</t>
        </r>
      </text>
    </comment>
    <comment ref="F20" authorId="0" shapeId="0" xr:uid="{00000000-0006-0000-0300-000003000000}">
      <text>
        <r>
          <rPr>
            <sz val="10"/>
            <color rgb="FF000000"/>
            <rFont val="Arial"/>
            <scheme val="minor"/>
          </rPr>
          <t>======
ID#AAAArU74sTA
PC    (2023-02-21 16:04:50)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FA+PebqoMvS9XYhU5mCflokMXwA=="/>
    </ext>
  </extLst>
</comments>
</file>

<file path=xl/sharedStrings.xml><?xml version="1.0" encoding="utf-8"?>
<sst xmlns="http://schemas.openxmlformats.org/spreadsheetml/2006/main" count="392" uniqueCount="321">
  <si>
    <t>FICHA PARA EL CONSUMO DE MATERIALES  DE CALZADO Y MARROQUINERIA</t>
  </si>
  <si>
    <t>DOCENTE ENCARGADO</t>
  </si>
  <si>
    <t>HERNAN JOSE RODRIGUEZ</t>
  </si>
  <si>
    <t>CURSO/TECNICO</t>
  </si>
  <si>
    <t>COSTO POR PAR/PRODUCTO</t>
  </si>
  <si>
    <t>NOMBRE DEL PRODUCTO</t>
  </si>
  <si>
    <t>RIÑONERA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</si>
  <si>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</si>
  <si>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</si>
  <si>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</si>
  <si>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</si>
  <si>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</si>
  <si>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</si>
  <si>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</si>
  <si>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</si>
  <si>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</si>
  <si>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</si>
  <si>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</si>
  <si>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</si>
  <si>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</si>
  <si>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</si>
  <si>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Lona Sintetica Colores  (cm²)</t>
  </si>
  <si>
    <t xml:space="preserve">n/a </t>
  </si>
  <si>
    <t>Seda 30-100 Colores  (cm²)</t>
  </si>
  <si>
    <t xml:space="preserve">tono a tono </t>
  </si>
  <si>
    <t>Cremallera Nylon #6(cm)</t>
  </si>
  <si>
    <t xml:space="preserve">llaves #6 Nq de lujo </t>
  </si>
  <si>
    <t xml:space="preserve">niquel tono a tono </t>
  </si>
  <si>
    <t>velcro</t>
  </si>
  <si>
    <t xml:space="preserve">negro </t>
  </si>
  <si>
    <t>Forro Malla  (cm²)</t>
  </si>
  <si>
    <t>Cinta Falla de 25mm  (Cm)</t>
  </si>
  <si>
    <t>Reata Algodón 1 1/2"- 40mm (cm)</t>
  </si>
  <si>
    <t>Embono Plastico#3  (cm)</t>
  </si>
  <si>
    <t>VALOR DEL PRODUCTO FINAL</t>
  </si>
  <si>
    <t>VALOR DE LA PRODUCCION</t>
  </si>
  <si>
    <t>OBSERVACIONES</t>
  </si>
  <si>
    <t>60 chapa burbuja o jordao de pulgada y media</t>
  </si>
  <si>
    <t>40 agujas cabo grueso largas  20 110 y 20 100</t>
  </si>
  <si>
    <t xml:space="preserve">12 unidades  hilos colores surtidos nº 60 ( cono 1500 mt )  para las practicas </t>
  </si>
  <si>
    <t xml:space="preserve">12 unidades  hilos colores surtidos nº 60 ( cono 1500 mt )  negro, verde y gris para la produccion </t>
  </si>
  <si>
    <t>60 trabilla de pulgada y media</t>
  </si>
  <si>
    <t>6 laminas carto industrial ( para molderia )</t>
  </si>
  <si>
    <t>se despacho completo 27/2/2023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</si>
  <si>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</si>
  <si>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</si>
  <si>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</si>
  <si>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</si>
  <si>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</si>
  <si>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</si>
  <si>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</si>
  <si>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</si>
  <si>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</si>
  <si>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</si>
  <si>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</si>
  <si>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</si>
  <si>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</si>
  <si>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</si>
  <si>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</si>
  <si>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</si>
  <si>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</si>
  <si>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</si>
  <si>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</si>
  <si>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</si>
  <si>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</si>
  <si>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</si>
  <si>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</si>
  <si>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</si>
  <si>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</si>
  <si>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</si>
  <si>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</si>
  <si>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</si>
  <si>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</si>
  <si>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</si>
  <si>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</si>
  <si>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</si>
  <si>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</si>
  <si>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</si>
  <si>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</si>
  <si>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</si>
  <si>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</si>
  <si>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</si>
  <si>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</si>
  <si>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</si>
  <si>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</si>
  <si>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</si>
  <si>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</si>
  <si>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</si>
  <si>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</si>
  <si>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</si>
  <si>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</si>
  <si>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</si>
  <si>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</si>
  <si>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</si>
  <si>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</si>
  <si>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</si>
  <si>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</si>
  <si>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</si>
  <si>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</si>
  <si>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</si>
  <si>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</si>
  <si>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</si>
  <si>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</si>
  <si>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</si>
  <si>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</si>
  <si>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</si>
  <si>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</si>
  <si>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</si>
  <si>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</si>
  <si>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</si>
  <si>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</si>
  <si>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</si>
  <si>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</si>
  <si>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</si>
  <si>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</si>
  <si>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</si>
  <si>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</si>
  <si>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</si>
  <si>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</si>
  <si>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</si>
  <si>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</si>
  <si>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</si>
  <si>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</si>
  <si>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</si>
  <si>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</si>
  <si>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</si>
  <si>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</si>
  <si>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</si>
  <si>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</si>
  <si>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</si>
  <si>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</si>
  <si>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</si>
  <si>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</si>
  <si>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</si>
  <si>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</si>
  <si>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</si>
  <si>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</si>
  <si>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</si>
  <si>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</si>
  <si>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</si>
  <si>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</si>
  <si>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</si>
  <si>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</si>
  <si>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</si>
  <si>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</si>
  <si>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</si>
  <si>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</si>
  <si>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</si>
  <si>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</si>
  <si>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</si>
  <si>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</si>
  <si>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</si>
  <si>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</si>
  <si>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</si>
  <si>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</si>
  <si>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</si>
  <si>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</si>
  <si>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</si>
  <si>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</si>
  <si>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</si>
  <si>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</si>
  <si>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</si>
  <si>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</si>
  <si>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</si>
  <si>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</si>
  <si>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</si>
  <si>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</si>
  <si>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</si>
  <si>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</si>
  <si>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</si>
  <si>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</si>
  <si>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</si>
  <si>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</si>
  <si>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</si>
  <si>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</si>
  <si>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</si>
  <si>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</si>
  <si>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</si>
  <si>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</si>
  <si>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</si>
  <si>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</si>
  <si>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</si>
  <si>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</si>
  <si>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</si>
  <si>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</si>
  <si>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</si>
  <si>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</si>
  <si>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</si>
  <si>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</si>
  <si>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</si>
  <si>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</si>
  <si>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</si>
  <si>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</si>
  <si>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</si>
  <si>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</si>
  <si>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</si>
  <si>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</si>
  <si>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</si>
  <si>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</si>
  <si>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</si>
  <si>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</si>
  <si>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</si>
  <si>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</si>
  <si>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</si>
  <si>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</si>
  <si>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</si>
  <si>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</si>
  <si>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</si>
  <si>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Espuma multifor densidad 40 de (cm²)</t>
  </si>
  <si>
    <t>Forro Badana Sintetica  (cm²)</t>
  </si>
  <si>
    <t>Forro Cerdo  (Dm2)</t>
  </si>
  <si>
    <t>Forro cuero Marquilla  (Dm2)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</si>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</sst>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  <scheme val="minor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10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sz val="10"/>
      <color rgb="FF000000"/>
      <name val="Arial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9CC00"/>
        <bgColor rgb="FF99CC0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8000"/>
        <bgColor rgb="FF00800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5" fillId="3" borderId="1" xfId="0" applyNumberFormat="1" applyFont="1" applyFill="1" applyBorder="1"/>
    <xf numFmtId="165" fontId="14" fillId="3" borderId="1" xfId="0" applyNumberFormat="1" applyFont="1" applyFill="1" applyBorder="1" applyAlignment="1">
      <alignment horizontal="right"/>
    </xf>
    <xf numFmtId="166" fontId="14" fillId="3" borderId="1" xfId="0" applyNumberFormat="1" applyFont="1" applyFill="1" applyBorder="1" applyAlignment="1">
      <alignment horizontal="right"/>
    </xf>
    <xf numFmtId="167" fontId="14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2" fontId="19" fillId="5" borderId="1" xfId="0" applyNumberFormat="1" applyFont="1" applyFill="1" applyBorder="1" applyAlignment="1">
      <alignment horizontal="left" vertical="center" wrapText="1"/>
    </xf>
    <xf numFmtId="0" fontId="19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1" fontId="20" fillId="0" borderId="1" xfId="0" applyNumberFormat="1" applyFont="1" applyBorder="1" applyAlignment="1">
      <alignment horizontal="center" vertical="center"/>
    </xf>
    <xf numFmtId="1" fontId="14" fillId="6" borderId="1" xfId="0" applyNumberFormat="1" applyFont="1" applyFill="1" applyBorder="1" applyAlignment="1">
      <alignment horizontal="center" vertical="center"/>
    </xf>
    <xf numFmtId="168" fontId="14" fillId="6" borderId="1" xfId="0" applyNumberFormat="1" applyFont="1" applyFill="1" applyBorder="1" applyAlignment="1">
      <alignment vertical="center"/>
    </xf>
    <xf numFmtId="165" fontId="18" fillId="2" borderId="1" xfId="0" applyNumberFormat="1" applyFont="1" applyFill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left"/>
    </xf>
    <xf numFmtId="0" fontId="7" fillId="9" borderId="1" xfId="0" applyFont="1" applyFill="1" applyBorder="1" applyAlignment="1">
      <alignment horizontal="center" vertical="center"/>
    </xf>
    <xf numFmtId="0" fontId="5" fillId="10" borderId="1" xfId="0" applyFont="1" applyFill="1" applyBorder="1"/>
    <xf numFmtId="49" fontId="25" fillId="10" borderId="1" xfId="0" applyNumberFormat="1" applyFont="1" applyFill="1" applyBorder="1" applyAlignment="1">
      <alignment horizontal="center" vertical="center"/>
    </xf>
    <xf numFmtId="165" fontId="5" fillId="10" borderId="1" xfId="0" applyNumberFormat="1" applyFont="1" applyFill="1" applyBorder="1" applyAlignment="1">
      <alignment vertical="center"/>
    </xf>
    <xf numFmtId="165" fontId="5" fillId="7" borderId="1" xfId="0" applyNumberFormat="1" applyFont="1" applyFill="1" applyBorder="1" applyAlignment="1">
      <alignment vertical="center"/>
    </xf>
    <xf numFmtId="0" fontId="5" fillId="10" borderId="1" xfId="0" applyFont="1" applyFill="1" applyBorder="1" applyAlignment="1">
      <alignment horizontal="left"/>
    </xf>
    <xf numFmtId="0" fontId="5" fillId="0" borderId="0" xfId="0" applyFont="1"/>
    <xf numFmtId="2" fontId="3" fillId="10" borderId="15" xfId="0" applyNumberFormat="1" applyFont="1" applyFill="1" applyBorder="1" applyAlignment="1">
      <alignment horizontal="center" vertical="center" wrapText="1"/>
    </xf>
    <xf numFmtId="0" fontId="5" fillId="10" borderId="16" xfId="0" applyFont="1" applyFill="1" applyBorder="1" applyAlignment="1">
      <alignment horizontal="left"/>
    </xf>
    <xf numFmtId="0" fontId="27" fillId="0" borderId="0" xfId="0" applyFont="1"/>
    <xf numFmtId="0" fontId="28" fillId="0" borderId="0" xfId="0" applyFont="1"/>
    <xf numFmtId="0" fontId="2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9" fillId="7" borderId="1" xfId="0" applyFont="1" applyFill="1" applyBorder="1" applyAlignment="1">
      <alignment horizontal="center" vertical="center"/>
    </xf>
    <xf numFmtId="0" fontId="26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5" xfId="0" applyNumberFormat="1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left" vertical="center"/>
    </xf>
    <xf numFmtId="1" fontId="32" fillId="10" borderId="1" xfId="0" applyNumberFormat="1" applyFont="1" applyFill="1" applyBorder="1" applyAlignment="1">
      <alignment horizontal="center" vertical="center"/>
    </xf>
    <xf numFmtId="165" fontId="26" fillId="10" borderId="1" xfId="0" applyNumberFormat="1" applyFont="1" applyFill="1" applyBorder="1" applyAlignment="1">
      <alignment horizontal="center" vertical="center"/>
    </xf>
    <xf numFmtId="1" fontId="33" fillId="10" borderId="1" xfId="0" applyNumberFormat="1" applyFont="1" applyFill="1" applyBorder="1" applyAlignment="1">
      <alignment horizontal="center" vertical="center"/>
    </xf>
    <xf numFmtId="168" fontId="3" fillId="10" borderId="1" xfId="0" applyNumberFormat="1" applyFont="1" applyFill="1" applyBorder="1" applyAlignment="1">
      <alignment horizontal="right"/>
    </xf>
    <xf numFmtId="165" fontId="34" fillId="10" borderId="1" xfId="0" applyNumberFormat="1" applyFont="1" applyFill="1" applyBorder="1" applyAlignment="1">
      <alignment horizontal="center" vertical="top"/>
    </xf>
    <xf numFmtId="165" fontId="34" fillId="10" borderId="1" xfId="0" applyNumberFormat="1" applyFont="1" applyFill="1" applyBorder="1" applyAlignment="1">
      <alignment horizontal="center" vertical="center"/>
    </xf>
    <xf numFmtId="165" fontId="3" fillId="10" borderId="1" xfId="0" applyNumberFormat="1" applyFont="1" applyFill="1" applyBorder="1" applyAlignment="1">
      <alignment horizontal="center" vertical="top"/>
    </xf>
    <xf numFmtId="165" fontId="3" fillId="10" borderId="1" xfId="0" applyNumberFormat="1" applyFont="1" applyFill="1" applyBorder="1" applyAlignment="1">
      <alignment horizontal="center"/>
    </xf>
    <xf numFmtId="0" fontId="35" fillId="10" borderId="1" xfId="0" applyFont="1" applyFill="1" applyBorder="1"/>
    <xf numFmtId="165" fontId="26" fillId="10" borderId="1" xfId="0" applyNumberFormat="1" applyFont="1" applyFill="1" applyBorder="1" applyAlignment="1">
      <alignment vertical="center"/>
    </xf>
    <xf numFmtId="1" fontId="26" fillId="10" borderId="1" xfId="0" applyNumberFormat="1" applyFont="1" applyFill="1" applyBorder="1" applyAlignment="1">
      <alignment horizontal="right"/>
    </xf>
    <xf numFmtId="1" fontId="26" fillId="10" borderId="1" xfId="0" applyNumberFormat="1" applyFont="1" applyFill="1" applyBorder="1" applyAlignment="1">
      <alignment vertical="center"/>
    </xf>
    <xf numFmtId="165" fontId="34" fillId="10" borderId="16" xfId="0" applyNumberFormat="1" applyFont="1" applyFill="1" applyBorder="1" applyAlignment="1">
      <alignment horizontal="center" vertical="center"/>
    </xf>
    <xf numFmtId="165" fontId="3" fillId="10" borderId="16" xfId="0" applyNumberFormat="1" applyFont="1" applyFill="1" applyBorder="1" applyAlignment="1">
      <alignment horizontal="center" vertical="top"/>
    </xf>
    <xf numFmtId="165" fontId="3" fillId="10" borderId="16" xfId="0" applyNumberFormat="1" applyFont="1" applyFill="1" applyBorder="1" applyAlignment="1">
      <alignment horizontal="center"/>
    </xf>
    <xf numFmtId="0" fontId="36" fillId="3" borderId="21" xfId="0" applyFont="1" applyFill="1" applyBorder="1" applyAlignment="1">
      <alignment horizontal="left"/>
    </xf>
    <xf numFmtId="164" fontId="37" fillId="3" borderId="15" xfId="0" applyNumberFormat="1" applyFont="1" applyFill="1" applyBorder="1"/>
    <xf numFmtId="0" fontId="3" fillId="3" borderId="1" xfId="0" applyFont="1" applyFill="1" applyBorder="1"/>
    <xf numFmtId="165" fontId="34" fillId="3" borderId="1" xfId="0" applyNumberFormat="1" applyFont="1" applyFill="1" applyBorder="1" applyAlignment="1">
      <alignment horizontal="center" vertical="top"/>
    </xf>
    <xf numFmtId="0" fontId="34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8" fillId="12" borderId="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39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0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8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0" fillId="13" borderId="1" xfId="0" applyNumberFormat="1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2" fontId="34" fillId="4" borderId="1" xfId="0" applyNumberFormat="1" applyFont="1" applyFill="1" applyBorder="1" applyAlignment="1">
      <alignment horizontal="center" vertical="center" wrapText="1"/>
    </xf>
    <xf numFmtId="2" fontId="34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5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5" fillId="3" borderId="1" xfId="0" applyFont="1" applyFill="1" applyBorder="1" applyAlignment="1">
      <alignment wrapText="1"/>
    </xf>
    <xf numFmtId="0" fontId="26" fillId="3" borderId="1" xfId="0" applyFont="1" applyFill="1" applyBorder="1" applyAlignment="1">
      <alignment horizontal="left" vertical="center"/>
    </xf>
    <xf numFmtId="0" fontId="41" fillId="3" borderId="1" xfId="0" applyFont="1" applyFill="1" applyBorder="1" applyAlignment="1">
      <alignment horizontal="center" vertical="center"/>
    </xf>
    <xf numFmtId="0" fontId="41" fillId="3" borderId="1" xfId="0" applyFont="1" applyFill="1" applyBorder="1" applyAlignment="1">
      <alignment horizontal="center" vertical="top"/>
    </xf>
    <xf numFmtId="12" fontId="41" fillId="3" borderId="1" xfId="0" applyNumberFormat="1" applyFont="1" applyFill="1" applyBorder="1" applyAlignment="1">
      <alignment horizontal="center" vertical="top"/>
    </xf>
    <xf numFmtId="49" fontId="41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2" fillId="3" borderId="1" xfId="0" applyNumberFormat="1" applyFont="1" applyFill="1" applyBorder="1"/>
    <xf numFmtId="0" fontId="7" fillId="3" borderId="5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6" fillId="3" borderId="19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/>
    <xf numFmtId="0" fontId="2" fillId="0" borderId="15" xfId="0" applyFont="1" applyBorder="1" applyAlignment="1"/>
    <xf numFmtId="0" fontId="4" fillId="2" borderId="2" xfId="0" applyFont="1" applyFill="1" applyBorder="1" applyAlignment="1">
      <alignment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1" fontId="5" fillId="2" borderId="14" xfId="0" applyNumberFormat="1" applyFont="1" applyFill="1" applyBorder="1" applyAlignment="1">
      <alignment horizontal="center" vertical="center" wrapText="1"/>
    </xf>
    <xf numFmtId="0" fontId="2" fillId="0" borderId="13" xfId="0" applyFont="1" applyBorder="1" applyAlignment="1"/>
    <xf numFmtId="0" fontId="2" fillId="0" borderId="4" xfId="0" applyFont="1" applyBorder="1" applyAlignment="1"/>
    <xf numFmtId="164" fontId="8" fillId="2" borderId="18" xfId="0" applyNumberFormat="1" applyFont="1" applyFill="1" applyBorder="1" applyAlignment="1">
      <alignment horizontal="center" vertical="center"/>
    </xf>
    <xf numFmtId="0" fontId="2" fillId="0" borderId="17" xfId="0" applyFont="1" applyBorder="1" applyAlignment="1"/>
    <xf numFmtId="0" fontId="2" fillId="0" borderId="24" xfId="0" applyFont="1" applyBorder="1" applyAlignment="1"/>
    <xf numFmtId="0" fontId="7" fillId="2" borderId="23" xfId="0" applyFont="1" applyFill="1" applyBorder="1" applyAlignment="1">
      <alignment horizontal="center" vertical="center"/>
    </xf>
    <xf numFmtId="0" fontId="2" fillId="0" borderId="26" xfId="0" applyFont="1" applyBorder="1" applyAlignment="1"/>
    <xf numFmtId="0" fontId="2" fillId="0" borderId="21" xfId="0" applyFont="1" applyBorder="1" applyAlignment="1"/>
    <xf numFmtId="1" fontId="9" fillId="2" borderId="2" xfId="0" applyNumberFormat="1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vertical="center" wrapText="1"/>
    </xf>
    <xf numFmtId="0" fontId="10" fillId="2" borderId="17" xfId="0" applyFont="1" applyFill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5" fillId="3" borderId="26" xfId="0" applyFont="1" applyFill="1" applyBorder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16" fillId="2" borderId="23" xfId="0" applyFont="1" applyFill="1" applyBorder="1" applyAlignment="1">
      <alignment horizontal="center" vertical="center" wrapText="1"/>
    </xf>
    <xf numFmtId="164" fontId="17" fillId="2" borderId="23" xfId="0" applyNumberFormat="1" applyFont="1" applyFill="1" applyBorder="1" applyAlignment="1">
      <alignment horizontal="center" vertical="center"/>
    </xf>
    <xf numFmtId="0" fontId="2" fillId="0" borderId="23" xfId="0" applyFont="1" applyBorder="1" applyAlignment="1"/>
    <xf numFmtId="0" fontId="2" fillId="0" borderId="18" xfId="0" applyFont="1" applyBorder="1" applyAlignment="1"/>
    <xf numFmtId="0" fontId="16" fillId="2" borderId="14" xfId="0" applyFont="1" applyFill="1" applyBorder="1" applyAlignment="1">
      <alignment horizontal="center" vertical="center" wrapText="1"/>
    </xf>
    <xf numFmtId="164" fontId="17" fillId="2" borderId="14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8" fillId="3" borderId="2" xfId="0" applyFont="1" applyFill="1" applyBorder="1" applyAlignment="1">
      <alignment horizontal="center" vertical="center" wrapText="1"/>
    </xf>
    <xf numFmtId="165" fontId="18" fillId="3" borderId="26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left" vertical="center"/>
    </xf>
    <xf numFmtId="0" fontId="21" fillId="0" borderId="2" xfId="0" applyFont="1" applyBorder="1" applyAlignment="1">
      <alignment horizontal="left" vertical="center"/>
    </xf>
    <xf numFmtId="0" fontId="14" fillId="3" borderId="17" xfId="0" applyFont="1" applyFill="1" applyBorder="1" applyAlignment="1">
      <alignment horizontal="center" vertical="center"/>
    </xf>
    <xf numFmtId="1" fontId="14" fillId="3" borderId="17" xfId="0" applyNumberFormat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 vertical="center" wrapText="1"/>
    </xf>
    <xf numFmtId="1" fontId="23" fillId="7" borderId="2" xfId="0" applyNumberFormat="1" applyFont="1" applyFill="1" applyBorder="1" applyAlignment="1">
      <alignment horizontal="center" vertical="center"/>
    </xf>
    <xf numFmtId="1" fontId="23" fillId="8" borderId="2" xfId="0" applyNumberFormat="1" applyFont="1" applyFill="1" applyBorder="1" applyAlignment="1">
      <alignment horizontal="center" vertical="center"/>
    </xf>
    <xf numFmtId="0" fontId="7" fillId="3" borderId="26" xfId="0" applyFont="1" applyFill="1" applyBorder="1"/>
    <xf numFmtId="0" fontId="24" fillId="3" borderId="2" xfId="0" applyFont="1" applyFill="1" applyBorder="1" applyAlignment="1">
      <alignment horizontal="center" vertical="center"/>
    </xf>
    <xf numFmtId="0" fontId="26" fillId="3" borderId="26" xfId="0" applyFont="1" applyFill="1" applyBorder="1" applyAlignment="1">
      <alignment horizontal="center" vertical="center"/>
    </xf>
    <xf numFmtId="169" fontId="26" fillId="3" borderId="26" xfId="0" applyNumberFormat="1" applyFont="1" applyFill="1" applyBorder="1" applyAlignment="1">
      <alignment horizontal="center"/>
    </xf>
    <xf numFmtId="169" fontId="26" fillId="3" borderId="26" xfId="0" applyNumberFormat="1" applyFont="1" applyFill="1" applyBorder="1" applyAlignment="1">
      <alignment vertical="center"/>
    </xf>
    <xf numFmtId="0" fontId="30" fillId="2" borderId="26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2" fillId="0" borderId="25" xfId="0" applyFont="1" applyBorder="1" applyAlignment="1"/>
    <xf numFmtId="0" fontId="3" fillId="10" borderId="26" xfId="0" applyFont="1" applyFill="1" applyBorder="1"/>
    <xf numFmtId="0" fontId="2" fillId="0" borderId="22" xfId="0" applyFont="1" applyBorder="1" applyAlignment="1"/>
    <xf numFmtId="0" fontId="2" fillId="0" borderId="20" xfId="0" applyFont="1" applyBorder="1" applyAlignment="1"/>
    <xf numFmtId="0" fontId="33" fillId="10" borderId="14" xfId="0" applyFont="1" applyFill="1" applyBorder="1" applyAlignment="1">
      <alignment horizontal="center" vertical="center" wrapText="1"/>
    </xf>
    <xf numFmtId="0" fontId="36" fillId="3" borderId="26" xfId="0" applyFont="1" applyFill="1" applyBorder="1" applyAlignment="1">
      <alignment horizontal="left"/>
    </xf>
    <xf numFmtId="165" fontId="34" fillId="3" borderId="26" xfId="0" applyNumberFormat="1" applyFont="1" applyFill="1" applyBorder="1" applyAlignment="1">
      <alignment horizontal="center" vertical="top"/>
    </xf>
    <xf numFmtId="0" fontId="34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1" fontId="3" fillId="11" borderId="2" xfId="0" applyNumberFormat="1" applyFont="1" applyFill="1" applyBorder="1" applyAlignment="1">
      <alignment horizontal="center"/>
    </xf>
    <xf numFmtId="0" fontId="26" fillId="14" borderId="23" xfId="0" applyFont="1" applyFill="1" applyBorder="1" applyAlignment="1">
      <alignment horizontal="center" vertical="center" wrapText="1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9525</xdr:colOff>
      <xdr:row>9</xdr:row>
      <xdr:rowOff>209550</xdr:rowOff>
    </xdr:from>
    <xdr:ext cx="3609975" cy="20288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P15" sqref="P15"/>
    </sheetView>
  </sheetViews>
  <sheetFormatPr defaultColWidth="12.5703125" defaultRowHeight="15" customHeight="1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1" max="11" width="14.42578125" customWidth="1"/>
    <col min="12" max="12" width="10" customWidth="1"/>
    <col min="13" max="13" width="10.140625" customWidth="1"/>
    <col min="14" max="22" width="11.42578125" customWidth="1"/>
    <col min="23" max="26" width="10" customWidth="1"/>
  </cols>
  <sheetData>
    <row r="1" spans="1:26" ht="29.25" customHeight="1">
      <c r="A1" s="113" t="s">
        <v>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16" t="s">
        <v>1</v>
      </c>
      <c r="B2" s="115"/>
      <c r="C2" s="2"/>
      <c r="D2" s="117" t="s">
        <v>2</v>
      </c>
      <c r="E2" s="115"/>
      <c r="F2" s="118" t="s">
        <v>3</v>
      </c>
      <c r="G2" s="114"/>
      <c r="H2" s="115"/>
      <c r="I2" s="119">
        <v>1</v>
      </c>
      <c r="J2" s="120" t="s">
        <v>4</v>
      </c>
      <c r="K2" s="114"/>
      <c r="L2" s="114"/>
      <c r="M2" s="115"/>
      <c r="N2" s="121"/>
      <c r="O2" s="121"/>
      <c r="P2" s="121"/>
      <c r="Q2" s="121"/>
      <c r="R2" s="121"/>
      <c r="S2" s="121"/>
      <c r="T2" s="121"/>
      <c r="U2" s="121"/>
      <c r="V2" s="121"/>
      <c r="W2" s="1"/>
      <c r="X2" s="1"/>
      <c r="Y2" s="1"/>
      <c r="Z2" s="1"/>
    </row>
    <row r="3" spans="1:26" ht="20.25" customHeight="1">
      <c r="A3" s="122" t="s">
        <v>5</v>
      </c>
      <c r="B3" s="3"/>
      <c r="C3" s="2"/>
      <c r="D3" s="123" t="s">
        <v>6</v>
      </c>
      <c r="E3" s="124"/>
      <c r="F3" s="117"/>
      <c r="G3" s="114"/>
      <c r="H3" s="115"/>
      <c r="I3" s="125"/>
      <c r="J3" s="126">
        <f>SUM(G8:G32)</f>
        <v>14195</v>
      </c>
      <c r="K3" s="127"/>
      <c r="L3" s="127"/>
      <c r="M3" s="128"/>
      <c r="N3" s="121"/>
      <c r="O3" s="121"/>
      <c r="P3" s="121"/>
      <c r="Q3" s="121"/>
      <c r="R3" s="121"/>
      <c r="S3" s="121"/>
      <c r="T3" s="121"/>
      <c r="U3" s="121"/>
      <c r="V3" s="121"/>
      <c r="W3" s="1"/>
      <c r="X3" s="1"/>
      <c r="Y3" s="1"/>
      <c r="Z3" s="1"/>
    </row>
    <row r="4" spans="1:26" ht="20.25" customHeight="1">
      <c r="A4" s="4" t="s">
        <v>7</v>
      </c>
      <c r="B4" s="3"/>
      <c r="C4" s="3"/>
      <c r="D4" s="5">
        <v>44607</v>
      </c>
      <c r="E4" s="6" t="s">
        <v>8</v>
      </c>
      <c r="F4" s="6" t="s">
        <v>9</v>
      </c>
      <c r="G4" s="111" t="s">
        <v>9</v>
      </c>
      <c r="H4" s="115"/>
      <c r="I4" s="119">
        <v>1</v>
      </c>
      <c r="J4" s="129" t="s">
        <v>10</v>
      </c>
      <c r="K4" s="130"/>
      <c r="L4" s="130"/>
      <c r="M4" s="131"/>
      <c r="N4" s="121"/>
      <c r="O4" s="121"/>
      <c r="P4" s="121"/>
      <c r="Q4" s="121"/>
      <c r="R4" s="121"/>
      <c r="S4" s="121"/>
      <c r="T4" s="121"/>
      <c r="U4" s="121"/>
      <c r="V4" s="121"/>
      <c r="W4" s="1"/>
      <c r="X4" s="1"/>
      <c r="Y4" s="1"/>
      <c r="Z4" s="1"/>
    </row>
    <row r="5" spans="1:26" ht="20.25" customHeight="1">
      <c r="A5" s="7" t="s">
        <v>11</v>
      </c>
      <c r="B5" s="122"/>
      <c r="C5" s="8"/>
      <c r="D5" s="5"/>
      <c r="E5" s="9">
        <v>71662031</v>
      </c>
      <c r="F5" s="9">
        <v>2479020</v>
      </c>
      <c r="G5" s="3"/>
      <c r="H5" s="3"/>
      <c r="I5" s="125"/>
      <c r="J5" s="132">
        <v>60</v>
      </c>
      <c r="K5" s="114"/>
      <c r="L5" s="114"/>
      <c r="M5" s="115"/>
      <c r="N5" s="121"/>
      <c r="O5" s="121"/>
      <c r="P5" s="121"/>
      <c r="Q5" s="121"/>
      <c r="R5" s="121"/>
      <c r="S5" s="121"/>
      <c r="T5" s="121"/>
      <c r="U5" s="121"/>
      <c r="V5" s="121"/>
      <c r="W5" s="1"/>
      <c r="X5" s="1"/>
      <c r="Y5" s="1"/>
      <c r="Z5" s="1"/>
    </row>
    <row r="6" spans="1:26" ht="10.5" hidden="1" customHeight="1">
      <c r="A6" s="133"/>
      <c r="B6" s="128"/>
      <c r="C6" s="134"/>
      <c r="D6" s="135"/>
      <c r="E6" s="115"/>
      <c r="F6" s="10"/>
      <c r="G6" s="136"/>
      <c r="H6" s="115"/>
      <c r="I6" s="137"/>
      <c r="N6" s="121"/>
      <c r="O6" s="121"/>
      <c r="P6" s="121"/>
      <c r="Q6" s="121"/>
      <c r="R6" s="121"/>
      <c r="S6" s="121"/>
      <c r="T6" s="121"/>
      <c r="U6" s="121"/>
      <c r="V6" s="121"/>
      <c r="W6" s="1"/>
      <c r="X6" s="1"/>
      <c r="Y6" s="1"/>
      <c r="Z6" s="1"/>
    </row>
    <row r="7" spans="1:26" ht="48.75" customHeight="1">
      <c r="A7" s="11" t="s">
        <v>12</v>
      </c>
      <c r="B7" s="11" t="s">
        <v>13</v>
      </c>
      <c r="C7" s="11" t="s">
        <v>14</v>
      </c>
      <c r="D7" s="11" t="s">
        <v>15</v>
      </c>
      <c r="E7" s="11" t="s">
        <v>16</v>
      </c>
      <c r="F7" s="11" t="s">
        <v>17</v>
      </c>
      <c r="G7" s="12" t="s">
        <v>18</v>
      </c>
      <c r="H7" s="12" t="s">
        <v>19</v>
      </c>
      <c r="J7" s="110" t="s">
        <v>20</v>
      </c>
      <c r="K7" s="138"/>
      <c r="L7" s="138"/>
      <c r="M7" s="139"/>
      <c r="N7" s="121"/>
      <c r="O7" s="121"/>
      <c r="P7" s="121"/>
      <c r="Q7" s="121"/>
      <c r="R7" s="121"/>
      <c r="S7" s="121"/>
      <c r="T7" s="121"/>
      <c r="U7" s="121"/>
      <c r="V7" s="1"/>
      <c r="W7" s="1"/>
      <c r="X7" s="1"/>
      <c r="Y7" s="1"/>
      <c r="Z7" s="1"/>
    </row>
    <row r="8" spans="1:26" ht="18" customHeight="1">
      <c r="A8" s="13" t="s">
        <v>21</v>
      </c>
      <c r="B8" s="14">
        <f t="shared" ref="B8:B21" si="0">VLOOKUP(A8,INVENTARIO,2,FALSE)</f>
        <v>0.66</v>
      </c>
      <c r="C8" s="14">
        <f t="shared" ref="C8:C32" si="1">VLOOKUP(B8,broche,2,FALSE)</f>
        <v>1</v>
      </c>
      <c r="D8" s="15" t="s">
        <v>22</v>
      </c>
      <c r="E8" s="16">
        <v>2800</v>
      </c>
      <c r="F8" s="17">
        <f t="shared" ref="F8:F32" si="2">F34/G34</f>
        <v>0.66</v>
      </c>
      <c r="G8" s="18">
        <f t="shared" ref="G8:G32" si="3">E8*F8*$I$2</f>
        <v>1848</v>
      </c>
      <c r="H8" s="19">
        <f t="shared" ref="H8:H32" si="4">H34*F8*E8</f>
        <v>110880</v>
      </c>
      <c r="I8" s="121"/>
      <c r="J8" s="140"/>
      <c r="K8" s="141"/>
      <c r="L8" s="141"/>
      <c r="M8" s="142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8" customHeight="1">
      <c r="A9" s="13" t="s">
        <v>23</v>
      </c>
      <c r="B9" s="14">
        <f t="shared" si="0"/>
        <v>0.5</v>
      </c>
      <c r="C9" s="14">
        <f t="shared" si="1"/>
        <v>1</v>
      </c>
      <c r="D9" s="15" t="s">
        <v>24</v>
      </c>
      <c r="E9" s="16">
        <v>2800</v>
      </c>
      <c r="F9" s="17">
        <f t="shared" si="2"/>
        <v>0.5</v>
      </c>
      <c r="G9" s="18">
        <f t="shared" si="3"/>
        <v>1400</v>
      </c>
      <c r="H9" s="19">
        <f t="shared" si="4"/>
        <v>84000</v>
      </c>
      <c r="I9" s="121"/>
      <c r="J9" s="140"/>
      <c r="K9" s="141"/>
      <c r="L9" s="141"/>
      <c r="M9" s="142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8" customHeight="1">
      <c r="A10" s="13" t="s">
        <v>25</v>
      </c>
      <c r="B10" s="14">
        <f t="shared" si="0"/>
        <v>6</v>
      </c>
      <c r="C10" s="14">
        <f t="shared" si="1"/>
        <v>1</v>
      </c>
      <c r="D10" s="15" t="s">
        <v>24</v>
      </c>
      <c r="E10" s="16">
        <v>120</v>
      </c>
      <c r="F10" s="17">
        <f t="shared" si="2"/>
        <v>6</v>
      </c>
      <c r="G10" s="18">
        <f t="shared" si="3"/>
        <v>720</v>
      </c>
      <c r="H10" s="19">
        <f t="shared" si="4"/>
        <v>43200</v>
      </c>
      <c r="I10" s="121"/>
      <c r="J10" s="140"/>
      <c r="K10" s="141"/>
      <c r="L10" s="141"/>
      <c r="M10" s="142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8" customHeight="1">
      <c r="A11" s="13" t="s">
        <v>26</v>
      </c>
      <c r="B11" s="14">
        <f t="shared" si="0"/>
        <v>300</v>
      </c>
      <c r="C11" s="14">
        <f t="shared" si="1"/>
        <v>1</v>
      </c>
      <c r="D11" s="15" t="s">
        <v>27</v>
      </c>
      <c r="E11" s="16">
        <v>6</v>
      </c>
      <c r="F11" s="17">
        <f t="shared" si="2"/>
        <v>300</v>
      </c>
      <c r="G11" s="18">
        <f t="shared" si="3"/>
        <v>1800</v>
      </c>
      <c r="H11" s="19">
        <f t="shared" si="4"/>
        <v>108000</v>
      </c>
      <c r="I11" s="121"/>
      <c r="J11" s="140"/>
      <c r="K11" s="141"/>
      <c r="L11" s="141"/>
      <c r="M11" s="142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8" customHeight="1">
      <c r="A12" s="13" t="s">
        <v>28</v>
      </c>
      <c r="B12" s="14">
        <f t="shared" si="0"/>
        <v>0.5</v>
      </c>
      <c r="C12" s="14">
        <f t="shared" si="1"/>
        <v>1</v>
      </c>
      <c r="D12" s="15" t="s">
        <v>29</v>
      </c>
      <c r="E12" s="16">
        <v>10</v>
      </c>
      <c r="F12" s="17">
        <f t="shared" si="2"/>
        <v>0.5</v>
      </c>
      <c r="G12" s="18">
        <f t="shared" si="3"/>
        <v>5</v>
      </c>
      <c r="H12" s="19">
        <f t="shared" si="4"/>
        <v>300</v>
      </c>
      <c r="I12" s="121"/>
      <c r="J12" s="140"/>
      <c r="K12" s="141"/>
      <c r="L12" s="141"/>
      <c r="M12" s="142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8" customHeight="1">
      <c r="A13" s="13" t="s">
        <v>30</v>
      </c>
      <c r="B13" s="14">
        <f t="shared" si="0"/>
        <v>1.07</v>
      </c>
      <c r="C13" s="14">
        <f t="shared" si="1"/>
        <v>1</v>
      </c>
      <c r="D13" s="15" t="s">
        <v>29</v>
      </c>
      <c r="E13" s="16">
        <v>600</v>
      </c>
      <c r="F13" s="17">
        <f t="shared" si="2"/>
        <v>1.07</v>
      </c>
      <c r="G13" s="18">
        <f t="shared" si="3"/>
        <v>642</v>
      </c>
      <c r="H13" s="19">
        <f t="shared" si="4"/>
        <v>38520</v>
      </c>
      <c r="I13" s="121"/>
      <c r="J13" s="140"/>
      <c r="K13" s="141"/>
      <c r="L13" s="141"/>
      <c r="M13" s="142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8" customHeight="1">
      <c r="A14" s="13" t="s">
        <v>31</v>
      </c>
      <c r="B14" s="14">
        <f t="shared" si="0"/>
        <v>3</v>
      </c>
      <c r="C14" s="14">
        <f t="shared" si="1"/>
        <v>1</v>
      </c>
      <c r="D14" s="15" t="s">
        <v>29</v>
      </c>
      <c r="E14" s="16">
        <v>260</v>
      </c>
      <c r="F14" s="17">
        <f t="shared" si="2"/>
        <v>3</v>
      </c>
      <c r="G14" s="18">
        <f t="shared" si="3"/>
        <v>780</v>
      </c>
      <c r="H14" s="19">
        <f t="shared" si="4"/>
        <v>46800</v>
      </c>
      <c r="I14" s="121"/>
      <c r="J14" s="140"/>
      <c r="K14" s="141"/>
      <c r="L14" s="141"/>
      <c r="M14" s="142"/>
      <c r="N14" s="121"/>
      <c r="O14" s="121"/>
      <c r="P14" s="121">
        <f>2500/50</f>
        <v>50</v>
      </c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8" customHeight="1">
      <c r="A15" s="13" t="s">
        <v>32</v>
      </c>
      <c r="B15" s="14">
        <f t="shared" si="0"/>
        <v>70</v>
      </c>
      <c r="C15" s="14">
        <f t="shared" si="1"/>
        <v>1</v>
      </c>
      <c r="D15" s="15" t="s">
        <v>24</v>
      </c>
      <c r="E15" s="16">
        <v>100</v>
      </c>
      <c r="F15" s="17">
        <f t="shared" si="2"/>
        <v>70</v>
      </c>
      <c r="G15" s="18">
        <f t="shared" si="3"/>
        <v>7000</v>
      </c>
      <c r="H15" s="19">
        <f t="shared" si="4"/>
        <v>420000</v>
      </c>
      <c r="I15" s="121"/>
      <c r="J15" s="140"/>
      <c r="K15" s="141"/>
      <c r="L15" s="141"/>
      <c r="M15" s="142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8" customHeight="1">
      <c r="A16" s="13" t="s">
        <v>33</v>
      </c>
      <c r="B16" s="14">
        <f t="shared" si="0"/>
        <v>80</v>
      </c>
      <c r="C16" s="14">
        <f t="shared" si="1"/>
        <v>1</v>
      </c>
      <c r="D16" s="15">
        <v>0</v>
      </c>
      <c r="E16" s="16">
        <v>0</v>
      </c>
      <c r="F16" s="17">
        <f t="shared" si="2"/>
        <v>80</v>
      </c>
      <c r="G16" s="18">
        <f t="shared" si="3"/>
        <v>0</v>
      </c>
      <c r="H16" s="19">
        <f t="shared" si="4"/>
        <v>0</v>
      </c>
      <c r="I16" s="121"/>
      <c r="J16" s="140"/>
      <c r="K16" s="141"/>
      <c r="L16" s="141"/>
      <c r="M16" s="142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8" customHeight="1">
      <c r="A17" s="13">
        <v>0</v>
      </c>
      <c r="B17" s="14">
        <f t="shared" si="0"/>
        <v>0</v>
      </c>
      <c r="C17" s="14">
        <f t="shared" si="1"/>
        <v>0</v>
      </c>
      <c r="D17" s="15">
        <v>0</v>
      </c>
      <c r="E17" s="16">
        <v>0</v>
      </c>
      <c r="F17" s="17">
        <f t="shared" si="2"/>
        <v>0</v>
      </c>
      <c r="G17" s="18">
        <f t="shared" si="3"/>
        <v>0</v>
      </c>
      <c r="H17" s="19">
        <f t="shared" si="4"/>
        <v>0</v>
      </c>
      <c r="I17" s="121"/>
      <c r="J17" s="140"/>
      <c r="K17" s="141"/>
      <c r="L17" s="141"/>
      <c r="M17" s="142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8" customHeight="1">
      <c r="A18" s="13">
        <v>0</v>
      </c>
      <c r="B18" s="14">
        <f t="shared" si="0"/>
        <v>0</v>
      </c>
      <c r="C18" s="14">
        <f t="shared" si="1"/>
        <v>0</v>
      </c>
      <c r="D18" s="15">
        <v>0</v>
      </c>
      <c r="E18" s="16">
        <v>0</v>
      </c>
      <c r="F18" s="17">
        <f t="shared" si="2"/>
        <v>0</v>
      </c>
      <c r="G18" s="18">
        <f t="shared" si="3"/>
        <v>0</v>
      </c>
      <c r="H18" s="19">
        <f t="shared" si="4"/>
        <v>0</v>
      </c>
      <c r="I18" s="121"/>
      <c r="J18" s="140"/>
      <c r="K18" s="141"/>
      <c r="L18" s="141"/>
      <c r="M18" s="142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8" customHeight="1">
      <c r="A19" s="13">
        <v>0</v>
      </c>
      <c r="B19" s="14">
        <f t="shared" si="0"/>
        <v>0</v>
      </c>
      <c r="C19" s="14">
        <f t="shared" si="1"/>
        <v>0</v>
      </c>
      <c r="D19" s="15">
        <v>0</v>
      </c>
      <c r="E19" s="16">
        <v>0</v>
      </c>
      <c r="F19" s="17">
        <f t="shared" si="2"/>
        <v>0</v>
      </c>
      <c r="G19" s="18">
        <f t="shared" si="3"/>
        <v>0</v>
      </c>
      <c r="H19" s="19">
        <f t="shared" si="4"/>
        <v>0</v>
      </c>
      <c r="I19" s="121"/>
      <c r="J19" s="140"/>
      <c r="K19" s="141"/>
      <c r="L19" s="141"/>
      <c r="M19" s="142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8" customHeight="1">
      <c r="A20" s="13">
        <v>0</v>
      </c>
      <c r="B20" s="14">
        <f t="shared" si="0"/>
        <v>0</v>
      </c>
      <c r="C20" s="14">
        <f t="shared" si="1"/>
        <v>0</v>
      </c>
      <c r="D20" s="15">
        <v>0</v>
      </c>
      <c r="E20" s="16">
        <v>0</v>
      </c>
      <c r="F20" s="17">
        <f t="shared" si="2"/>
        <v>0</v>
      </c>
      <c r="G20" s="18">
        <f t="shared" si="3"/>
        <v>0</v>
      </c>
      <c r="H20" s="19">
        <f t="shared" si="4"/>
        <v>0</v>
      </c>
      <c r="I20" s="121"/>
      <c r="J20" s="140"/>
      <c r="K20" s="141"/>
      <c r="L20" s="141"/>
      <c r="M20" s="142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8" customHeight="1">
      <c r="A21" s="13">
        <v>0</v>
      </c>
      <c r="B21" s="14">
        <f t="shared" si="0"/>
        <v>0</v>
      </c>
      <c r="C21" s="14">
        <f t="shared" si="1"/>
        <v>0</v>
      </c>
      <c r="D21" s="15">
        <v>0</v>
      </c>
      <c r="E21" s="16">
        <v>0</v>
      </c>
      <c r="F21" s="17">
        <f t="shared" si="2"/>
        <v>0</v>
      </c>
      <c r="G21" s="18">
        <f t="shared" si="3"/>
        <v>0</v>
      </c>
      <c r="H21" s="19">
        <f t="shared" si="4"/>
        <v>0</v>
      </c>
      <c r="I21" s="121"/>
      <c r="J21" s="140"/>
      <c r="K21" s="141"/>
      <c r="L21" s="141"/>
      <c r="M21" s="142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8" customHeight="1">
      <c r="A22" s="13">
        <v>0</v>
      </c>
      <c r="B22" s="14">
        <v>0.5</v>
      </c>
      <c r="C22" s="14">
        <f t="shared" si="1"/>
        <v>1</v>
      </c>
      <c r="D22" s="15">
        <v>0</v>
      </c>
      <c r="E22" s="16">
        <v>0</v>
      </c>
      <c r="F22" s="17">
        <f t="shared" si="2"/>
        <v>0.5</v>
      </c>
      <c r="G22" s="18">
        <f t="shared" si="3"/>
        <v>0</v>
      </c>
      <c r="H22" s="19">
        <f t="shared" si="4"/>
        <v>0</v>
      </c>
      <c r="I22" s="121"/>
      <c r="J22" s="140"/>
      <c r="K22" s="141"/>
      <c r="L22" s="141"/>
      <c r="M22" s="142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8" customHeight="1">
      <c r="A23" s="13">
        <v>0</v>
      </c>
      <c r="B23" s="14">
        <f t="shared" ref="B23:B32" si="5">VLOOKUP(A23,INVENTARIO,2,FALSE)</f>
        <v>0</v>
      </c>
      <c r="C23" s="14">
        <f t="shared" si="1"/>
        <v>0</v>
      </c>
      <c r="D23" s="15">
        <v>0</v>
      </c>
      <c r="E23" s="16">
        <v>0</v>
      </c>
      <c r="F23" s="17">
        <f t="shared" si="2"/>
        <v>0</v>
      </c>
      <c r="G23" s="18">
        <f t="shared" si="3"/>
        <v>0</v>
      </c>
      <c r="H23" s="19">
        <f t="shared" si="4"/>
        <v>0</v>
      </c>
      <c r="I23" s="121"/>
      <c r="J23" s="140"/>
      <c r="K23" s="141"/>
      <c r="L23" s="141"/>
      <c r="M23" s="142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8" customHeight="1">
      <c r="A24" s="13">
        <v>0</v>
      </c>
      <c r="B24" s="14">
        <f t="shared" si="5"/>
        <v>0</v>
      </c>
      <c r="C24" s="14">
        <f t="shared" si="1"/>
        <v>0</v>
      </c>
      <c r="D24" s="15">
        <v>0</v>
      </c>
      <c r="E24" s="16">
        <v>0</v>
      </c>
      <c r="F24" s="17">
        <f t="shared" si="2"/>
        <v>0</v>
      </c>
      <c r="G24" s="18">
        <f t="shared" si="3"/>
        <v>0</v>
      </c>
      <c r="H24" s="19">
        <f t="shared" si="4"/>
        <v>0</v>
      </c>
      <c r="I24" s="121"/>
      <c r="J24" s="143"/>
      <c r="K24" s="144"/>
      <c r="L24" s="144"/>
      <c r="M24" s="145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8" customHeight="1">
      <c r="A25" s="13">
        <v>0</v>
      </c>
      <c r="B25" s="14">
        <f t="shared" si="5"/>
        <v>0</v>
      </c>
      <c r="C25" s="14">
        <f t="shared" si="1"/>
        <v>0</v>
      </c>
      <c r="D25" s="15">
        <v>0</v>
      </c>
      <c r="E25" s="16">
        <v>0</v>
      </c>
      <c r="F25" s="17">
        <f t="shared" si="2"/>
        <v>0</v>
      </c>
      <c r="G25" s="18">
        <f t="shared" si="3"/>
        <v>0</v>
      </c>
      <c r="H25" s="19">
        <f t="shared" si="4"/>
        <v>0</v>
      </c>
      <c r="I25" s="121"/>
      <c r="J25" s="146" t="s">
        <v>34</v>
      </c>
      <c r="K25" s="131"/>
      <c r="L25" s="147">
        <f>J3*110%</f>
        <v>15614.500000000002</v>
      </c>
      <c r="M25" s="13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8" customHeight="1">
      <c r="A26" s="13">
        <v>0</v>
      </c>
      <c r="B26" s="14">
        <f t="shared" si="5"/>
        <v>0</v>
      </c>
      <c r="C26" s="14">
        <f t="shared" si="1"/>
        <v>0</v>
      </c>
      <c r="D26" s="15">
        <v>0</v>
      </c>
      <c r="E26" s="16">
        <v>0</v>
      </c>
      <c r="F26" s="17">
        <f t="shared" si="2"/>
        <v>0</v>
      </c>
      <c r="G26" s="18">
        <f t="shared" si="3"/>
        <v>0</v>
      </c>
      <c r="H26" s="19">
        <f t="shared" si="4"/>
        <v>0</v>
      </c>
      <c r="I26" s="121"/>
      <c r="J26" s="148"/>
      <c r="K26" s="131"/>
      <c r="L26" s="148"/>
      <c r="M26" s="13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8" customHeight="1">
      <c r="A27" s="13">
        <v>0</v>
      </c>
      <c r="B27" s="14">
        <f t="shared" si="5"/>
        <v>0</v>
      </c>
      <c r="C27" s="14">
        <f t="shared" si="1"/>
        <v>0</v>
      </c>
      <c r="D27" s="15">
        <v>0</v>
      </c>
      <c r="E27" s="16">
        <v>0</v>
      </c>
      <c r="F27" s="17">
        <f t="shared" si="2"/>
        <v>0</v>
      </c>
      <c r="G27" s="18">
        <f t="shared" si="3"/>
        <v>0</v>
      </c>
      <c r="H27" s="19">
        <f t="shared" si="4"/>
        <v>0</v>
      </c>
      <c r="I27" s="121"/>
      <c r="J27" s="149"/>
      <c r="K27" s="128"/>
      <c r="L27" s="149"/>
      <c r="M27" s="128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8" customHeight="1">
      <c r="A28" s="13">
        <v>0</v>
      </c>
      <c r="B28" s="14">
        <f t="shared" si="5"/>
        <v>0</v>
      </c>
      <c r="C28" s="14">
        <f t="shared" si="1"/>
        <v>0</v>
      </c>
      <c r="D28" s="15">
        <v>0</v>
      </c>
      <c r="E28" s="16">
        <v>0</v>
      </c>
      <c r="F28" s="17">
        <f t="shared" si="2"/>
        <v>0</v>
      </c>
      <c r="G28" s="18">
        <f t="shared" si="3"/>
        <v>0</v>
      </c>
      <c r="H28" s="19">
        <f t="shared" si="4"/>
        <v>0</v>
      </c>
      <c r="I28" s="121"/>
      <c r="J28" s="150" t="s">
        <v>35</v>
      </c>
      <c r="K28" s="124"/>
      <c r="L28" s="151">
        <f>L25*J5</f>
        <v>936870.00000000012</v>
      </c>
      <c r="M28" s="124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8" customHeight="1">
      <c r="A29" s="13">
        <v>0</v>
      </c>
      <c r="B29" s="14">
        <f t="shared" si="5"/>
        <v>0</v>
      </c>
      <c r="C29" s="14">
        <f t="shared" si="1"/>
        <v>0</v>
      </c>
      <c r="D29" s="15">
        <v>0</v>
      </c>
      <c r="E29" s="16">
        <v>0</v>
      </c>
      <c r="F29" s="17">
        <f t="shared" si="2"/>
        <v>0</v>
      </c>
      <c r="G29" s="18">
        <f t="shared" si="3"/>
        <v>0</v>
      </c>
      <c r="H29" s="19">
        <f t="shared" si="4"/>
        <v>0</v>
      </c>
      <c r="I29" s="121"/>
      <c r="J29" s="148"/>
      <c r="K29" s="131"/>
      <c r="L29" s="148"/>
      <c r="M29" s="13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8" customHeight="1">
      <c r="A30" s="13">
        <v>0</v>
      </c>
      <c r="B30" s="14">
        <f t="shared" si="5"/>
        <v>0</v>
      </c>
      <c r="C30" s="14">
        <f t="shared" si="1"/>
        <v>0</v>
      </c>
      <c r="D30" s="15">
        <v>0</v>
      </c>
      <c r="E30" s="16">
        <v>0</v>
      </c>
      <c r="F30" s="17">
        <f t="shared" si="2"/>
        <v>0</v>
      </c>
      <c r="G30" s="18">
        <f t="shared" si="3"/>
        <v>0</v>
      </c>
      <c r="H30" s="19">
        <f t="shared" si="4"/>
        <v>0</v>
      </c>
      <c r="I30" s="121"/>
      <c r="J30" s="149"/>
      <c r="K30" s="128"/>
      <c r="L30" s="149"/>
      <c r="M30" s="128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18" customHeight="1">
      <c r="A31" s="13">
        <v>0</v>
      </c>
      <c r="B31" s="14">
        <f t="shared" si="5"/>
        <v>0</v>
      </c>
      <c r="C31" s="14">
        <f t="shared" si="1"/>
        <v>0</v>
      </c>
      <c r="D31" s="15">
        <v>0</v>
      </c>
      <c r="E31" s="16">
        <v>0</v>
      </c>
      <c r="F31" s="17">
        <f t="shared" si="2"/>
        <v>0</v>
      </c>
      <c r="G31" s="18">
        <f t="shared" si="3"/>
        <v>0</v>
      </c>
      <c r="H31" s="19">
        <f t="shared" si="4"/>
        <v>0</v>
      </c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7.25" customHeight="1">
      <c r="A32" s="13">
        <v>0</v>
      </c>
      <c r="B32" s="14">
        <f t="shared" si="5"/>
        <v>0</v>
      </c>
      <c r="C32" s="14">
        <f t="shared" si="1"/>
        <v>0</v>
      </c>
      <c r="D32" s="15">
        <v>0</v>
      </c>
      <c r="E32" s="16">
        <v>0</v>
      </c>
      <c r="F32" s="17">
        <f t="shared" si="2"/>
        <v>0</v>
      </c>
      <c r="G32" s="18">
        <f t="shared" si="3"/>
        <v>0</v>
      </c>
      <c r="H32" s="19">
        <f t="shared" si="4"/>
        <v>0</v>
      </c>
      <c r="I32" s="1"/>
      <c r="J32" s="121"/>
      <c r="K32" s="121"/>
      <c r="L32" s="121"/>
      <c r="M32" s="121"/>
      <c r="N32" s="121"/>
      <c r="O32" s="121"/>
      <c r="P32" s="121"/>
      <c r="Q32" s="121"/>
      <c r="R32" s="121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52"/>
      <c r="B33" s="152"/>
      <c r="C33" s="14"/>
      <c r="D33" s="20"/>
      <c r="E33" s="16"/>
      <c r="F33" s="21"/>
      <c r="G33" s="153"/>
      <c r="H33" s="115"/>
      <c r="I33" s="22"/>
      <c r="J33" s="154"/>
      <c r="K33" s="137"/>
      <c r="L33" s="137"/>
      <c r="M33" s="137"/>
      <c r="N33" s="121"/>
      <c r="O33" s="121"/>
      <c r="P33" s="121"/>
      <c r="Q33" s="121"/>
      <c r="R33" s="121"/>
      <c r="S33" s="121"/>
      <c r="T33" s="121"/>
      <c r="U33" s="121"/>
      <c r="V33" s="121"/>
      <c r="W33" s="1"/>
      <c r="X33" s="1"/>
      <c r="Y33" s="1"/>
      <c r="Z33" s="1"/>
    </row>
    <row r="34" spans="1:26" ht="12.75" hidden="1" customHeight="1">
      <c r="A34" s="155" t="str">
        <f t="shared" ref="A34:A58" si="6">A8</f>
        <v>Lona Sintetica Colores  (cm²)</v>
      </c>
      <c r="B34" s="156"/>
      <c r="C34" s="156"/>
      <c r="D34" s="23" t="str">
        <f t="shared" ref="D34:D58" si="7">IF(D8&lt;1,0,D8)</f>
        <v xml:space="preserve">n/a </v>
      </c>
      <c r="E34" s="24">
        <f t="shared" ref="E34:E58" si="8">IF(C8*B8&lt;1,0,C8)</f>
        <v>0</v>
      </c>
      <c r="F34" s="25">
        <f t="shared" ref="F34:F58" si="9">B8</f>
        <v>0.66</v>
      </c>
      <c r="G34" s="157">
        <f t="shared" ref="G34:G58" si="10">IF(E34&lt;1,(1),E34)</f>
        <v>1</v>
      </c>
      <c r="H34" s="14">
        <f>J5</f>
        <v>60</v>
      </c>
      <c r="I34" s="26">
        <f t="shared" ref="I34:I58" si="11">G8/G34</f>
        <v>1848</v>
      </c>
      <c r="J34" s="154"/>
      <c r="K34" s="137"/>
      <c r="L34" s="137"/>
      <c r="M34" s="137"/>
      <c r="N34" s="121"/>
      <c r="O34" s="121"/>
      <c r="P34" s="121"/>
      <c r="Q34" s="121"/>
      <c r="R34" s="121"/>
      <c r="S34" s="121"/>
      <c r="T34" s="121"/>
      <c r="U34" s="121"/>
      <c r="V34" s="121"/>
      <c r="W34" s="1"/>
      <c r="X34" s="1"/>
      <c r="Y34" s="1"/>
      <c r="Z34" s="1"/>
    </row>
    <row r="35" spans="1:26" ht="12.75" hidden="1" customHeight="1">
      <c r="A35" s="155" t="str">
        <f t="shared" si="6"/>
        <v>Seda 30-100 Colores  (cm²)</v>
      </c>
      <c r="B35" s="156"/>
      <c r="C35" s="156"/>
      <c r="D35" s="23" t="str">
        <f t="shared" si="7"/>
        <v xml:space="preserve">tono a tono </v>
      </c>
      <c r="E35" s="24">
        <f t="shared" si="8"/>
        <v>0</v>
      </c>
      <c r="F35" s="25">
        <f t="shared" si="9"/>
        <v>0.5</v>
      </c>
      <c r="G35" s="157">
        <f t="shared" si="10"/>
        <v>1</v>
      </c>
      <c r="H35" s="14">
        <f>J5</f>
        <v>60</v>
      </c>
      <c r="I35" s="26">
        <f t="shared" si="11"/>
        <v>1400</v>
      </c>
      <c r="J35" s="154"/>
      <c r="K35" s="137"/>
      <c r="L35" s="137"/>
      <c r="M35" s="137"/>
      <c r="N35" s="121"/>
      <c r="O35" s="121"/>
      <c r="P35" s="121"/>
      <c r="Q35" s="121"/>
      <c r="R35" s="121"/>
      <c r="S35" s="121"/>
      <c r="T35" s="121"/>
      <c r="U35" s="121"/>
      <c r="V35" s="121"/>
      <c r="W35" s="1"/>
      <c r="X35" s="1"/>
      <c r="Y35" s="1"/>
      <c r="Z35" s="1"/>
    </row>
    <row r="36" spans="1:26" ht="12.75" hidden="1" customHeight="1">
      <c r="A36" s="155" t="str">
        <f t="shared" si="6"/>
        <v>Cremallera Nylon #6(cm)</v>
      </c>
      <c r="B36" s="156"/>
      <c r="C36" s="156"/>
      <c r="D36" s="23" t="str">
        <f t="shared" si="7"/>
        <v xml:space="preserve">tono a tono </v>
      </c>
      <c r="E36" s="24">
        <f t="shared" si="8"/>
        <v>1</v>
      </c>
      <c r="F36" s="25">
        <f t="shared" si="9"/>
        <v>6</v>
      </c>
      <c r="G36" s="158">
        <f t="shared" si="10"/>
        <v>1</v>
      </c>
      <c r="H36" s="14">
        <f>J5</f>
        <v>60</v>
      </c>
      <c r="I36" s="26">
        <f t="shared" si="11"/>
        <v>720</v>
      </c>
      <c r="J36" s="154"/>
      <c r="K36" s="137"/>
      <c r="L36" s="137"/>
      <c r="M36" s="137"/>
      <c r="N36" s="121"/>
      <c r="O36" s="121"/>
      <c r="P36" s="121"/>
      <c r="Q36" s="121"/>
      <c r="R36" s="121"/>
      <c r="S36" s="121"/>
      <c r="T36" s="121"/>
      <c r="U36" s="121"/>
      <c r="V36" s="121"/>
      <c r="W36" s="1"/>
      <c r="X36" s="1"/>
      <c r="Y36" s="1"/>
      <c r="Z36" s="1"/>
    </row>
    <row r="37" spans="1:26" ht="12.75" hidden="1" customHeight="1">
      <c r="A37" s="155" t="str">
        <f t="shared" si="6"/>
        <v xml:space="preserve">llaves #6 Nq de lujo </v>
      </c>
      <c r="B37" s="156"/>
      <c r="C37" s="156"/>
      <c r="D37" s="23" t="str">
        <f t="shared" si="7"/>
        <v xml:space="preserve">niquel tono a tono </v>
      </c>
      <c r="E37" s="24">
        <f t="shared" si="8"/>
        <v>1</v>
      </c>
      <c r="F37" s="25">
        <f t="shared" si="9"/>
        <v>300</v>
      </c>
      <c r="G37" s="158">
        <f t="shared" si="10"/>
        <v>1</v>
      </c>
      <c r="H37" s="14">
        <f>J5</f>
        <v>60</v>
      </c>
      <c r="I37" s="26">
        <f t="shared" si="11"/>
        <v>1800</v>
      </c>
      <c r="J37" s="154"/>
      <c r="K37" s="137"/>
      <c r="L37" s="137"/>
      <c r="M37" s="137"/>
      <c r="N37" s="121"/>
      <c r="O37" s="121"/>
      <c r="P37" s="121"/>
      <c r="Q37" s="121"/>
      <c r="R37" s="121"/>
      <c r="S37" s="121"/>
      <c r="T37" s="121"/>
      <c r="U37" s="121"/>
      <c r="V37" s="121"/>
      <c r="W37" s="1"/>
      <c r="X37" s="1"/>
      <c r="Y37" s="1"/>
      <c r="Z37" s="1"/>
    </row>
    <row r="38" spans="1:26" ht="12.75" hidden="1" customHeight="1">
      <c r="A38" s="155" t="str">
        <f t="shared" si="6"/>
        <v>velcro</v>
      </c>
      <c r="B38" s="156"/>
      <c r="C38" s="156"/>
      <c r="D38" s="23" t="str">
        <f t="shared" si="7"/>
        <v xml:space="preserve">negro </v>
      </c>
      <c r="E38" s="24">
        <f t="shared" si="8"/>
        <v>0</v>
      </c>
      <c r="F38" s="25">
        <f t="shared" si="9"/>
        <v>0.5</v>
      </c>
      <c r="G38" s="157">
        <f t="shared" si="10"/>
        <v>1</v>
      </c>
      <c r="H38" s="14">
        <f>J5</f>
        <v>60</v>
      </c>
      <c r="I38" s="26">
        <f t="shared" si="11"/>
        <v>5</v>
      </c>
      <c r="J38" s="154"/>
      <c r="K38" s="137"/>
      <c r="L38" s="137"/>
      <c r="M38" s="137"/>
      <c r="N38" s="121"/>
      <c r="O38" s="121"/>
      <c r="P38" s="121"/>
      <c r="Q38" s="121"/>
      <c r="R38" s="121"/>
      <c r="S38" s="121"/>
      <c r="T38" s="121"/>
      <c r="U38" s="121"/>
      <c r="V38" s="121"/>
      <c r="W38" s="1"/>
      <c r="X38" s="1"/>
      <c r="Y38" s="1"/>
      <c r="Z38" s="1"/>
    </row>
    <row r="39" spans="1:26" ht="12.75" hidden="1" customHeight="1">
      <c r="A39" s="155" t="str">
        <f t="shared" si="6"/>
        <v>Forro Malla  (cm²)</v>
      </c>
      <c r="B39" s="156"/>
      <c r="C39" s="156"/>
      <c r="D39" s="23" t="str">
        <f t="shared" si="7"/>
        <v xml:space="preserve">negro </v>
      </c>
      <c r="E39" s="24">
        <f t="shared" si="8"/>
        <v>1</v>
      </c>
      <c r="F39" s="25">
        <f t="shared" si="9"/>
        <v>1.07</v>
      </c>
      <c r="G39" s="158">
        <f t="shared" si="10"/>
        <v>1</v>
      </c>
      <c r="H39" s="14">
        <f>J5</f>
        <v>60</v>
      </c>
      <c r="I39" s="26">
        <f t="shared" si="11"/>
        <v>642</v>
      </c>
      <c r="J39" s="154"/>
      <c r="K39" s="137"/>
      <c r="L39" s="137"/>
      <c r="M39" s="137"/>
      <c r="N39" s="121"/>
      <c r="O39" s="121"/>
      <c r="P39" s="121"/>
      <c r="Q39" s="121"/>
      <c r="R39" s="121"/>
      <c r="S39" s="121"/>
      <c r="T39" s="121"/>
      <c r="U39" s="121"/>
      <c r="V39" s="121"/>
      <c r="W39" s="1"/>
      <c r="X39" s="1"/>
      <c r="Y39" s="1"/>
      <c r="Z39" s="1"/>
    </row>
    <row r="40" spans="1:26" ht="12.75" hidden="1" customHeight="1">
      <c r="A40" s="155" t="str">
        <f t="shared" si="6"/>
        <v>Cinta Falla de 25mm  (Cm)</v>
      </c>
      <c r="B40" s="156"/>
      <c r="C40" s="156"/>
      <c r="D40" s="23" t="str">
        <f t="shared" si="7"/>
        <v xml:space="preserve">negro </v>
      </c>
      <c r="E40" s="24">
        <f t="shared" si="8"/>
        <v>1</v>
      </c>
      <c r="F40" s="25">
        <f t="shared" si="9"/>
        <v>3</v>
      </c>
      <c r="G40" s="158">
        <f t="shared" si="10"/>
        <v>1</v>
      </c>
      <c r="H40" s="14">
        <f>J5</f>
        <v>60</v>
      </c>
      <c r="I40" s="26">
        <f t="shared" si="11"/>
        <v>780</v>
      </c>
      <c r="J40" s="154"/>
      <c r="K40" s="137"/>
      <c r="L40" s="137"/>
      <c r="M40" s="137"/>
      <c r="N40" s="121"/>
      <c r="O40" s="121"/>
      <c r="P40" s="121"/>
      <c r="Q40" s="121"/>
      <c r="R40" s="121"/>
      <c r="S40" s="121"/>
      <c r="T40" s="121"/>
      <c r="U40" s="121"/>
      <c r="V40" s="121"/>
      <c r="W40" s="1"/>
      <c r="X40" s="1"/>
      <c r="Y40" s="1"/>
      <c r="Z40" s="1"/>
    </row>
    <row r="41" spans="1:26" ht="12.75" hidden="1" customHeight="1">
      <c r="A41" s="155" t="str">
        <f t="shared" si="6"/>
        <v>Reata Algodón 1 1/2"- 40mm (cm)</v>
      </c>
      <c r="B41" s="156"/>
      <c r="C41" s="156"/>
      <c r="D41" s="23" t="str">
        <f t="shared" si="7"/>
        <v xml:space="preserve">tono a tono </v>
      </c>
      <c r="E41" s="24">
        <f t="shared" si="8"/>
        <v>1</v>
      </c>
      <c r="F41" s="25">
        <f t="shared" si="9"/>
        <v>70</v>
      </c>
      <c r="G41" s="158">
        <f t="shared" si="10"/>
        <v>1</v>
      </c>
      <c r="H41" s="14">
        <f>J5</f>
        <v>60</v>
      </c>
      <c r="I41" s="26">
        <f t="shared" si="11"/>
        <v>7000</v>
      </c>
      <c r="J41" s="154"/>
      <c r="K41" s="137"/>
      <c r="L41" s="137"/>
      <c r="M41" s="137"/>
      <c r="N41" s="121"/>
      <c r="O41" s="121"/>
      <c r="P41" s="121"/>
      <c r="Q41" s="121"/>
      <c r="R41" s="121"/>
      <c r="S41" s="121"/>
      <c r="T41" s="121"/>
      <c r="U41" s="121"/>
      <c r="V41" s="121"/>
      <c r="W41" s="1"/>
      <c r="X41" s="1"/>
      <c r="Y41" s="1"/>
      <c r="Z41" s="1"/>
    </row>
    <row r="42" spans="1:26" ht="12.75" hidden="1" customHeight="1">
      <c r="A42" s="155" t="str">
        <f t="shared" si="6"/>
        <v>Embono Plastico#3  (cm)</v>
      </c>
      <c r="B42" s="156"/>
      <c r="C42" s="156"/>
      <c r="D42" s="27">
        <f t="shared" si="7"/>
        <v>0</v>
      </c>
      <c r="E42" s="24">
        <f t="shared" si="8"/>
        <v>1</v>
      </c>
      <c r="F42" s="25">
        <f t="shared" si="9"/>
        <v>80</v>
      </c>
      <c r="G42" s="157">
        <f t="shared" si="10"/>
        <v>1</v>
      </c>
      <c r="H42" s="14">
        <f>J5</f>
        <v>60</v>
      </c>
      <c r="I42" s="26">
        <f t="shared" si="11"/>
        <v>0</v>
      </c>
      <c r="J42" s="154"/>
      <c r="K42" s="137"/>
      <c r="L42" s="137"/>
      <c r="M42" s="137"/>
      <c r="N42" s="121"/>
      <c r="O42" s="121"/>
      <c r="P42" s="121"/>
      <c r="Q42" s="121"/>
      <c r="R42" s="121"/>
      <c r="S42" s="121"/>
      <c r="T42" s="121"/>
      <c r="U42" s="121"/>
      <c r="V42" s="121"/>
      <c r="W42" s="1"/>
      <c r="X42" s="1"/>
      <c r="Y42" s="1"/>
      <c r="Z42" s="1"/>
    </row>
    <row r="43" spans="1:26" ht="12.75" hidden="1" customHeight="1">
      <c r="A43" s="155">
        <f t="shared" si="6"/>
        <v>0</v>
      </c>
      <c r="B43" s="156"/>
      <c r="C43" s="156"/>
      <c r="D43" s="27">
        <f t="shared" si="7"/>
        <v>0</v>
      </c>
      <c r="E43" s="24">
        <f t="shared" si="8"/>
        <v>0</v>
      </c>
      <c r="F43" s="25">
        <f t="shared" si="9"/>
        <v>0</v>
      </c>
      <c r="G43" s="157">
        <f t="shared" si="10"/>
        <v>1</v>
      </c>
      <c r="H43" s="14">
        <f>J5</f>
        <v>60</v>
      </c>
      <c r="I43" s="26">
        <f t="shared" si="11"/>
        <v>0</v>
      </c>
      <c r="J43" s="154"/>
      <c r="K43" s="137"/>
      <c r="L43" s="137"/>
      <c r="M43" s="137"/>
      <c r="N43" s="121"/>
      <c r="O43" s="121"/>
      <c r="P43" s="121"/>
      <c r="Q43" s="121"/>
      <c r="R43" s="121"/>
      <c r="S43" s="121"/>
      <c r="T43" s="121"/>
      <c r="U43" s="121"/>
      <c r="V43" s="121"/>
      <c r="W43" s="1"/>
      <c r="X43" s="1"/>
      <c r="Y43" s="1"/>
      <c r="Z43" s="1"/>
    </row>
    <row r="44" spans="1:26" ht="12.75" hidden="1" customHeight="1">
      <c r="A44" s="155">
        <f t="shared" si="6"/>
        <v>0</v>
      </c>
      <c r="B44" s="156"/>
      <c r="C44" s="156"/>
      <c r="D44" s="27">
        <f t="shared" si="7"/>
        <v>0</v>
      </c>
      <c r="E44" s="24">
        <f t="shared" si="8"/>
        <v>0</v>
      </c>
      <c r="F44" s="25">
        <f t="shared" si="9"/>
        <v>0</v>
      </c>
      <c r="G44" s="157">
        <f t="shared" si="10"/>
        <v>1</v>
      </c>
      <c r="H44" s="14">
        <f>J5</f>
        <v>60</v>
      </c>
      <c r="I44" s="26">
        <f t="shared" si="11"/>
        <v>0</v>
      </c>
      <c r="J44" s="154"/>
      <c r="K44" s="137"/>
      <c r="L44" s="137"/>
      <c r="M44" s="137"/>
      <c r="N44" s="121"/>
      <c r="O44" s="121"/>
      <c r="P44" s="121"/>
      <c r="Q44" s="121"/>
      <c r="R44" s="121"/>
      <c r="S44" s="121"/>
      <c r="T44" s="121"/>
      <c r="U44" s="121"/>
      <c r="V44" s="121"/>
      <c r="W44" s="1"/>
      <c r="X44" s="1"/>
      <c r="Y44" s="1"/>
      <c r="Z44" s="1"/>
    </row>
    <row r="45" spans="1:26" ht="12.75" hidden="1" customHeight="1">
      <c r="A45" s="155">
        <f t="shared" si="6"/>
        <v>0</v>
      </c>
      <c r="B45" s="156"/>
      <c r="C45" s="156"/>
      <c r="D45" s="27">
        <f t="shared" si="7"/>
        <v>0</v>
      </c>
      <c r="E45" s="24">
        <f t="shared" si="8"/>
        <v>0</v>
      </c>
      <c r="F45" s="25">
        <f t="shared" si="9"/>
        <v>0</v>
      </c>
      <c r="G45" s="157">
        <f t="shared" si="10"/>
        <v>1</v>
      </c>
      <c r="H45" s="14">
        <f>J5</f>
        <v>60</v>
      </c>
      <c r="I45" s="26">
        <f t="shared" si="11"/>
        <v>0</v>
      </c>
      <c r="J45" s="154"/>
      <c r="K45" s="137"/>
      <c r="L45" s="137"/>
      <c r="M45" s="137"/>
      <c r="N45" s="121"/>
      <c r="O45" s="121"/>
      <c r="P45" s="121"/>
      <c r="Q45" s="121"/>
      <c r="R45" s="121"/>
      <c r="S45" s="121"/>
      <c r="T45" s="121"/>
      <c r="U45" s="121"/>
      <c r="V45" s="121"/>
      <c r="W45" s="1"/>
      <c r="X45" s="1"/>
      <c r="Y45" s="1"/>
      <c r="Z45" s="1"/>
    </row>
    <row r="46" spans="1:26" ht="12.75" hidden="1" customHeight="1">
      <c r="A46" s="155">
        <f t="shared" si="6"/>
        <v>0</v>
      </c>
      <c r="B46" s="156"/>
      <c r="C46" s="156"/>
      <c r="D46" s="27">
        <f t="shared" si="7"/>
        <v>0</v>
      </c>
      <c r="E46" s="24">
        <f t="shared" si="8"/>
        <v>0</v>
      </c>
      <c r="F46" s="25">
        <f t="shared" si="9"/>
        <v>0</v>
      </c>
      <c r="G46" s="157">
        <f t="shared" si="10"/>
        <v>1</v>
      </c>
      <c r="H46" s="14">
        <f>J5</f>
        <v>60</v>
      </c>
      <c r="I46" s="26">
        <f t="shared" si="11"/>
        <v>0</v>
      </c>
      <c r="J46" s="154"/>
      <c r="K46" s="137"/>
      <c r="L46" s="137"/>
      <c r="M46" s="137"/>
      <c r="N46" s="121"/>
      <c r="O46" s="121"/>
      <c r="P46" s="121"/>
      <c r="Q46" s="121"/>
      <c r="R46" s="121"/>
      <c r="S46" s="121"/>
      <c r="T46" s="121"/>
      <c r="U46" s="121"/>
      <c r="V46" s="121"/>
      <c r="W46" s="1"/>
      <c r="X46" s="1"/>
      <c r="Y46" s="1"/>
      <c r="Z46" s="1"/>
    </row>
    <row r="47" spans="1:26" ht="12.75" hidden="1" customHeight="1">
      <c r="A47" s="155">
        <f t="shared" si="6"/>
        <v>0</v>
      </c>
      <c r="B47" s="156"/>
      <c r="C47" s="156"/>
      <c r="D47" s="27">
        <f t="shared" si="7"/>
        <v>0</v>
      </c>
      <c r="E47" s="24">
        <f t="shared" si="8"/>
        <v>0</v>
      </c>
      <c r="F47" s="25">
        <f t="shared" si="9"/>
        <v>0</v>
      </c>
      <c r="G47" s="157">
        <f t="shared" si="10"/>
        <v>1</v>
      </c>
      <c r="H47" s="14">
        <f>J5</f>
        <v>60</v>
      </c>
      <c r="I47" s="26">
        <f t="shared" si="11"/>
        <v>0</v>
      </c>
      <c r="J47" s="154"/>
      <c r="K47" s="137"/>
      <c r="L47" s="137"/>
      <c r="M47" s="137"/>
      <c r="N47" s="121"/>
      <c r="O47" s="121"/>
      <c r="P47" s="121"/>
      <c r="Q47" s="121"/>
      <c r="R47" s="121"/>
      <c r="S47" s="121"/>
      <c r="T47" s="121"/>
      <c r="U47" s="121"/>
      <c r="V47" s="121"/>
      <c r="W47" s="1"/>
      <c r="X47" s="1"/>
      <c r="Y47" s="1"/>
      <c r="Z47" s="1"/>
    </row>
    <row r="48" spans="1:26" ht="12.75" hidden="1" customHeight="1">
      <c r="A48" s="155">
        <f t="shared" si="6"/>
        <v>0</v>
      </c>
      <c r="B48" s="156"/>
      <c r="C48" s="156"/>
      <c r="D48" s="27">
        <f t="shared" si="7"/>
        <v>0</v>
      </c>
      <c r="E48" s="24">
        <f t="shared" si="8"/>
        <v>0</v>
      </c>
      <c r="F48" s="25">
        <f t="shared" si="9"/>
        <v>0.5</v>
      </c>
      <c r="G48" s="157">
        <f t="shared" si="10"/>
        <v>1</v>
      </c>
      <c r="H48" s="14">
        <f>J5</f>
        <v>60</v>
      </c>
      <c r="I48" s="26">
        <f t="shared" si="11"/>
        <v>0</v>
      </c>
      <c r="J48" s="154"/>
      <c r="K48" s="137"/>
      <c r="L48" s="137"/>
      <c r="M48" s="137"/>
      <c r="N48" s="121"/>
      <c r="O48" s="121"/>
      <c r="P48" s="121"/>
      <c r="Q48" s="121"/>
      <c r="R48" s="121"/>
      <c r="S48" s="121"/>
      <c r="T48" s="121"/>
      <c r="U48" s="121"/>
      <c r="V48" s="121"/>
      <c r="W48" s="1"/>
      <c r="X48" s="1"/>
      <c r="Y48" s="1"/>
      <c r="Z48" s="1"/>
    </row>
    <row r="49" spans="1:26" ht="12.75" hidden="1" customHeight="1">
      <c r="A49" s="155">
        <f t="shared" si="6"/>
        <v>0</v>
      </c>
      <c r="B49" s="156"/>
      <c r="C49" s="156"/>
      <c r="D49" s="27">
        <f t="shared" si="7"/>
        <v>0</v>
      </c>
      <c r="E49" s="24">
        <f t="shared" si="8"/>
        <v>0</v>
      </c>
      <c r="F49" s="25">
        <f t="shared" si="9"/>
        <v>0</v>
      </c>
      <c r="G49" s="157">
        <f t="shared" si="10"/>
        <v>1</v>
      </c>
      <c r="H49" s="14">
        <f>J5</f>
        <v>60</v>
      </c>
      <c r="I49" s="26">
        <f t="shared" si="11"/>
        <v>0</v>
      </c>
      <c r="J49" s="154"/>
      <c r="K49" s="137"/>
      <c r="L49" s="137"/>
      <c r="M49" s="137"/>
      <c r="N49" s="121"/>
      <c r="O49" s="121"/>
      <c r="P49" s="121"/>
      <c r="Q49" s="121"/>
      <c r="R49" s="121"/>
      <c r="S49" s="121"/>
      <c r="T49" s="121"/>
      <c r="U49" s="121"/>
      <c r="V49" s="121"/>
      <c r="W49" s="1"/>
      <c r="X49" s="1"/>
      <c r="Y49" s="1"/>
      <c r="Z49" s="1"/>
    </row>
    <row r="50" spans="1:26" ht="12.75" hidden="1" customHeight="1">
      <c r="A50" s="155">
        <f t="shared" si="6"/>
        <v>0</v>
      </c>
      <c r="B50" s="156"/>
      <c r="C50" s="156"/>
      <c r="D50" s="27">
        <f t="shared" si="7"/>
        <v>0</v>
      </c>
      <c r="E50" s="24">
        <f t="shared" si="8"/>
        <v>0</v>
      </c>
      <c r="F50" s="25">
        <f t="shared" si="9"/>
        <v>0</v>
      </c>
      <c r="G50" s="157">
        <f t="shared" si="10"/>
        <v>1</v>
      </c>
      <c r="H50" s="14">
        <f>J5</f>
        <v>60</v>
      </c>
      <c r="I50" s="26">
        <f t="shared" si="11"/>
        <v>0</v>
      </c>
      <c r="J50" s="154"/>
      <c r="K50" s="137"/>
      <c r="L50" s="137"/>
      <c r="M50" s="137"/>
      <c r="N50" s="121"/>
      <c r="O50" s="121"/>
      <c r="P50" s="121"/>
      <c r="Q50" s="121"/>
      <c r="R50" s="121"/>
      <c r="S50" s="121"/>
      <c r="T50" s="121"/>
      <c r="U50" s="121"/>
      <c r="V50" s="121"/>
      <c r="W50" s="1"/>
      <c r="X50" s="1"/>
      <c r="Y50" s="1"/>
      <c r="Z50" s="1"/>
    </row>
    <row r="51" spans="1:26" ht="12.75" hidden="1" customHeight="1">
      <c r="A51" s="155">
        <f t="shared" si="6"/>
        <v>0</v>
      </c>
      <c r="B51" s="156"/>
      <c r="C51" s="156"/>
      <c r="D51" s="27">
        <f t="shared" si="7"/>
        <v>0</v>
      </c>
      <c r="E51" s="24">
        <f t="shared" si="8"/>
        <v>0</v>
      </c>
      <c r="F51" s="25">
        <f t="shared" si="9"/>
        <v>0</v>
      </c>
      <c r="G51" s="157">
        <f t="shared" si="10"/>
        <v>1</v>
      </c>
      <c r="H51" s="14">
        <f>J5</f>
        <v>60</v>
      </c>
      <c r="I51" s="26">
        <f t="shared" si="11"/>
        <v>0</v>
      </c>
      <c r="J51" s="154"/>
      <c r="K51" s="137"/>
      <c r="L51" s="137"/>
      <c r="M51" s="137"/>
      <c r="N51" s="121"/>
      <c r="O51" s="121"/>
      <c r="P51" s="121"/>
      <c r="Q51" s="121"/>
      <c r="R51" s="121"/>
      <c r="S51" s="121"/>
      <c r="T51" s="121"/>
      <c r="U51" s="121"/>
      <c r="V51" s="121"/>
      <c r="W51" s="1"/>
      <c r="X51" s="1"/>
      <c r="Y51" s="1"/>
      <c r="Z51" s="1"/>
    </row>
    <row r="52" spans="1:26" ht="12.75" hidden="1" customHeight="1">
      <c r="A52" s="155">
        <f t="shared" si="6"/>
        <v>0</v>
      </c>
      <c r="B52" s="156"/>
      <c r="C52" s="156"/>
      <c r="D52" s="27">
        <f t="shared" si="7"/>
        <v>0</v>
      </c>
      <c r="E52" s="24">
        <f t="shared" si="8"/>
        <v>0</v>
      </c>
      <c r="F52" s="25">
        <f t="shared" si="9"/>
        <v>0</v>
      </c>
      <c r="G52" s="157">
        <f t="shared" si="10"/>
        <v>1</v>
      </c>
      <c r="H52" s="14">
        <f>J5</f>
        <v>60</v>
      </c>
      <c r="I52" s="26">
        <f t="shared" si="11"/>
        <v>0</v>
      </c>
      <c r="J52" s="154"/>
      <c r="K52" s="137"/>
      <c r="L52" s="137"/>
      <c r="M52" s="137"/>
      <c r="N52" s="121"/>
      <c r="O52" s="121"/>
      <c r="P52" s="121"/>
      <c r="Q52" s="121"/>
      <c r="R52" s="121"/>
      <c r="S52" s="121"/>
      <c r="T52" s="121"/>
      <c r="U52" s="121"/>
      <c r="V52" s="121"/>
      <c r="W52" s="1"/>
      <c r="X52" s="1"/>
      <c r="Y52" s="1"/>
      <c r="Z52" s="1"/>
    </row>
    <row r="53" spans="1:26" ht="12.75" hidden="1" customHeight="1">
      <c r="A53" s="155">
        <f t="shared" si="6"/>
        <v>0</v>
      </c>
      <c r="B53" s="156"/>
      <c r="C53" s="156"/>
      <c r="D53" s="27">
        <f t="shared" si="7"/>
        <v>0</v>
      </c>
      <c r="E53" s="24">
        <f t="shared" si="8"/>
        <v>0</v>
      </c>
      <c r="F53" s="25">
        <f t="shared" si="9"/>
        <v>0</v>
      </c>
      <c r="G53" s="157">
        <f t="shared" si="10"/>
        <v>1</v>
      </c>
      <c r="H53" s="14">
        <f>J5</f>
        <v>60</v>
      </c>
      <c r="I53" s="26">
        <f t="shared" si="11"/>
        <v>0</v>
      </c>
      <c r="J53" s="154"/>
      <c r="K53" s="137"/>
      <c r="L53" s="137"/>
      <c r="M53" s="137"/>
      <c r="N53" s="121"/>
      <c r="O53" s="121"/>
      <c r="P53" s="121"/>
      <c r="Q53" s="121"/>
      <c r="R53" s="121"/>
      <c r="S53" s="121"/>
      <c r="T53" s="121"/>
      <c r="U53" s="121"/>
      <c r="V53" s="121"/>
      <c r="W53" s="1"/>
      <c r="X53" s="1"/>
      <c r="Y53" s="1"/>
      <c r="Z53" s="1"/>
    </row>
    <row r="54" spans="1:26" ht="12.75" hidden="1" customHeight="1">
      <c r="A54" s="155">
        <f t="shared" si="6"/>
        <v>0</v>
      </c>
      <c r="B54" s="156"/>
      <c r="C54" s="156"/>
      <c r="D54" s="27">
        <f t="shared" si="7"/>
        <v>0</v>
      </c>
      <c r="E54" s="24">
        <f t="shared" si="8"/>
        <v>0</v>
      </c>
      <c r="F54" s="25">
        <f t="shared" si="9"/>
        <v>0</v>
      </c>
      <c r="G54" s="157">
        <f t="shared" si="10"/>
        <v>1</v>
      </c>
      <c r="H54" s="14">
        <f>J5</f>
        <v>60</v>
      </c>
      <c r="I54" s="26">
        <f t="shared" si="11"/>
        <v>0</v>
      </c>
      <c r="J54" s="154"/>
      <c r="K54" s="137"/>
      <c r="L54" s="137"/>
      <c r="M54" s="137"/>
      <c r="N54" s="121"/>
      <c r="O54" s="121"/>
      <c r="P54" s="121"/>
      <c r="Q54" s="121"/>
      <c r="R54" s="121"/>
      <c r="S54" s="121"/>
      <c r="T54" s="121"/>
      <c r="U54" s="121"/>
      <c r="V54" s="121"/>
      <c r="W54" s="1"/>
      <c r="X54" s="1"/>
      <c r="Y54" s="1"/>
      <c r="Z54" s="1"/>
    </row>
    <row r="55" spans="1:26" ht="12.75" hidden="1" customHeight="1">
      <c r="A55" s="155">
        <f t="shared" si="6"/>
        <v>0</v>
      </c>
      <c r="B55" s="156"/>
      <c r="C55" s="156"/>
      <c r="D55" s="27">
        <f t="shared" si="7"/>
        <v>0</v>
      </c>
      <c r="E55" s="24">
        <f t="shared" si="8"/>
        <v>0</v>
      </c>
      <c r="F55" s="25">
        <f t="shared" si="9"/>
        <v>0</v>
      </c>
      <c r="G55" s="157">
        <f t="shared" si="10"/>
        <v>1</v>
      </c>
      <c r="H55" s="14">
        <f>J5</f>
        <v>60</v>
      </c>
      <c r="I55" s="26">
        <f t="shared" si="11"/>
        <v>0</v>
      </c>
      <c r="J55" s="154"/>
      <c r="K55" s="137"/>
      <c r="L55" s="137"/>
      <c r="M55" s="137"/>
      <c r="N55" s="121"/>
      <c r="O55" s="121"/>
      <c r="P55" s="121"/>
      <c r="Q55" s="121"/>
      <c r="R55" s="121"/>
      <c r="S55" s="121"/>
      <c r="T55" s="121"/>
      <c r="U55" s="121"/>
      <c r="V55" s="121"/>
      <c r="W55" s="1"/>
      <c r="X55" s="1"/>
      <c r="Y55" s="1"/>
      <c r="Z55" s="1"/>
    </row>
    <row r="56" spans="1:26" ht="12.75" hidden="1" customHeight="1">
      <c r="A56" s="155">
        <f t="shared" si="6"/>
        <v>0</v>
      </c>
      <c r="B56" s="156"/>
      <c r="C56" s="156"/>
      <c r="D56" s="27">
        <f t="shared" si="7"/>
        <v>0</v>
      </c>
      <c r="E56" s="24">
        <f t="shared" si="8"/>
        <v>0</v>
      </c>
      <c r="F56" s="25">
        <f t="shared" si="9"/>
        <v>0</v>
      </c>
      <c r="G56" s="157">
        <f t="shared" si="10"/>
        <v>1</v>
      </c>
      <c r="H56" s="14">
        <f>J5</f>
        <v>60</v>
      </c>
      <c r="I56" s="26">
        <f t="shared" si="11"/>
        <v>0</v>
      </c>
      <c r="J56" s="154"/>
      <c r="K56" s="137"/>
      <c r="L56" s="137"/>
      <c r="M56" s="137"/>
      <c r="N56" s="121"/>
      <c r="O56" s="121"/>
      <c r="P56" s="121"/>
      <c r="Q56" s="121"/>
      <c r="R56" s="121"/>
      <c r="S56" s="121"/>
      <c r="T56" s="121"/>
      <c r="U56" s="121"/>
      <c r="V56" s="121"/>
      <c r="W56" s="1"/>
      <c r="X56" s="1"/>
      <c r="Y56" s="1"/>
      <c r="Z56" s="1"/>
    </row>
    <row r="57" spans="1:26" ht="12.75" hidden="1" customHeight="1">
      <c r="A57" s="155">
        <f t="shared" si="6"/>
        <v>0</v>
      </c>
      <c r="B57" s="156"/>
      <c r="C57" s="156"/>
      <c r="D57" s="27">
        <f t="shared" si="7"/>
        <v>0</v>
      </c>
      <c r="E57" s="24">
        <f t="shared" si="8"/>
        <v>0</v>
      </c>
      <c r="F57" s="25">
        <f t="shared" si="9"/>
        <v>0</v>
      </c>
      <c r="G57" s="157">
        <f t="shared" si="10"/>
        <v>1</v>
      </c>
      <c r="H57" s="14">
        <f>J5</f>
        <v>60</v>
      </c>
      <c r="I57" s="26">
        <f t="shared" si="11"/>
        <v>0</v>
      </c>
      <c r="J57" s="154"/>
      <c r="K57" s="137"/>
      <c r="L57" s="137"/>
      <c r="M57" s="137"/>
      <c r="N57" s="121"/>
      <c r="O57" s="121"/>
      <c r="P57" s="121"/>
      <c r="Q57" s="121"/>
      <c r="R57" s="121"/>
      <c r="S57" s="121"/>
      <c r="T57" s="121"/>
      <c r="U57" s="121"/>
      <c r="V57" s="121"/>
      <c r="W57" s="1"/>
      <c r="X57" s="1"/>
      <c r="Y57" s="1"/>
      <c r="Z57" s="1"/>
    </row>
    <row r="58" spans="1:26" ht="12.75" hidden="1" customHeight="1">
      <c r="A58" s="155">
        <f t="shared" si="6"/>
        <v>0</v>
      </c>
      <c r="B58" s="156"/>
      <c r="C58" s="156"/>
      <c r="D58" s="27">
        <f t="shared" si="7"/>
        <v>0</v>
      </c>
      <c r="E58" s="24">
        <f t="shared" si="8"/>
        <v>0</v>
      </c>
      <c r="F58" s="25">
        <f t="shared" si="9"/>
        <v>0</v>
      </c>
      <c r="G58" s="157">
        <f t="shared" si="10"/>
        <v>1</v>
      </c>
      <c r="H58" s="14">
        <f>J5</f>
        <v>60</v>
      </c>
      <c r="I58" s="26">
        <f t="shared" si="11"/>
        <v>0</v>
      </c>
      <c r="J58" s="154"/>
      <c r="K58" s="137"/>
      <c r="L58" s="137"/>
      <c r="M58" s="137"/>
      <c r="N58" s="121"/>
      <c r="O58" s="121"/>
      <c r="P58" s="121"/>
      <c r="Q58" s="121"/>
      <c r="R58" s="121"/>
      <c r="S58" s="121"/>
      <c r="T58" s="121"/>
      <c r="U58" s="121"/>
      <c r="V58" s="121"/>
      <c r="W58" s="1"/>
      <c r="X58" s="1"/>
      <c r="Y58" s="1"/>
      <c r="Z58" s="1"/>
    </row>
    <row r="59" spans="1:26" ht="12.75" hidden="1" customHeight="1">
      <c r="A59" s="159"/>
      <c r="B59" s="159"/>
      <c r="C59" s="159"/>
      <c r="D59" s="28"/>
      <c r="E59" s="159"/>
      <c r="F59" s="159"/>
      <c r="G59" s="137"/>
      <c r="H59" s="137"/>
      <c r="I59" s="137"/>
      <c r="J59" s="137"/>
      <c r="K59" s="137"/>
      <c r="L59" s="137"/>
      <c r="M59" s="137"/>
      <c r="N59" s="121"/>
      <c r="O59" s="121"/>
      <c r="P59" s="121"/>
      <c r="Q59" s="121"/>
      <c r="R59" s="121"/>
      <c r="S59" s="121"/>
      <c r="T59" s="121"/>
      <c r="U59" s="121"/>
      <c r="V59" s="121"/>
      <c r="W59" s="1"/>
      <c r="X59" s="1"/>
      <c r="Y59" s="1"/>
      <c r="Z59" s="1"/>
    </row>
    <row r="60" spans="1:26" ht="12.75" hidden="1" customHeight="1">
      <c r="A60" s="160"/>
      <c r="B60" s="160"/>
      <c r="C60" s="160"/>
      <c r="D60" s="160"/>
      <c r="E60" s="160"/>
      <c r="F60" s="160"/>
      <c r="G60" s="137"/>
      <c r="H60" s="137"/>
      <c r="I60" s="137"/>
      <c r="J60" s="137"/>
      <c r="K60" s="137"/>
      <c r="L60" s="137"/>
      <c r="M60" s="137"/>
      <c r="N60" s="121"/>
      <c r="O60" s="121"/>
      <c r="P60" s="121"/>
      <c r="Q60" s="121"/>
      <c r="R60" s="121"/>
      <c r="S60" s="121"/>
      <c r="T60" s="121"/>
      <c r="U60" s="121"/>
      <c r="V60" s="121"/>
      <c r="W60" s="1"/>
      <c r="X60" s="1"/>
      <c r="Y60" s="1"/>
      <c r="Z60" s="1"/>
    </row>
    <row r="61" spans="1:26" ht="12.75" hidden="1" customHeight="1">
      <c r="A61" s="161"/>
      <c r="B61" s="130"/>
      <c r="C61" s="130"/>
      <c r="D61" s="130"/>
      <c r="E61" s="130"/>
      <c r="F61" s="130"/>
      <c r="G61" s="137"/>
      <c r="H61" s="137"/>
      <c r="I61" s="137"/>
      <c r="J61" s="137"/>
      <c r="K61" s="137"/>
      <c r="L61" s="137"/>
      <c r="M61" s="137"/>
      <c r="N61" s="121"/>
      <c r="O61" s="121"/>
      <c r="P61" s="121"/>
      <c r="Q61" s="121"/>
      <c r="R61" s="121"/>
      <c r="S61" s="121"/>
      <c r="T61" s="121"/>
      <c r="U61" s="121"/>
      <c r="V61" s="121"/>
      <c r="W61" s="1"/>
      <c r="X61" s="1"/>
      <c r="Y61" s="1"/>
      <c r="Z61" s="1"/>
    </row>
    <row r="62" spans="1:26" ht="36" customHeight="1">
      <c r="A62" s="162" t="s">
        <v>36</v>
      </c>
      <c r="B62" s="114"/>
      <c r="C62" s="114"/>
      <c r="D62" s="114"/>
      <c r="E62" s="114"/>
      <c r="F62" s="114"/>
      <c r="G62" s="114"/>
      <c r="H62" s="114"/>
      <c r="I62" s="114"/>
      <c r="J62" s="114"/>
      <c r="K62" s="114"/>
      <c r="L62" s="114"/>
      <c r="M62" s="115"/>
      <c r="N62" s="121"/>
      <c r="O62" s="121"/>
      <c r="P62" s="121"/>
      <c r="Q62" s="121"/>
      <c r="R62" s="121"/>
      <c r="S62" s="121"/>
      <c r="T62" s="121"/>
      <c r="U62" s="121"/>
      <c r="V62" s="121"/>
      <c r="W62" s="1"/>
      <c r="X62" s="1"/>
      <c r="Y62" s="1"/>
      <c r="Z62" s="1"/>
    </row>
    <row r="63" spans="1:26" ht="12.75" customHeight="1">
      <c r="A63" s="163" t="s">
        <v>37</v>
      </c>
      <c r="B63" s="114"/>
      <c r="C63" s="114"/>
      <c r="D63" s="114"/>
      <c r="E63" s="114"/>
      <c r="F63" s="114"/>
      <c r="G63" s="114"/>
      <c r="H63" s="114"/>
      <c r="I63" s="114"/>
      <c r="J63" s="114"/>
      <c r="K63" s="114"/>
      <c r="L63" s="114"/>
      <c r="M63" s="115"/>
      <c r="N63" s="121"/>
      <c r="O63" s="121"/>
      <c r="P63" s="121"/>
      <c r="Q63" s="121"/>
      <c r="R63" s="121"/>
      <c r="S63" s="121"/>
      <c r="T63" s="121"/>
      <c r="U63" s="121"/>
      <c r="V63" s="121"/>
      <c r="W63" s="1"/>
      <c r="X63" s="1"/>
      <c r="Y63" s="1"/>
      <c r="Z63" s="1"/>
    </row>
    <row r="64" spans="1:26" ht="12.75" customHeight="1">
      <c r="A64" s="163" t="s">
        <v>38</v>
      </c>
      <c r="B64" s="114"/>
      <c r="C64" s="114"/>
      <c r="D64" s="114"/>
      <c r="E64" s="114"/>
      <c r="F64" s="114"/>
      <c r="G64" s="114"/>
      <c r="H64" s="114"/>
      <c r="I64" s="114"/>
      <c r="J64" s="114"/>
      <c r="K64" s="114"/>
      <c r="L64" s="114"/>
      <c r="M64" s="115"/>
      <c r="N64" s="121"/>
      <c r="O64" s="121"/>
      <c r="P64" s="121"/>
      <c r="Q64" s="121"/>
      <c r="R64" s="121"/>
      <c r="S64" s="121"/>
      <c r="T64" s="121"/>
      <c r="U64" s="121"/>
      <c r="V64" s="121"/>
      <c r="W64" s="1"/>
      <c r="X64" s="1"/>
      <c r="Y64" s="1"/>
      <c r="Z64" s="1"/>
    </row>
    <row r="65" spans="1:26" ht="12.75" customHeight="1">
      <c r="A65" s="163" t="s">
        <v>39</v>
      </c>
      <c r="B65" s="114"/>
      <c r="C65" s="114"/>
      <c r="D65" s="114"/>
      <c r="E65" s="114"/>
      <c r="F65" s="114"/>
      <c r="G65" s="114"/>
      <c r="H65" s="114"/>
      <c r="I65" s="114"/>
      <c r="J65" s="114"/>
      <c r="K65" s="114"/>
      <c r="L65" s="114"/>
      <c r="M65" s="115"/>
      <c r="N65" s="121"/>
      <c r="O65" s="121"/>
      <c r="P65" s="121"/>
      <c r="Q65" s="121"/>
      <c r="R65" s="121"/>
      <c r="S65" s="121"/>
      <c r="T65" s="121"/>
      <c r="U65" s="121"/>
      <c r="V65" s="121"/>
      <c r="W65" s="1"/>
      <c r="X65" s="1"/>
      <c r="Y65" s="1"/>
      <c r="Z65" s="1"/>
    </row>
    <row r="66" spans="1:26" ht="12.75" customHeight="1">
      <c r="A66" s="163" t="s">
        <v>40</v>
      </c>
      <c r="B66" s="114"/>
      <c r="C66" s="114"/>
      <c r="D66" s="114"/>
      <c r="E66" s="114"/>
      <c r="F66" s="114"/>
      <c r="G66" s="114"/>
      <c r="H66" s="114"/>
      <c r="I66" s="114"/>
      <c r="J66" s="114"/>
      <c r="K66" s="114"/>
      <c r="L66" s="114"/>
      <c r="M66" s="115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customHeight="1">
      <c r="A67" s="163" t="s">
        <v>41</v>
      </c>
      <c r="B67" s="114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5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customHeight="1">
      <c r="A68" s="164" t="s">
        <v>42</v>
      </c>
      <c r="B68" s="114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5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customHeight="1">
      <c r="A69" s="164"/>
      <c r="B69" s="114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5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customHeight="1">
      <c r="A70" s="16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5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customHeight="1">
      <c r="A71" s="164" t="s">
        <v>43</v>
      </c>
      <c r="B71" s="114"/>
      <c r="C71" s="114"/>
      <c r="D71" s="114"/>
      <c r="E71" s="114"/>
      <c r="F71" s="114"/>
      <c r="G71" s="114"/>
      <c r="H71" s="114"/>
      <c r="I71" s="114"/>
      <c r="J71" s="114"/>
      <c r="K71" s="114"/>
      <c r="L71" s="114"/>
      <c r="M71" s="115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customHeight="1">
      <c r="A72" s="164"/>
      <c r="B72" s="114"/>
      <c r="C72" s="114"/>
      <c r="D72" s="114"/>
      <c r="E72" s="114"/>
      <c r="F72" s="114"/>
      <c r="G72" s="114"/>
      <c r="H72" s="114"/>
      <c r="I72" s="114"/>
      <c r="J72" s="114"/>
      <c r="K72" s="114"/>
      <c r="L72" s="114"/>
      <c r="M72" s="115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customHeight="1">
      <c r="A73" s="164"/>
      <c r="B73" s="114"/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5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customHeight="1">
      <c r="A74" s="164"/>
      <c r="B74" s="114"/>
      <c r="C74" s="114"/>
      <c r="D74" s="114"/>
      <c r="E74" s="114"/>
      <c r="F74" s="114"/>
      <c r="G74" s="114"/>
      <c r="H74" s="114"/>
      <c r="I74" s="114"/>
      <c r="J74" s="114"/>
      <c r="K74" s="114"/>
      <c r="L74" s="114"/>
      <c r="M74" s="115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customHeight="1">
      <c r="A75" s="164"/>
      <c r="B75" s="114"/>
      <c r="C75" s="114"/>
      <c r="D75" s="114"/>
      <c r="E75" s="114"/>
      <c r="F75" s="114"/>
      <c r="G75" s="114"/>
      <c r="H75" s="114"/>
      <c r="I75" s="114"/>
      <c r="J75" s="114"/>
      <c r="K75" s="114"/>
      <c r="L75" s="114"/>
      <c r="M75" s="115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7.25" customHeight="1">
      <c r="A76" s="29" t="s">
        <v>44</v>
      </c>
      <c r="B76" s="29"/>
      <c r="C76" s="165"/>
      <c r="D76" s="29" t="s">
        <v>45</v>
      </c>
      <c r="E76" s="166" t="str">
        <f>PEDIDO!A30</f>
        <v>MODIFICADO POR: JAIDER ROJAS - ALMACENISTA (26-02-2017)SENA ITAGUI ANTIOQUIA</v>
      </c>
      <c r="F76" s="114"/>
      <c r="G76" s="114"/>
      <c r="H76" s="114"/>
      <c r="I76" s="114"/>
      <c r="J76" s="114"/>
      <c r="K76" s="114"/>
      <c r="L76" s="114"/>
      <c r="M76" s="115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30" t="s">
        <v>46</v>
      </c>
      <c r="B77" s="31"/>
      <c r="C77" s="137"/>
      <c r="D77" s="32">
        <v>0</v>
      </c>
      <c r="E77" s="137"/>
      <c r="F77" s="137"/>
      <c r="G77" s="137"/>
      <c r="H77" s="137"/>
      <c r="I77" s="137"/>
      <c r="J77" s="137"/>
      <c r="K77" s="137"/>
      <c r="L77" s="137"/>
      <c r="M77" s="137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>
      <c r="A78" s="30" t="s">
        <v>47</v>
      </c>
      <c r="B78" s="31"/>
      <c r="C78" s="137"/>
      <c r="D78" s="33">
        <v>40</v>
      </c>
      <c r="E78" s="137"/>
      <c r="F78" s="137"/>
      <c r="G78" s="137"/>
      <c r="H78" s="137"/>
      <c r="I78" s="137"/>
      <c r="J78" s="137"/>
      <c r="K78" s="137"/>
      <c r="L78" s="137"/>
      <c r="M78" s="137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2.75" customHeight="1">
      <c r="A79" s="30" t="s">
        <v>48</v>
      </c>
      <c r="B79" s="31"/>
      <c r="C79" s="137"/>
      <c r="D79" s="32">
        <v>0</v>
      </c>
      <c r="E79" s="137"/>
      <c r="F79" s="137"/>
      <c r="G79" s="137"/>
      <c r="H79" s="137"/>
      <c r="I79" s="137"/>
      <c r="J79" s="137"/>
      <c r="K79" s="137"/>
      <c r="L79" s="137"/>
      <c r="M79" s="137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2.75" customHeight="1">
      <c r="A80" s="30" t="s">
        <v>49</v>
      </c>
      <c r="B80" s="31"/>
      <c r="C80" s="137"/>
      <c r="D80" s="32">
        <v>0</v>
      </c>
      <c r="E80" s="137"/>
      <c r="F80" s="137"/>
      <c r="G80" s="137"/>
      <c r="H80" s="137"/>
      <c r="I80" s="137"/>
      <c r="J80" s="137"/>
      <c r="K80" s="137"/>
      <c r="L80" s="137"/>
      <c r="M80" s="137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2.75" customHeight="1">
      <c r="A81" s="30" t="s">
        <v>50</v>
      </c>
      <c r="B81" s="31"/>
      <c r="C81" s="137"/>
      <c r="D81" s="32">
        <v>0</v>
      </c>
      <c r="E81" s="137"/>
      <c r="F81" s="137"/>
      <c r="G81" s="137"/>
      <c r="H81" s="137"/>
      <c r="I81" s="137"/>
      <c r="J81" s="137"/>
      <c r="K81" s="137"/>
      <c r="L81" s="137"/>
      <c r="M81" s="137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2.75" customHeight="1">
      <c r="A82" s="30" t="s">
        <v>51</v>
      </c>
      <c r="B82" s="31"/>
      <c r="C82" s="137"/>
      <c r="D82" s="32">
        <v>0</v>
      </c>
      <c r="E82" s="137"/>
      <c r="F82" s="137"/>
      <c r="G82" s="137"/>
      <c r="H82" s="137"/>
      <c r="I82" s="137"/>
      <c r="J82" s="137"/>
      <c r="K82" s="137"/>
      <c r="L82" s="137"/>
      <c r="M82" s="137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2.75" customHeight="1">
      <c r="A83" s="30" t="s">
        <v>52</v>
      </c>
      <c r="B83" s="31"/>
      <c r="C83" s="137"/>
      <c r="D83" s="32">
        <v>0</v>
      </c>
      <c r="E83" s="137"/>
      <c r="F83" s="137"/>
      <c r="G83" s="137"/>
      <c r="H83" s="137"/>
      <c r="I83" s="137"/>
      <c r="J83" s="137"/>
      <c r="K83" s="137"/>
      <c r="L83" s="137"/>
      <c r="M83" s="137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2.75" customHeight="1">
      <c r="A84" s="30" t="s">
        <v>53</v>
      </c>
      <c r="B84" s="31"/>
      <c r="C84" s="137"/>
      <c r="D84" s="32">
        <v>20</v>
      </c>
      <c r="E84" s="137"/>
      <c r="F84" s="137"/>
      <c r="G84" s="137"/>
      <c r="H84" s="137"/>
      <c r="I84" s="137"/>
      <c r="J84" s="137"/>
      <c r="K84" s="137"/>
      <c r="L84" s="137"/>
      <c r="M84" s="137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2.75" customHeight="1">
      <c r="A85" s="30" t="s">
        <v>54</v>
      </c>
      <c r="B85" s="31"/>
      <c r="C85" s="137"/>
      <c r="D85" s="32">
        <v>0</v>
      </c>
      <c r="E85" s="137"/>
      <c r="F85" s="137"/>
      <c r="G85" s="137"/>
      <c r="H85" s="137"/>
      <c r="I85" s="137"/>
      <c r="J85" s="137"/>
      <c r="K85" s="137"/>
      <c r="L85" s="137"/>
      <c r="M85" s="137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2.75" customHeight="1">
      <c r="A86" s="30" t="s">
        <v>55</v>
      </c>
      <c r="B86" s="31"/>
      <c r="C86" s="137"/>
      <c r="D86" s="32">
        <v>0</v>
      </c>
      <c r="E86" s="137"/>
      <c r="F86" s="137"/>
      <c r="G86" s="137"/>
      <c r="H86" s="137"/>
      <c r="I86" s="137"/>
      <c r="J86" s="137"/>
      <c r="K86" s="137"/>
      <c r="L86" s="137"/>
      <c r="M86" s="137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2.75" customHeight="1">
      <c r="A87" s="30" t="s">
        <v>56</v>
      </c>
      <c r="B87" s="31"/>
      <c r="C87" s="137"/>
      <c r="D87" s="32">
        <v>0</v>
      </c>
      <c r="E87" s="137"/>
      <c r="F87" s="137"/>
      <c r="G87" s="137"/>
      <c r="H87" s="137"/>
      <c r="I87" s="137"/>
      <c r="J87" s="137"/>
      <c r="K87" s="137"/>
      <c r="L87" s="137"/>
      <c r="M87" s="137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2.75" customHeight="1">
      <c r="A88" s="30" t="s">
        <v>57</v>
      </c>
      <c r="B88" s="30"/>
      <c r="C88" s="137"/>
      <c r="D88" s="32">
        <v>0</v>
      </c>
      <c r="E88" s="137"/>
      <c r="F88" s="137"/>
      <c r="G88" s="137"/>
      <c r="H88" s="137"/>
      <c r="I88" s="137"/>
      <c r="J88" s="137"/>
      <c r="K88" s="137"/>
      <c r="L88" s="137"/>
      <c r="M88" s="137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2.75" customHeight="1">
      <c r="A89" s="34" t="s">
        <v>58</v>
      </c>
      <c r="B89" s="31"/>
      <c r="C89" s="137"/>
      <c r="D89" s="32">
        <v>0</v>
      </c>
      <c r="E89" s="137"/>
      <c r="F89" s="137"/>
      <c r="G89" s="137"/>
      <c r="H89" s="137"/>
      <c r="I89" s="137"/>
      <c r="J89" s="137"/>
      <c r="K89" s="137"/>
      <c r="L89" s="137"/>
      <c r="M89" s="137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2.75" customHeight="1">
      <c r="A90" s="34" t="s">
        <v>59</v>
      </c>
      <c r="B90" s="31"/>
      <c r="C90" s="137"/>
      <c r="D90" s="32">
        <v>0</v>
      </c>
      <c r="E90" s="137"/>
      <c r="F90" s="137"/>
      <c r="G90" s="137"/>
      <c r="H90" s="137"/>
      <c r="I90" s="137"/>
      <c r="J90" s="137"/>
      <c r="K90" s="137"/>
      <c r="L90" s="137"/>
      <c r="M90" s="137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2.75" customHeight="1">
      <c r="A91" s="30" t="s">
        <v>60</v>
      </c>
      <c r="B91" s="30"/>
      <c r="C91" s="137"/>
      <c r="D91" s="32">
        <v>0</v>
      </c>
      <c r="E91" s="137"/>
      <c r="F91" s="137"/>
      <c r="G91" s="137"/>
      <c r="H91" s="137"/>
      <c r="I91" s="137"/>
      <c r="J91" s="137"/>
      <c r="K91" s="137"/>
      <c r="L91" s="137"/>
      <c r="M91" s="137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2.75" customHeight="1">
      <c r="A92" s="34" t="s">
        <v>61</v>
      </c>
      <c r="B92" s="30"/>
      <c r="C92" s="137"/>
      <c r="D92" s="32">
        <v>0</v>
      </c>
      <c r="E92" s="137"/>
      <c r="F92" s="137"/>
      <c r="G92" s="137"/>
      <c r="H92" s="137"/>
      <c r="I92" s="137"/>
      <c r="J92" s="137"/>
      <c r="K92" s="137"/>
      <c r="L92" s="137"/>
      <c r="M92" s="137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2.75" customHeight="1">
      <c r="A93" s="30" t="s">
        <v>62</v>
      </c>
      <c r="B93" s="31"/>
      <c r="C93" s="137"/>
      <c r="D93" s="32">
        <v>0</v>
      </c>
      <c r="E93" s="137"/>
      <c r="F93" s="137"/>
      <c r="G93" s="137"/>
      <c r="H93" s="137"/>
      <c r="I93" s="137"/>
      <c r="J93" s="137"/>
      <c r="K93" s="137"/>
      <c r="L93" s="137"/>
      <c r="M93" s="137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2.75" customHeight="1">
      <c r="A94" s="30" t="s">
        <v>63</v>
      </c>
      <c r="B94" s="30"/>
      <c r="C94" s="137"/>
      <c r="D94" s="32">
        <v>0</v>
      </c>
      <c r="E94" s="137"/>
      <c r="F94" s="137"/>
      <c r="G94" s="137"/>
      <c r="H94" s="137"/>
      <c r="I94" s="137"/>
      <c r="J94" s="137"/>
      <c r="K94" s="137"/>
      <c r="L94" s="137"/>
      <c r="M94" s="137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2.75" customHeight="1">
      <c r="A95" s="30" t="s">
        <v>64</v>
      </c>
      <c r="B95" s="30"/>
      <c r="C95" s="137"/>
      <c r="D95" s="32">
        <v>24</v>
      </c>
      <c r="E95" s="137"/>
      <c r="F95" s="137"/>
      <c r="G95" s="137"/>
      <c r="H95" s="137"/>
      <c r="I95" s="137"/>
      <c r="J95" s="137"/>
      <c r="K95" s="137"/>
      <c r="L95" s="137"/>
      <c r="M95" s="137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2.75" customHeight="1">
      <c r="A96" s="30" t="s">
        <v>65</v>
      </c>
      <c r="B96" s="30"/>
      <c r="C96" s="137"/>
      <c r="D96" s="32">
        <v>0</v>
      </c>
      <c r="E96" s="137"/>
      <c r="F96" s="137"/>
      <c r="G96" s="137"/>
      <c r="H96" s="137"/>
      <c r="I96" s="137"/>
      <c r="J96" s="137"/>
      <c r="K96" s="137"/>
      <c r="L96" s="137"/>
      <c r="M96" s="137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2.75" customHeight="1">
      <c r="A97" s="30" t="s">
        <v>66</v>
      </c>
      <c r="B97" s="30"/>
      <c r="C97" s="35"/>
      <c r="D97" s="32">
        <v>0</v>
      </c>
      <c r="E97" s="137"/>
      <c r="F97" s="137"/>
      <c r="G97" s="137"/>
      <c r="H97" s="137"/>
      <c r="I97" s="137"/>
      <c r="J97" s="137"/>
      <c r="K97" s="137"/>
      <c r="L97" s="137"/>
      <c r="M97" s="137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2.75" customHeight="1">
      <c r="A98" s="30" t="s">
        <v>67</v>
      </c>
      <c r="B98" s="30"/>
      <c r="C98" s="35"/>
      <c r="D98" s="32">
        <v>280000</v>
      </c>
      <c r="E98" s="137"/>
      <c r="F98" s="137"/>
      <c r="G98" s="137"/>
      <c r="H98" s="137"/>
      <c r="I98" s="137"/>
      <c r="J98" s="137"/>
      <c r="K98" s="137"/>
      <c r="L98" s="137"/>
      <c r="M98" s="137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2.75" customHeight="1">
      <c r="A99" s="30" t="s">
        <v>68</v>
      </c>
      <c r="B99" s="30"/>
      <c r="C99" s="35"/>
      <c r="D99" s="32">
        <v>200</v>
      </c>
      <c r="E99" s="137"/>
      <c r="F99" s="137"/>
      <c r="G99" s="137"/>
      <c r="H99" s="137"/>
      <c r="I99" s="137"/>
      <c r="J99" s="137"/>
      <c r="K99" s="137"/>
      <c r="L99" s="137"/>
      <c r="M99" s="137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2.75" customHeight="1">
      <c r="A100" s="30" t="s">
        <v>69</v>
      </c>
      <c r="B100" s="30"/>
      <c r="C100" s="35"/>
      <c r="D100" s="32">
        <v>0</v>
      </c>
      <c r="E100" s="137"/>
      <c r="F100" s="137"/>
      <c r="G100" s="137"/>
      <c r="H100" s="137"/>
      <c r="I100" s="137"/>
      <c r="J100" s="137"/>
      <c r="K100" s="137"/>
      <c r="L100" s="137"/>
      <c r="M100" s="137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2.75" customHeight="1">
      <c r="A101" s="30" t="s">
        <v>70</v>
      </c>
      <c r="B101" s="30"/>
      <c r="C101" s="137"/>
      <c r="D101" s="32">
        <v>0</v>
      </c>
      <c r="E101" s="137"/>
      <c r="F101" s="137"/>
      <c r="G101" s="137"/>
      <c r="H101" s="137"/>
      <c r="I101" s="137"/>
      <c r="J101" s="137"/>
      <c r="K101" s="137"/>
      <c r="L101" s="137"/>
      <c r="M101" s="137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2.75" customHeight="1">
      <c r="A102" s="30" t="s">
        <v>71</v>
      </c>
      <c r="B102" s="30"/>
      <c r="C102" s="137"/>
      <c r="D102" s="32">
        <v>0</v>
      </c>
      <c r="E102" s="137"/>
      <c r="F102" s="137"/>
      <c r="G102" s="137"/>
      <c r="H102" s="137"/>
      <c r="I102" s="137"/>
      <c r="J102" s="137"/>
      <c r="K102" s="137"/>
      <c r="L102" s="137"/>
      <c r="M102" s="137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2.75" customHeight="1">
      <c r="A103" s="30" t="s">
        <v>72</v>
      </c>
      <c r="B103" s="30"/>
      <c r="C103" s="35"/>
      <c r="D103" s="32">
        <v>0</v>
      </c>
      <c r="E103" s="137"/>
      <c r="F103" s="137"/>
      <c r="G103" s="137"/>
      <c r="H103" s="137"/>
      <c r="I103" s="137"/>
      <c r="J103" s="137"/>
      <c r="K103" s="137"/>
      <c r="L103" s="137"/>
      <c r="M103" s="137"/>
      <c r="N103" s="121"/>
      <c r="O103" s="121"/>
      <c r="P103" s="121"/>
      <c r="Q103" s="121"/>
      <c r="R103" s="12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30" t="s">
        <v>73</v>
      </c>
      <c r="B104" s="30"/>
      <c r="C104" s="35"/>
      <c r="D104" s="32">
        <v>0</v>
      </c>
      <c r="E104" s="137"/>
      <c r="F104" s="137"/>
      <c r="G104" s="137"/>
      <c r="H104" s="137"/>
      <c r="I104" s="137"/>
      <c r="J104" s="137"/>
      <c r="K104" s="137"/>
      <c r="L104" s="137"/>
      <c r="M104" s="137"/>
      <c r="N104" s="121"/>
      <c r="O104" s="121"/>
      <c r="P104" s="121"/>
      <c r="Q104" s="121"/>
      <c r="R104" s="12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30" t="s">
        <v>74</v>
      </c>
      <c r="B105" s="30"/>
      <c r="C105" s="35"/>
      <c r="D105" s="32">
        <v>0</v>
      </c>
      <c r="E105" s="137"/>
      <c r="F105" s="137"/>
      <c r="G105" s="137"/>
      <c r="H105" s="137"/>
      <c r="I105" s="137"/>
      <c r="J105" s="137"/>
      <c r="K105" s="137"/>
      <c r="L105" s="137"/>
      <c r="M105" s="137"/>
      <c r="N105" s="121"/>
      <c r="O105" s="121"/>
      <c r="P105" s="121"/>
      <c r="Q105" s="121"/>
      <c r="R105" s="12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34" t="s">
        <v>75</v>
      </c>
      <c r="B106" s="30"/>
      <c r="C106" s="35"/>
      <c r="D106" s="32">
        <v>0</v>
      </c>
      <c r="E106" s="137"/>
      <c r="F106" s="137"/>
      <c r="G106" s="137"/>
      <c r="H106" s="137"/>
      <c r="I106" s="137"/>
      <c r="J106" s="137"/>
      <c r="K106" s="137"/>
      <c r="L106" s="137"/>
      <c r="M106" s="137"/>
      <c r="N106" s="121"/>
      <c r="O106" s="121"/>
      <c r="P106" s="121"/>
      <c r="Q106" s="121"/>
      <c r="R106" s="12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30" t="s">
        <v>76</v>
      </c>
      <c r="B107" s="30"/>
      <c r="C107" s="35"/>
      <c r="D107" s="32">
        <v>0</v>
      </c>
      <c r="E107" s="137"/>
      <c r="F107" s="137"/>
      <c r="G107" s="137"/>
      <c r="H107" s="137"/>
      <c r="I107" s="137"/>
      <c r="J107" s="137"/>
      <c r="K107" s="137"/>
      <c r="L107" s="137"/>
      <c r="M107" s="137"/>
      <c r="N107" s="121"/>
      <c r="O107" s="121"/>
      <c r="P107" s="121"/>
      <c r="Q107" s="121"/>
      <c r="R107" s="12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30" t="s">
        <v>77</v>
      </c>
      <c r="B108" s="30"/>
      <c r="C108" s="35"/>
      <c r="D108" s="32">
        <v>40</v>
      </c>
      <c r="E108" s="137"/>
      <c r="F108" s="137"/>
      <c r="G108" s="137"/>
      <c r="H108" s="137"/>
      <c r="I108" s="137"/>
      <c r="J108" s="137"/>
      <c r="K108" s="137"/>
      <c r="L108" s="137"/>
      <c r="M108" s="137"/>
      <c r="N108" s="121"/>
      <c r="O108" s="121"/>
      <c r="P108" s="121"/>
      <c r="Q108" s="121"/>
      <c r="R108" s="12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34" t="s">
        <v>78</v>
      </c>
      <c r="B109" s="30"/>
      <c r="C109" s="35"/>
      <c r="D109" s="32">
        <v>0.5</v>
      </c>
      <c r="E109" s="137"/>
      <c r="F109" s="137"/>
      <c r="G109" s="137"/>
      <c r="H109" s="137"/>
      <c r="I109" s="137"/>
      <c r="J109" s="137"/>
      <c r="K109" s="137"/>
      <c r="L109" s="137"/>
      <c r="M109" s="137"/>
      <c r="N109" s="121"/>
      <c r="O109" s="121"/>
      <c r="P109" s="121"/>
      <c r="Q109" s="121"/>
      <c r="R109" s="12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34" t="s">
        <v>79</v>
      </c>
      <c r="B110" s="36"/>
      <c r="C110" s="35"/>
      <c r="D110" s="32">
        <v>0</v>
      </c>
      <c r="E110" s="137"/>
      <c r="F110" s="137"/>
      <c r="G110" s="137"/>
      <c r="H110" s="137"/>
      <c r="I110" s="137"/>
      <c r="J110" s="137"/>
      <c r="K110" s="137"/>
      <c r="L110" s="137"/>
      <c r="M110" s="137"/>
      <c r="N110" s="121"/>
      <c r="O110" s="121"/>
      <c r="P110" s="121"/>
      <c r="Q110" s="121"/>
      <c r="R110" s="12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30" t="s">
        <v>80</v>
      </c>
      <c r="B111" s="121"/>
      <c r="C111" s="167"/>
      <c r="D111" s="32">
        <v>0</v>
      </c>
      <c r="E111" s="137"/>
      <c r="F111" s="137"/>
      <c r="G111" s="137"/>
      <c r="H111" s="137"/>
      <c r="I111" s="137"/>
      <c r="J111" s="137"/>
      <c r="K111" s="137"/>
      <c r="L111" s="137"/>
      <c r="M111" s="137"/>
      <c r="N111" s="121"/>
      <c r="O111" s="121"/>
      <c r="P111" s="121"/>
      <c r="Q111" s="121"/>
      <c r="R111" s="12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34" t="s">
        <v>81</v>
      </c>
      <c r="B112" s="121"/>
      <c r="C112" s="167"/>
      <c r="D112" s="32">
        <v>0</v>
      </c>
      <c r="E112" s="137"/>
      <c r="F112" s="137"/>
      <c r="G112" s="137"/>
      <c r="H112" s="137"/>
      <c r="I112" s="137"/>
      <c r="J112" s="137"/>
      <c r="K112" s="137"/>
      <c r="L112" s="137"/>
      <c r="M112" s="137"/>
      <c r="N112" s="121"/>
      <c r="O112" s="121"/>
      <c r="P112" s="121"/>
      <c r="Q112" s="121"/>
      <c r="R112" s="12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34" t="s">
        <v>82</v>
      </c>
      <c r="B113" s="121"/>
      <c r="C113" s="167"/>
      <c r="D113" s="32">
        <v>0</v>
      </c>
      <c r="E113" s="137"/>
      <c r="F113" s="137"/>
      <c r="G113" s="137"/>
      <c r="H113" s="137"/>
      <c r="I113" s="137"/>
      <c r="J113" s="137"/>
      <c r="K113" s="137"/>
      <c r="L113" s="137"/>
      <c r="M113" s="137"/>
      <c r="N113" s="121"/>
      <c r="O113" s="121"/>
      <c r="P113" s="121"/>
      <c r="Q113" s="121"/>
      <c r="R113" s="12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34" t="s">
        <v>83</v>
      </c>
      <c r="B114" s="121"/>
      <c r="C114" s="167"/>
      <c r="D114" s="32">
        <v>0</v>
      </c>
      <c r="E114" s="137"/>
      <c r="F114" s="137"/>
      <c r="G114" s="137"/>
      <c r="H114" s="137"/>
      <c r="I114" s="137"/>
      <c r="J114" s="137"/>
      <c r="K114" s="137"/>
      <c r="L114" s="137"/>
      <c r="M114" s="137"/>
      <c r="N114" s="121"/>
      <c r="O114" s="121"/>
      <c r="P114" s="121"/>
      <c r="Q114" s="121"/>
      <c r="R114" s="12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34" t="s">
        <v>84</v>
      </c>
      <c r="B115" s="121"/>
      <c r="C115" s="167"/>
      <c r="D115" s="32">
        <v>0</v>
      </c>
      <c r="E115" s="137"/>
      <c r="F115" s="137"/>
      <c r="G115" s="137"/>
      <c r="H115" s="137"/>
      <c r="I115" s="137"/>
      <c r="J115" s="137"/>
      <c r="K115" s="137"/>
      <c r="L115" s="137"/>
      <c r="M115" s="137"/>
      <c r="N115" s="121"/>
      <c r="O115" s="121"/>
      <c r="P115" s="121"/>
      <c r="Q115" s="121"/>
      <c r="R115" s="12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34" t="s">
        <v>85</v>
      </c>
      <c r="B116" s="121"/>
      <c r="C116" s="167"/>
      <c r="D116" s="32">
        <v>0</v>
      </c>
      <c r="E116" s="137"/>
      <c r="F116" s="137"/>
      <c r="G116" s="137"/>
      <c r="H116" s="137"/>
      <c r="I116" s="137"/>
      <c r="J116" s="137"/>
      <c r="K116" s="137"/>
      <c r="L116" s="137"/>
      <c r="M116" s="137"/>
      <c r="N116" s="121"/>
      <c r="O116" s="121"/>
      <c r="P116" s="121"/>
      <c r="Q116" s="121"/>
      <c r="R116" s="12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34" t="s">
        <v>86</v>
      </c>
      <c r="B117" s="121"/>
      <c r="C117" s="167"/>
      <c r="D117" s="32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34" t="s">
        <v>87</v>
      </c>
      <c r="B118" s="121"/>
      <c r="C118" s="167"/>
      <c r="D118" s="32">
        <v>0</v>
      </c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"/>
      <c r="V118" s="1"/>
      <c r="W118" s="1"/>
      <c r="X118" s="1"/>
      <c r="Y118" s="1"/>
      <c r="Z118" s="1"/>
    </row>
    <row r="119" spans="1:26" ht="12.75" customHeight="1">
      <c r="A119" s="37" t="s">
        <v>88</v>
      </c>
      <c r="B119" s="121"/>
      <c r="C119" s="167"/>
      <c r="D119" s="32">
        <v>0</v>
      </c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"/>
      <c r="V119" s="1"/>
      <c r="W119" s="1"/>
      <c r="X119" s="1"/>
      <c r="Y119" s="1"/>
      <c r="Z119" s="1"/>
    </row>
    <row r="120" spans="1:26" ht="12.75" customHeight="1">
      <c r="A120" s="34" t="s">
        <v>89</v>
      </c>
      <c r="B120" s="121"/>
      <c r="C120" s="167"/>
      <c r="D120" s="32">
        <v>0</v>
      </c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"/>
      <c r="V120" s="1"/>
      <c r="W120" s="1"/>
      <c r="X120" s="1"/>
      <c r="Y120" s="1"/>
      <c r="Z120" s="1"/>
    </row>
    <row r="121" spans="1:26" ht="12.75" customHeight="1">
      <c r="A121" s="30" t="s">
        <v>90</v>
      </c>
      <c r="B121" s="121"/>
      <c r="C121" s="167"/>
      <c r="D121" s="32">
        <v>0</v>
      </c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"/>
      <c r="V121" s="1"/>
      <c r="W121" s="1"/>
      <c r="X121" s="1"/>
      <c r="Y121" s="1"/>
      <c r="Z121" s="1"/>
    </row>
    <row r="122" spans="1:26" ht="12.75" customHeight="1">
      <c r="A122" s="34" t="s">
        <v>91</v>
      </c>
      <c r="B122" s="121"/>
      <c r="C122" s="167"/>
      <c r="D122" s="32">
        <v>0</v>
      </c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"/>
      <c r="V122" s="1"/>
      <c r="W122" s="1"/>
      <c r="X122" s="1"/>
      <c r="Y122" s="1"/>
      <c r="Z122" s="1"/>
    </row>
    <row r="123" spans="1:26" ht="12.75" customHeight="1">
      <c r="A123" s="34" t="s">
        <v>92</v>
      </c>
      <c r="B123" s="121"/>
      <c r="C123" s="167"/>
      <c r="D123" s="32">
        <v>0</v>
      </c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"/>
      <c r="V123" s="1"/>
      <c r="W123" s="1"/>
      <c r="X123" s="1"/>
      <c r="Y123" s="1"/>
      <c r="Z123" s="1"/>
    </row>
    <row r="124" spans="1:26" ht="12.75" customHeight="1">
      <c r="A124" s="34" t="s">
        <v>93</v>
      </c>
      <c r="B124" s="121"/>
      <c r="C124" s="167"/>
      <c r="D124" s="32">
        <v>0</v>
      </c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"/>
      <c r="V124" s="1"/>
      <c r="W124" s="1"/>
      <c r="X124" s="1"/>
      <c r="Y124" s="1"/>
      <c r="Z124" s="1"/>
    </row>
    <row r="125" spans="1:26" ht="12.75" customHeight="1">
      <c r="A125" s="121"/>
      <c r="B125" s="121"/>
      <c r="C125" s="167"/>
      <c r="D125" s="168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"/>
      <c r="V125" s="1"/>
      <c r="W125" s="1"/>
      <c r="X125" s="1"/>
      <c r="Y125" s="1"/>
      <c r="Z125" s="1"/>
    </row>
    <row r="126" spans="1:26" ht="12.75" customHeight="1">
      <c r="A126" s="121"/>
      <c r="B126" s="121"/>
      <c r="C126" s="167"/>
      <c r="D126" s="168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"/>
      <c r="V126" s="1"/>
      <c r="W126" s="1"/>
      <c r="X126" s="1"/>
      <c r="Y126" s="1"/>
      <c r="Z126" s="1"/>
    </row>
    <row r="127" spans="1:26" ht="12.75" customHeight="1">
      <c r="A127" s="121"/>
      <c r="B127" s="121"/>
      <c r="C127" s="167"/>
      <c r="D127" s="169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"/>
      <c r="V127" s="1"/>
      <c r="W127" s="1"/>
      <c r="X127" s="1"/>
      <c r="Y127" s="1"/>
      <c r="Z127" s="1"/>
    </row>
    <row r="128" spans="1:26" ht="12.75" customHeight="1">
      <c r="A128" s="121"/>
      <c r="B128" s="121"/>
      <c r="C128" s="167"/>
      <c r="D128" s="168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"/>
      <c r="V128" s="1"/>
      <c r="W128" s="1"/>
      <c r="X128" s="1"/>
      <c r="Y128" s="1"/>
      <c r="Z128" s="1"/>
    </row>
    <row r="129" spans="1:26" ht="12.75" customHeight="1">
      <c r="A129" s="121"/>
      <c r="B129" s="121"/>
      <c r="C129" s="167"/>
      <c r="D129" s="168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"/>
      <c r="V129" s="1"/>
      <c r="W129" s="1"/>
      <c r="X129" s="1"/>
      <c r="Y129" s="1"/>
      <c r="Z129" s="1"/>
    </row>
    <row r="130" spans="1:26" ht="12.75" customHeight="1">
      <c r="A130" s="121"/>
      <c r="B130" s="121"/>
      <c r="C130" s="167"/>
      <c r="D130" s="169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"/>
      <c r="V130" s="1"/>
      <c r="W130" s="1"/>
      <c r="X130" s="1"/>
      <c r="Y130" s="1"/>
      <c r="Z130" s="1"/>
    </row>
    <row r="131" spans="1:26" ht="12.75" customHeight="1">
      <c r="A131" s="121"/>
      <c r="B131" s="121"/>
      <c r="C131" s="167"/>
      <c r="D131" s="168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"/>
      <c r="V131" s="1"/>
      <c r="W131" s="1"/>
      <c r="X131" s="1"/>
      <c r="Y131" s="1"/>
      <c r="Z131" s="1"/>
    </row>
    <row r="132" spans="1:26" ht="12.75" customHeight="1">
      <c r="A132" s="121"/>
      <c r="B132" s="121"/>
      <c r="C132" s="167"/>
      <c r="D132" s="168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"/>
      <c r="V132" s="1"/>
      <c r="W132" s="1"/>
      <c r="X132" s="1"/>
      <c r="Y132" s="1"/>
      <c r="Z132" s="1"/>
    </row>
    <row r="133" spans="1:26" ht="12.75" customHeight="1">
      <c r="A133" s="121"/>
      <c r="B133" s="121"/>
      <c r="C133" s="167"/>
      <c r="D133" s="169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"/>
      <c r="V133" s="1"/>
      <c r="W133" s="1"/>
      <c r="X133" s="1"/>
      <c r="Y133" s="1"/>
      <c r="Z133" s="1"/>
    </row>
    <row r="134" spans="1:26" ht="12.75" customHeight="1">
      <c r="A134" s="121"/>
      <c r="B134" s="121"/>
      <c r="C134" s="167"/>
      <c r="D134" s="168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"/>
      <c r="V134" s="1"/>
      <c r="W134" s="1"/>
      <c r="X134" s="1"/>
      <c r="Y134" s="1"/>
      <c r="Z134" s="1"/>
    </row>
    <row r="135" spans="1:26" ht="12.75" customHeight="1">
      <c r="A135" s="121"/>
      <c r="B135" s="121"/>
      <c r="C135" s="167"/>
      <c r="D135" s="168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"/>
      <c r="V135" s="1"/>
      <c r="W135" s="1"/>
      <c r="X135" s="1"/>
      <c r="Y135" s="1"/>
      <c r="Z135" s="1"/>
    </row>
    <row r="136" spans="1:26" ht="12.75" customHeight="1">
      <c r="A136" s="121"/>
      <c r="B136" s="121"/>
      <c r="C136" s="167"/>
      <c r="D136" s="169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"/>
      <c r="V136" s="1"/>
      <c r="W136" s="1"/>
      <c r="X136" s="1"/>
      <c r="Y136" s="1"/>
      <c r="Z136" s="1"/>
    </row>
    <row r="137" spans="1:26" ht="12.75" customHeight="1">
      <c r="A137" s="121"/>
      <c r="B137" s="121"/>
      <c r="C137" s="167"/>
      <c r="D137" s="168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"/>
      <c r="V137" s="1"/>
      <c r="W137" s="1"/>
      <c r="X137" s="1"/>
      <c r="Y137" s="1"/>
      <c r="Z137" s="1"/>
    </row>
    <row r="138" spans="1:26" ht="12.75" customHeight="1">
      <c r="A138" s="121"/>
      <c r="B138" s="121"/>
      <c r="C138" s="167"/>
      <c r="D138" s="168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"/>
      <c r="V138" s="1"/>
      <c r="W138" s="1"/>
      <c r="X138" s="1"/>
      <c r="Y138" s="1"/>
      <c r="Z138" s="1"/>
    </row>
    <row r="139" spans="1:26" ht="12.75" customHeight="1">
      <c r="A139" s="121"/>
      <c r="B139" s="121"/>
      <c r="C139" s="167"/>
      <c r="D139" s="169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"/>
      <c r="V139" s="1"/>
      <c r="W139" s="1"/>
      <c r="X139" s="1"/>
      <c r="Y139" s="1"/>
      <c r="Z139" s="1"/>
    </row>
    <row r="140" spans="1:26" ht="12.75" customHeight="1">
      <c r="A140" s="121"/>
      <c r="B140" s="121"/>
      <c r="C140" s="167"/>
      <c r="D140" s="168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"/>
      <c r="V140" s="1"/>
      <c r="W140" s="1"/>
      <c r="X140" s="1"/>
      <c r="Y140" s="1"/>
      <c r="Z140" s="1"/>
    </row>
    <row r="141" spans="1:26" ht="12.75" customHeight="1">
      <c r="A141" s="121"/>
      <c r="B141" s="121"/>
      <c r="C141" s="167"/>
      <c r="D141" s="168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"/>
      <c r="V141" s="1"/>
      <c r="W141" s="1"/>
      <c r="X141" s="1"/>
      <c r="Y141" s="1"/>
      <c r="Z141" s="1"/>
    </row>
    <row r="142" spans="1:26" ht="12.75" customHeight="1">
      <c r="A142" s="121"/>
      <c r="B142" s="121"/>
      <c r="C142" s="167"/>
      <c r="D142" s="169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"/>
      <c r="V142" s="1"/>
      <c r="W142" s="1"/>
      <c r="X142" s="1"/>
      <c r="Y142" s="1"/>
      <c r="Z142" s="1"/>
    </row>
    <row r="143" spans="1:26" ht="12.75" customHeight="1">
      <c r="A143" s="121"/>
      <c r="B143" s="121"/>
      <c r="C143" s="167"/>
      <c r="D143" s="168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"/>
      <c r="V143" s="1"/>
      <c r="W143" s="1"/>
      <c r="X143" s="1"/>
      <c r="Y143" s="1"/>
      <c r="Z143" s="1"/>
    </row>
    <row r="144" spans="1:26" ht="12.75" customHeight="1">
      <c r="A144" s="121"/>
      <c r="B144" s="121"/>
      <c r="C144" s="167"/>
      <c r="D144" s="168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"/>
      <c r="V144" s="1"/>
      <c r="W144" s="1"/>
      <c r="X144" s="1"/>
      <c r="Y144" s="1"/>
      <c r="Z144" s="1"/>
    </row>
    <row r="145" spans="1:26" ht="12.75" customHeight="1">
      <c r="A145" s="121"/>
      <c r="B145" s="121"/>
      <c r="C145" s="167"/>
      <c r="D145" s="169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"/>
      <c r="V145" s="1"/>
      <c r="W145" s="1"/>
      <c r="X145" s="1"/>
      <c r="Y145" s="1"/>
      <c r="Z145" s="1"/>
    </row>
    <row r="146" spans="1:26" ht="12.75" customHeight="1">
      <c r="A146" s="121"/>
      <c r="B146" s="121"/>
      <c r="C146" s="167"/>
      <c r="D146" s="168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"/>
      <c r="V146" s="1"/>
      <c r="W146" s="1"/>
      <c r="X146" s="1"/>
      <c r="Y146" s="1"/>
      <c r="Z146" s="1"/>
    </row>
    <row r="147" spans="1:26" ht="12.75" customHeight="1">
      <c r="A147" s="121"/>
      <c r="B147" s="121"/>
      <c r="C147" s="167"/>
      <c r="D147" s="168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"/>
      <c r="V147" s="1"/>
      <c r="W147" s="1"/>
      <c r="X147" s="1"/>
      <c r="Y147" s="1"/>
      <c r="Z147" s="1"/>
    </row>
    <row r="148" spans="1:26" ht="12.75" customHeight="1">
      <c r="A148" s="121"/>
      <c r="B148" s="121"/>
      <c r="C148" s="167"/>
      <c r="D148" s="169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"/>
      <c r="V148" s="1"/>
      <c r="W148" s="1"/>
      <c r="X148" s="1"/>
      <c r="Y148" s="1"/>
      <c r="Z148" s="1"/>
    </row>
    <row r="149" spans="1:26" ht="12.75" customHeight="1">
      <c r="A149" s="121"/>
      <c r="B149" s="121"/>
      <c r="C149" s="167"/>
      <c r="D149" s="168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"/>
      <c r="V149" s="1"/>
      <c r="W149" s="1"/>
      <c r="X149" s="1"/>
      <c r="Y149" s="1"/>
      <c r="Z149" s="1"/>
    </row>
    <row r="150" spans="1:26" ht="12.75" customHeight="1">
      <c r="A150" s="121"/>
      <c r="B150" s="121"/>
      <c r="C150" s="167"/>
      <c r="D150" s="168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"/>
      <c r="V150" s="1"/>
      <c r="W150" s="1"/>
      <c r="X150" s="1"/>
      <c r="Y150" s="1"/>
      <c r="Z150" s="1"/>
    </row>
    <row r="151" spans="1:26" ht="12.75" customHeight="1">
      <c r="A151" s="121"/>
      <c r="B151" s="121"/>
      <c r="C151" s="167"/>
      <c r="D151" s="169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"/>
      <c r="V151" s="1"/>
      <c r="W151" s="1"/>
      <c r="X151" s="1"/>
      <c r="Y151" s="1"/>
      <c r="Z151" s="1"/>
    </row>
    <row r="152" spans="1:26" ht="12.75" customHeight="1">
      <c r="A152" s="121"/>
      <c r="B152" s="121"/>
      <c r="C152" s="167"/>
      <c r="D152" s="168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"/>
      <c r="V152" s="1"/>
      <c r="W152" s="1"/>
      <c r="X152" s="1"/>
      <c r="Y152" s="1"/>
      <c r="Z152" s="1"/>
    </row>
    <row r="153" spans="1:26" ht="12.75" customHeight="1">
      <c r="A153" s="121"/>
      <c r="B153" s="121"/>
      <c r="C153" s="167"/>
      <c r="D153" s="168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"/>
      <c r="V153" s="1"/>
      <c r="W153" s="1"/>
      <c r="X153" s="1"/>
      <c r="Y153" s="1"/>
      <c r="Z153" s="1"/>
    </row>
    <row r="154" spans="1:26" ht="12.75" customHeight="1">
      <c r="A154" s="121"/>
      <c r="B154" s="121"/>
      <c r="C154" s="167"/>
      <c r="D154" s="169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"/>
      <c r="V154" s="1"/>
      <c r="W154" s="1"/>
      <c r="X154" s="1"/>
      <c r="Y154" s="1"/>
      <c r="Z154" s="1"/>
    </row>
    <row r="155" spans="1:26" ht="12.75" customHeight="1">
      <c r="A155" s="121"/>
      <c r="B155" s="121"/>
      <c r="C155" s="167"/>
      <c r="D155" s="168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"/>
      <c r="V155" s="1"/>
      <c r="W155" s="1"/>
      <c r="X155" s="1"/>
      <c r="Y155" s="1"/>
      <c r="Z155" s="1"/>
    </row>
    <row r="156" spans="1:26" ht="12.75" customHeight="1">
      <c r="A156" s="121"/>
      <c r="B156" s="121"/>
      <c r="C156" s="167"/>
      <c r="D156" s="168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"/>
      <c r="V156" s="1"/>
      <c r="W156" s="1"/>
      <c r="X156" s="1"/>
      <c r="Y156" s="1"/>
      <c r="Z156" s="1"/>
    </row>
    <row r="157" spans="1:26" ht="12.75" customHeight="1">
      <c r="A157" s="121"/>
      <c r="B157" s="121"/>
      <c r="C157" s="167"/>
      <c r="D157" s="169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"/>
      <c r="V157" s="1"/>
      <c r="W157" s="1"/>
      <c r="X157" s="1"/>
      <c r="Y157" s="1"/>
      <c r="Z157" s="1"/>
    </row>
    <row r="158" spans="1:26" ht="12.75" customHeight="1">
      <c r="A158" s="121"/>
      <c r="B158" s="121"/>
      <c r="C158" s="167"/>
      <c r="D158" s="168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"/>
      <c r="V158" s="1"/>
      <c r="W158" s="1"/>
      <c r="X158" s="1"/>
      <c r="Y158" s="1"/>
      <c r="Z158" s="1"/>
    </row>
    <row r="159" spans="1:26" ht="12.75" customHeight="1">
      <c r="A159" s="121"/>
      <c r="B159" s="121"/>
      <c r="C159" s="167"/>
      <c r="D159" s="168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"/>
      <c r="V159" s="1"/>
      <c r="W159" s="1"/>
      <c r="X159" s="1"/>
      <c r="Y159" s="1"/>
      <c r="Z159" s="1"/>
    </row>
    <row r="160" spans="1:26" ht="12.75" customHeight="1">
      <c r="A160" s="121"/>
      <c r="B160" s="121"/>
      <c r="C160" s="167"/>
      <c r="D160" s="169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"/>
      <c r="V160" s="1"/>
      <c r="W160" s="1"/>
      <c r="X160" s="1"/>
      <c r="Y160" s="1"/>
      <c r="Z160" s="1"/>
    </row>
    <row r="161" spans="1:26" ht="12.75" customHeight="1">
      <c r="A161" s="121"/>
      <c r="B161" s="121"/>
      <c r="C161" s="167"/>
      <c r="D161" s="168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"/>
      <c r="V161" s="1"/>
      <c r="W161" s="1"/>
      <c r="X161" s="1"/>
      <c r="Y161" s="1"/>
      <c r="Z161" s="1"/>
    </row>
    <row r="162" spans="1:26" ht="12.75" customHeight="1">
      <c r="A162" s="121"/>
      <c r="B162" s="121"/>
      <c r="C162" s="167"/>
      <c r="D162" s="168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"/>
      <c r="V162" s="1"/>
      <c r="W162" s="1"/>
      <c r="X162" s="1"/>
      <c r="Y162" s="1"/>
      <c r="Z162" s="1"/>
    </row>
    <row r="163" spans="1:26" ht="12.75" customHeight="1">
      <c r="A163" s="121"/>
      <c r="B163" s="121"/>
      <c r="C163" s="167"/>
      <c r="D163" s="169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"/>
      <c r="V163" s="1"/>
      <c r="W163" s="1"/>
      <c r="X163" s="1"/>
      <c r="Y163" s="1"/>
      <c r="Z163" s="1"/>
    </row>
    <row r="164" spans="1:26" ht="12.75" customHeight="1">
      <c r="A164" s="121"/>
      <c r="B164" s="121"/>
      <c r="C164" s="167"/>
      <c r="D164" s="168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"/>
      <c r="V164" s="1"/>
      <c r="W164" s="1"/>
      <c r="X164" s="1"/>
      <c r="Y164" s="1"/>
      <c r="Z164" s="1"/>
    </row>
    <row r="165" spans="1:26" ht="12.75" customHeight="1">
      <c r="A165" s="121"/>
      <c r="B165" s="121"/>
      <c r="C165" s="167"/>
      <c r="D165" s="168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"/>
      <c r="V165" s="1"/>
      <c r="W165" s="1"/>
      <c r="X165" s="1"/>
      <c r="Y165" s="1"/>
      <c r="Z165" s="1"/>
    </row>
    <row r="166" spans="1:26" ht="12.75" customHeight="1">
      <c r="A166" s="121"/>
      <c r="B166" s="121"/>
      <c r="C166" s="167"/>
      <c r="D166" s="169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"/>
      <c r="V166" s="1"/>
      <c r="W166" s="1"/>
      <c r="X166" s="1"/>
      <c r="Y166" s="1"/>
      <c r="Z166" s="1"/>
    </row>
    <row r="167" spans="1:26" ht="12.75" customHeight="1">
      <c r="A167" s="121"/>
      <c r="B167" s="121"/>
      <c r="C167" s="167"/>
      <c r="D167" s="168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"/>
      <c r="V167" s="1"/>
      <c r="W167" s="1"/>
      <c r="X167" s="1"/>
      <c r="Y167" s="1"/>
      <c r="Z167" s="1"/>
    </row>
    <row r="168" spans="1:26" ht="12.75" customHeight="1">
      <c r="A168" s="121"/>
      <c r="B168" s="121"/>
      <c r="C168" s="167"/>
      <c r="D168" s="168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"/>
      <c r="V168" s="1"/>
      <c r="W168" s="1"/>
      <c r="X168" s="1"/>
      <c r="Y168" s="1"/>
      <c r="Z168" s="1"/>
    </row>
    <row r="169" spans="1:26" ht="12.75" customHeight="1">
      <c r="A169" s="121"/>
      <c r="B169" s="121"/>
      <c r="C169" s="167"/>
      <c r="D169" s="169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"/>
      <c r="V169" s="1"/>
      <c r="W169" s="1"/>
      <c r="X169" s="1"/>
      <c r="Y169" s="1"/>
      <c r="Z169" s="1"/>
    </row>
    <row r="170" spans="1:26" ht="12.75" customHeight="1">
      <c r="A170" s="121"/>
      <c r="B170" s="121"/>
      <c r="C170" s="167"/>
      <c r="D170" s="168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"/>
      <c r="V170" s="1"/>
      <c r="W170" s="1"/>
      <c r="X170" s="1"/>
      <c r="Y170" s="1"/>
      <c r="Z170" s="1"/>
    </row>
    <row r="171" spans="1:26" ht="12.75" customHeight="1">
      <c r="A171" s="121"/>
      <c r="B171" s="121"/>
      <c r="C171" s="167"/>
      <c r="D171" s="168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"/>
      <c r="V171" s="1"/>
      <c r="W171" s="1"/>
      <c r="X171" s="1"/>
      <c r="Y171" s="1"/>
      <c r="Z171" s="1"/>
    </row>
    <row r="172" spans="1:26" ht="12.75" customHeight="1">
      <c r="A172" s="121"/>
      <c r="B172" s="121"/>
      <c r="C172" s="167"/>
      <c r="D172" s="169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"/>
      <c r="V172" s="1"/>
      <c r="W172" s="1"/>
      <c r="X172" s="1"/>
      <c r="Y172" s="1"/>
      <c r="Z172" s="1"/>
    </row>
    <row r="173" spans="1:26" ht="12.75" customHeight="1">
      <c r="A173" s="121"/>
      <c r="B173" s="121"/>
      <c r="C173" s="167"/>
      <c r="D173" s="168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"/>
      <c r="V173" s="1"/>
      <c r="W173" s="1"/>
      <c r="X173" s="1"/>
      <c r="Y173" s="1"/>
      <c r="Z173" s="1"/>
    </row>
    <row r="174" spans="1:26" ht="12.75" customHeight="1">
      <c r="A174" s="121"/>
      <c r="B174" s="121"/>
      <c r="C174" s="167"/>
      <c r="D174" s="168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"/>
      <c r="V174" s="1"/>
      <c r="W174" s="1"/>
      <c r="X174" s="1"/>
      <c r="Y174" s="1"/>
      <c r="Z174" s="1"/>
    </row>
    <row r="175" spans="1:26" ht="12.75" customHeight="1">
      <c r="A175" s="121"/>
      <c r="B175" s="121"/>
      <c r="C175" s="167"/>
      <c r="D175" s="169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"/>
      <c r="V175" s="1"/>
      <c r="W175" s="1"/>
      <c r="X175" s="1"/>
      <c r="Y175" s="1"/>
      <c r="Z175" s="1"/>
    </row>
    <row r="176" spans="1:26" ht="12.75" customHeight="1">
      <c r="A176" s="121"/>
      <c r="B176" s="121"/>
      <c r="C176" s="167"/>
      <c r="D176" s="168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"/>
      <c r="V176" s="1"/>
      <c r="W176" s="1"/>
      <c r="X176" s="1"/>
      <c r="Y176" s="1"/>
      <c r="Z176" s="1"/>
    </row>
    <row r="177" spans="1:26" ht="12.75" customHeight="1">
      <c r="A177" s="121"/>
      <c r="B177" s="121"/>
      <c r="C177" s="167"/>
      <c r="D177" s="168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"/>
      <c r="V177" s="1"/>
      <c r="W177" s="1"/>
      <c r="X177" s="1"/>
      <c r="Y177" s="1"/>
      <c r="Z177" s="1"/>
    </row>
    <row r="178" spans="1:26" ht="12.75" customHeight="1">
      <c r="A178" s="121"/>
      <c r="B178" s="121"/>
      <c r="C178" s="167"/>
      <c r="D178" s="169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"/>
      <c r="V178" s="1"/>
      <c r="W178" s="1"/>
      <c r="X178" s="1"/>
      <c r="Y178" s="1"/>
      <c r="Z178" s="1"/>
    </row>
    <row r="179" spans="1:26" ht="12.75" customHeight="1">
      <c r="A179" s="121"/>
      <c r="B179" s="121"/>
      <c r="C179" s="167"/>
      <c r="D179" s="168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"/>
      <c r="V179" s="1"/>
      <c r="W179" s="1"/>
      <c r="X179" s="1"/>
      <c r="Y179" s="1"/>
      <c r="Z179" s="1"/>
    </row>
    <row r="180" spans="1:26" ht="12.75" customHeight="1">
      <c r="A180" s="121"/>
      <c r="B180" s="121"/>
      <c r="C180" s="167"/>
      <c r="D180" s="168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"/>
      <c r="V180" s="1"/>
      <c r="W180" s="1"/>
      <c r="X180" s="1"/>
      <c r="Y180" s="1"/>
      <c r="Z180" s="1"/>
    </row>
    <row r="181" spans="1:26" ht="12.75" customHeight="1">
      <c r="A181" s="121"/>
      <c r="B181" s="121"/>
      <c r="C181" s="167"/>
      <c r="D181" s="169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"/>
      <c r="V181" s="1"/>
      <c r="W181" s="1"/>
      <c r="X181" s="1"/>
      <c r="Y181" s="1"/>
      <c r="Z181" s="1"/>
    </row>
    <row r="182" spans="1:26" ht="12.75" customHeight="1">
      <c r="A182" s="121"/>
      <c r="B182" s="121"/>
      <c r="C182" s="167"/>
      <c r="D182" s="168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"/>
      <c r="V182" s="1"/>
      <c r="W182" s="1"/>
      <c r="X182" s="1"/>
      <c r="Y182" s="1"/>
      <c r="Z182" s="1"/>
    </row>
    <row r="183" spans="1:26" ht="12.75" customHeight="1">
      <c r="A183" s="121"/>
      <c r="B183" s="121"/>
      <c r="C183" s="167"/>
      <c r="D183" s="168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"/>
      <c r="V183" s="1"/>
      <c r="W183" s="1"/>
      <c r="X183" s="1"/>
      <c r="Y183" s="1"/>
      <c r="Z183" s="1"/>
    </row>
    <row r="184" spans="1:26" ht="12.75" customHeight="1">
      <c r="A184" s="121"/>
      <c r="B184" s="121"/>
      <c r="C184" s="167"/>
      <c r="D184" s="169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"/>
      <c r="V184" s="1"/>
      <c r="W184" s="1"/>
      <c r="X184" s="1"/>
      <c r="Y184" s="1"/>
      <c r="Z184" s="1"/>
    </row>
    <row r="185" spans="1:26" ht="12.75" customHeight="1">
      <c r="A185" s="121"/>
      <c r="B185" s="121"/>
      <c r="C185" s="167"/>
      <c r="D185" s="168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"/>
      <c r="V185" s="1"/>
      <c r="W185" s="1"/>
      <c r="X185" s="1"/>
      <c r="Y185" s="1"/>
      <c r="Z185" s="1"/>
    </row>
    <row r="186" spans="1:26" ht="12.75" customHeight="1">
      <c r="A186" s="121"/>
      <c r="B186" s="121"/>
      <c r="C186" s="167"/>
      <c r="D186" s="168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"/>
      <c r="V186" s="1"/>
      <c r="W186" s="1"/>
      <c r="X186" s="1"/>
      <c r="Y186" s="1"/>
      <c r="Z186" s="1"/>
    </row>
    <row r="187" spans="1:26" ht="12.75" customHeight="1">
      <c r="A187" s="121"/>
      <c r="B187" s="121"/>
      <c r="C187" s="167"/>
      <c r="D187" s="169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"/>
      <c r="V187" s="1"/>
      <c r="W187" s="1"/>
      <c r="X187" s="1"/>
      <c r="Y187" s="1"/>
      <c r="Z187" s="1"/>
    </row>
    <row r="188" spans="1:26" ht="12.75" customHeight="1">
      <c r="A188" s="121"/>
      <c r="B188" s="121"/>
      <c r="C188" s="167"/>
      <c r="D188" s="168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"/>
      <c r="V188" s="1"/>
      <c r="W188" s="1"/>
      <c r="X188" s="1"/>
      <c r="Y188" s="1"/>
      <c r="Z188" s="1"/>
    </row>
    <row r="189" spans="1:26" ht="12.75" customHeight="1">
      <c r="A189" s="121"/>
      <c r="B189" s="121"/>
      <c r="C189" s="167"/>
      <c r="D189" s="168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"/>
      <c r="V189" s="1"/>
      <c r="W189" s="1"/>
      <c r="X189" s="1"/>
      <c r="Y189" s="1"/>
      <c r="Z189" s="1"/>
    </row>
    <row r="190" spans="1:26" ht="12.75" customHeight="1">
      <c r="A190" s="121"/>
      <c r="B190" s="121"/>
      <c r="C190" s="167"/>
      <c r="D190" s="169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"/>
      <c r="V190" s="1"/>
      <c r="W190" s="1"/>
      <c r="X190" s="1"/>
      <c r="Y190" s="1"/>
      <c r="Z190" s="1"/>
    </row>
    <row r="191" spans="1:26" ht="12.75" customHeight="1">
      <c r="A191" s="121"/>
      <c r="B191" s="121"/>
      <c r="C191" s="167"/>
      <c r="D191" s="168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"/>
      <c r="V191" s="1"/>
      <c r="W191" s="1"/>
      <c r="X191" s="1"/>
      <c r="Y191" s="1"/>
      <c r="Z191" s="1"/>
    </row>
    <row r="192" spans="1:26" ht="12.75" customHeight="1">
      <c r="A192" s="121"/>
      <c r="B192" s="121"/>
      <c r="C192" s="167"/>
      <c r="D192" s="168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"/>
      <c r="V192" s="1"/>
      <c r="W192" s="1"/>
      <c r="X192" s="1"/>
      <c r="Y192" s="1"/>
      <c r="Z192" s="1"/>
    </row>
    <row r="193" spans="1:26" ht="12.75" customHeight="1">
      <c r="A193" s="121"/>
      <c r="B193" s="121"/>
      <c r="C193" s="167"/>
      <c r="D193" s="169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"/>
      <c r="V193" s="1"/>
      <c r="W193" s="1"/>
      <c r="X193" s="1"/>
      <c r="Y193" s="1"/>
      <c r="Z193" s="1"/>
    </row>
    <row r="194" spans="1:26" ht="12.75" customHeight="1">
      <c r="A194" s="121"/>
      <c r="B194" s="121"/>
      <c r="C194" s="167"/>
      <c r="D194" s="168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"/>
      <c r="V194" s="1"/>
      <c r="W194" s="1"/>
      <c r="X194" s="1"/>
      <c r="Y194" s="1"/>
      <c r="Z194" s="1"/>
    </row>
    <row r="195" spans="1:26" ht="12.75" customHeight="1">
      <c r="A195" s="121"/>
      <c r="B195" s="121"/>
      <c r="C195" s="167"/>
      <c r="D195" s="168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"/>
      <c r="V195" s="1"/>
      <c r="W195" s="1"/>
      <c r="X195" s="1"/>
      <c r="Y195" s="1"/>
      <c r="Z195" s="1"/>
    </row>
    <row r="196" spans="1:26" ht="12.75" customHeight="1">
      <c r="A196" s="121"/>
      <c r="B196" s="121"/>
      <c r="C196" s="167"/>
      <c r="D196" s="169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"/>
      <c r="V196" s="1"/>
      <c r="W196" s="1"/>
      <c r="X196" s="1"/>
      <c r="Y196" s="1"/>
      <c r="Z196" s="1"/>
    </row>
    <row r="197" spans="1:26" ht="12.75" customHeight="1">
      <c r="A197" s="121"/>
      <c r="B197" s="121"/>
      <c r="C197" s="167"/>
      <c r="D197" s="168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"/>
      <c r="V197" s="1"/>
      <c r="W197" s="1"/>
      <c r="X197" s="1"/>
      <c r="Y197" s="1"/>
      <c r="Z197" s="1"/>
    </row>
    <row r="198" spans="1:26" ht="12.75" customHeight="1">
      <c r="A198" s="121"/>
      <c r="B198" s="121"/>
      <c r="C198" s="167"/>
      <c r="D198" s="168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"/>
      <c r="V198" s="1"/>
      <c r="W198" s="1"/>
      <c r="X198" s="1"/>
      <c r="Y198" s="1"/>
      <c r="Z198" s="1"/>
    </row>
    <row r="199" spans="1:26" ht="12.75" customHeight="1">
      <c r="A199" s="121"/>
      <c r="B199" s="121"/>
      <c r="C199" s="167"/>
      <c r="D199" s="169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"/>
      <c r="V199" s="1"/>
      <c r="W199" s="1"/>
      <c r="X199" s="1"/>
      <c r="Y199" s="1"/>
      <c r="Z199" s="1"/>
    </row>
    <row r="200" spans="1:26" ht="12.75" customHeight="1">
      <c r="A200" s="121"/>
      <c r="B200" s="121"/>
      <c r="C200" s="167"/>
      <c r="D200" s="168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"/>
      <c r="V200" s="1"/>
      <c r="W200" s="1"/>
      <c r="X200" s="1"/>
      <c r="Y200" s="1"/>
      <c r="Z200" s="1"/>
    </row>
    <row r="201" spans="1:26" ht="12.75" customHeight="1">
      <c r="A201" s="121"/>
      <c r="B201" s="121"/>
      <c r="C201" s="167"/>
      <c r="D201" s="168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"/>
      <c r="V201" s="1"/>
      <c r="W201" s="1"/>
      <c r="X201" s="1"/>
      <c r="Y201" s="1"/>
      <c r="Z201" s="1"/>
    </row>
    <row r="202" spans="1:26" ht="12.75" customHeight="1">
      <c r="A202" s="121"/>
      <c r="B202" s="121"/>
      <c r="C202" s="167"/>
      <c r="D202" s="169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"/>
      <c r="V202" s="1"/>
      <c r="W202" s="1"/>
      <c r="X202" s="1"/>
      <c r="Y202" s="1"/>
      <c r="Z202" s="1"/>
    </row>
    <row r="203" spans="1:26" ht="12.75" customHeight="1">
      <c r="A203" s="121"/>
      <c r="B203" s="121"/>
      <c r="C203" s="167"/>
      <c r="D203" s="168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"/>
      <c r="V203" s="1"/>
      <c r="W203" s="1"/>
      <c r="X203" s="1"/>
      <c r="Y203" s="1"/>
      <c r="Z203" s="1"/>
    </row>
    <row r="204" spans="1:26" ht="12.75" customHeight="1">
      <c r="A204" s="121"/>
      <c r="B204" s="121"/>
      <c r="C204" s="167"/>
      <c r="D204" s="168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"/>
      <c r="V204" s="1"/>
      <c r="W204" s="1"/>
      <c r="X204" s="1"/>
      <c r="Y204" s="1"/>
      <c r="Z204" s="1"/>
    </row>
    <row r="205" spans="1:26" ht="12.75" customHeight="1">
      <c r="A205" s="121"/>
      <c r="B205" s="121"/>
      <c r="C205" s="167"/>
      <c r="D205" s="169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"/>
      <c r="V205" s="1"/>
      <c r="W205" s="1"/>
      <c r="X205" s="1"/>
      <c r="Y205" s="1"/>
      <c r="Z205" s="1"/>
    </row>
    <row r="206" spans="1:26" ht="12.75" customHeight="1">
      <c r="A206" s="121"/>
      <c r="B206" s="121"/>
      <c r="C206" s="167"/>
      <c r="D206" s="168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"/>
      <c r="V206" s="1"/>
      <c r="W206" s="1"/>
      <c r="X206" s="1"/>
      <c r="Y206" s="1"/>
      <c r="Z206" s="1"/>
    </row>
    <row r="207" spans="1:26" ht="12.75" customHeight="1">
      <c r="A207" s="121"/>
      <c r="B207" s="121"/>
      <c r="C207" s="167"/>
      <c r="D207" s="168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"/>
      <c r="V207" s="1"/>
      <c r="W207" s="1"/>
      <c r="X207" s="1"/>
      <c r="Y207" s="1"/>
      <c r="Z207" s="1"/>
    </row>
    <row r="208" spans="1:26" ht="12.75" customHeight="1">
      <c r="A208" s="121"/>
      <c r="B208" s="121"/>
      <c r="C208" s="167"/>
      <c r="D208" s="169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"/>
      <c r="V208" s="1"/>
      <c r="W208" s="1"/>
      <c r="X208" s="1"/>
      <c r="Y208" s="1"/>
      <c r="Z208" s="1"/>
    </row>
    <row r="209" spans="1:26" ht="12.75" customHeight="1">
      <c r="A209" s="121"/>
      <c r="B209" s="121"/>
      <c r="C209" s="167"/>
      <c r="D209" s="168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"/>
      <c r="V209" s="1"/>
      <c r="W209" s="1"/>
      <c r="X209" s="1"/>
      <c r="Y209" s="1"/>
      <c r="Z209" s="1"/>
    </row>
    <row r="210" spans="1:26" ht="12.75" customHeight="1">
      <c r="A210" s="121"/>
      <c r="B210" s="121"/>
      <c r="C210" s="167"/>
      <c r="D210" s="168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"/>
      <c r="V210" s="1"/>
      <c r="W210" s="1"/>
      <c r="X210" s="1"/>
      <c r="Y210" s="1"/>
      <c r="Z210" s="1"/>
    </row>
    <row r="211" spans="1:26" ht="12.75" customHeight="1">
      <c r="A211" s="121"/>
      <c r="B211" s="121"/>
      <c r="C211" s="167"/>
      <c r="D211" s="169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"/>
      <c r="V211" s="1"/>
      <c r="W211" s="1"/>
      <c r="X211" s="1"/>
      <c r="Y211" s="1"/>
      <c r="Z211" s="1"/>
    </row>
    <row r="212" spans="1:26" ht="12.75" customHeight="1">
      <c r="A212" s="121"/>
      <c r="B212" s="121"/>
      <c r="C212" s="167"/>
      <c r="D212" s="168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"/>
      <c r="V212" s="1"/>
      <c r="W212" s="1"/>
      <c r="X212" s="1"/>
      <c r="Y212" s="1"/>
      <c r="Z212" s="1"/>
    </row>
    <row r="213" spans="1:26" ht="12.75" customHeight="1">
      <c r="A213" s="121"/>
      <c r="B213" s="121"/>
      <c r="C213" s="167"/>
      <c r="D213" s="168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"/>
      <c r="V213" s="1"/>
      <c r="W213" s="1"/>
      <c r="X213" s="1"/>
      <c r="Y213" s="1"/>
      <c r="Z213" s="1"/>
    </row>
    <row r="214" spans="1:26" ht="12.75" customHeight="1">
      <c r="A214" s="121"/>
      <c r="B214" s="121"/>
      <c r="C214" s="167"/>
      <c r="D214" s="169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"/>
      <c r="V214" s="1"/>
      <c r="W214" s="1"/>
      <c r="X214" s="1"/>
      <c r="Y214" s="1"/>
      <c r="Z214" s="1"/>
    </row>
    <row r="215" spans="1:26" ht="12.75" customHeight="1">
      <c r="A215" s="121"/>
      <c r="B215" s="121"/>
      <c r="C215" s="167"/>
      <c r="D215" s="168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"/>
      <c r="V215" s="1"/>
      <c r="W215" s="1"/>
      <c r="X215" s="1"/>
      <c r="Y215" s="1"/>
      <c r="Z215" s="1"/>
    </row>
    <row r="216" spans="1:26" ht="12.75" customHeight="1">
      <c r="A216" s="121"/>
      <c r="B216" s="121"/>
      <c r="C216" s="167"/>
      <c r="D216" s="168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"/>
      <c r="V216" s="1"/>
      <c r="W216" s="1"/>
      <c r="X216" s="1"/>
      <c r="Y216" s="1"/>
      <c r="Z216" s="1"/>
    </row>
    <row r="217" spans="1:26" ht="12.75" customHeight="1">
      <c r="A217" s="121"/>
      <c r="B217" s="121"/>
      <c r="C217" s="167"/>
      <c r="D217" s="169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"/>
      <c r="V217" s="1"/>
      <c r="W217" s="1"/>
      <c r="X217" s="1"/>
      <c r="Y217" s="1"/>
      <c r="Z217" s="1"/>
    </row>
    <row r="218" spans="1:26" ht="12.75" customHeight="1">
      <c r="A218" s="121"/>
      <c r="B218" s="121"/>
      <c r="C218" s="167"/>
      <c r="D218" s="168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"/>
      <c r="V218" s="1"/>
      <c r="W218" s="1"/>
      <c r="X218" s="1"/>
      <c r="Y218" s="1"/>
      <c r="Z218" s="1"/>
    </row>
    <row r="219" spans="1:26" ht="12.75" customHeight="1">
      <c r="A219" s="121"/>
      <c r="B219" s="121"/>
      <c r="C219" s="167"/>
      <c r="D219" s="168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"/>
      <c r="V219" s="1"/>
      <c r="W219" s="1"/>
      <c r="X219" s="1"/>
      <c r="Y219" s="1"/>
      <c r="Z219" s="1"/>
    </row>
    <row r="220" spans="1:26" ht="12.75" customHeight="1">
      <c r="A220" s="121"/>
      <c r="B220" s="121"/>
      <c r="C220" s="167"/>
      <c r="D220" s="169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"/>
      <c r="V220" s="1"/>
      <c r="W220" s="1"/>
      <c r="X220" s="1"/>
      <c r="Y220" s="1"/>
      <c r="Z220" s="1"/>
    </row>
    <row r="221" spans="1:26" ht="12.75" customHeight="1">
      <c r="A221" s="121"/>
      <c r="B221" s="121"/>
      <c r="C221" s="167"/>
      <c r="D221" s="168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"/>
      <c r="V221" s="1"/>
      <c r="W221" s="1"/>
      <c r="X221" s="1"/>
      <c r="Y221" s="1"/>
      <c r="Z221" s="1"/>
    </row>
    <row r="222" spans="1:26" ht="12.75" customHeight="1">
      <c r="A222" s="121"/>
      <c r="B222" s="121"/>
      <c r="C222" s="167"/>
      <c r="D222" s="168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"/>
      <c r="V222" s="1"/>
      <c r="W222" s="1"/>
      <c r="X222" s="1"/>
      <c r="Y222" s="1"/>
      <c r="Z222" s="1"/>
    </row>
    <row r="223" spans="1:26" ht="12.75" customHeight="1">
      <c r="A223" s="121"/>
      <c r="B223" s="121"/>
      <c r="C223" s="167"/>
      <c r="D223" s="169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"/>
      <c r="V223" s="1"/>
      <c r="W223" s="1"/>
      <c r="X223" s="1"/>
      <c r="Y223" s="1"/>
      <c r="Z223" s="1"/>
    </row>
    <row r="224" spans="1:26" ht="12.75" customHeight="1">
      <c r="A224" s="121"/>
      <c r="B224" s="121"/>
      <c r="C224" s="167"/>
      <c r="D224" s="168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"/>
      <c r="V224" s="1"/>
      <c r="W224" s="1"/>
      <c r="X224" s="1"/>
      <c r="Y224" s="1"/>
      <c r="Z224" s="1"/>
    </row>
    <row r="225" spans="1:26" ht="12.75" customHeight="1">
      <c r="A225" s="121"/>
      <c r="B225" s="121"/>
      <c r="C225" s="167"/>
      <c r="D225" s="168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"/>
      <c r="V225" s="1"/>
      <c r="W225" s="1"/>
      <c r="X225" s="1"/>
      <c r="Y225" s="1"/>
      <c r="Z225" s="1"/>
    </row>
    <row r="226" spans="1:26" ht="12.75" customHeight="1">
      <c r="A226" s="121"/>
      <c r="B226" s="121"/>
      <c r="C226" s="167"/>
      <c r="D226" s="169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"/>
      <c r="V226" s="1"/>
      <c r="W226" s="1"/>
      <c r="X226" s="1"/>
      <c r="Y226" s="1"/>
      <c r="Z226" s="1"/>
    </row>
    <row r="227" spans="1:26" ht="12.75" customHeight="1">
      <c r="A227" s="121"/>
      <c r="B227" s="121"/>
      <c r="C227" s="167"/>
      <c r="D227" s="168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"/>
      <c r="V227" s="1"/>
      <c r="W227" s="1"/>
      <c r="X227" s="1"/>
      <c r="Y227" s="1"/>
      <c r="Z227" s="1"/>
    </row>
    <row r="228" spans="1:26" ht="12.75" customHeight="1">
      <c r="A228" s="121"/>
      <c r="B228" s="121"/>
      <c r="C228" s="167"/>
      <c r="D228" s="168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"/>
      <c r="V228" s="1"/>
      <c r="W228" s="1"/>
      <c r="X228" s="1"/>
      <c r="Y228" s="1"/>
      <c r="Z228" s="1"/>
    </row>
    <row r="229" spans="1:26" ht="12.75" customHeight="1">
      <c r="A229" s="121"/>
      <c r="B229" s="121"/>
      <c r="C229" s="167"/>
      <c r="D229" s="169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"/>
      <c r="V229" s="1"/>
      <c r="W229" s="1"/>
      <c r="X229" s="1"/>
      <c r="Y229" s="1"/>
      <c r="Z229" s="1"/>
    </row>
    <row r="230" spans="1:26" ht="12.75" customHeight="1">
      <c r="A230" s="121"/>
      <c r="B230" s="121"/>
      <c r="C230" s="167"/>
      <c r="D230" s="168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"/>
      <c r="V230" s="1"/>
      <c r="W230" s="1"/>
      <c r="X230" s="1"/>
      <c r="Y230" s="1"/>
      <c r="Z230" s="1"/>
    </row>
    <row r="231" spans="1:26" ht="12.75" customHeight="1">
      <c r="A231" s="121"/>
      <c r="B231" s="121"/>
      <c r="C231" s="167"/>
      <c r="D231" s="168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"/>
      <c r="V231" s="1"/>
      <c r="W231" s="1"/>
      <c r="X231" s="1"/>
      <c r="Y231" s="1"/>
      <c r="Z231" s="1"/>
    </row>
    <row r="232" spans="1:26" ht="12.75" customHeight="1">
      <c r="A232" s="121"/>
      <c r="B232" s="121"/>
      <c r="C232" s="167"/>
      <c r="D232" s="169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"/>
      <c r="V232" s="1"/>
      <c r="W232" s="1"/>
      <c r="X232" s="1"/>
      <c r="Y232" s="1"/>
      <c r="Z232" s="1"/>
    </row>
    <row r="233" spans="1:26" ht="12.75" customHeight="1">
      <c r="A233" s="121"/>
      <c r="B233" s="121"/>
      <c r="C233" s="167"/>
      <c r="D233" s="168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"/>
      <c r="V233" s="1"/>
      <c r="W233" s="1"/>
      <c r="X233" s="1"/>
      <c r="Y233" s="1"/>
      <c r="Z233" s="1"/>
    </row>
    <row r="234" spans="1:26" ht="12.75" customHeight="1">
      <c r="A234" s="121"/>
      <c r="B234" s="121"/>
      <c r="C234" s="167"/>
      <c r="D234" s="168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"/>
      <c r="V234" s="1"/>
      <c r="W234" s="1"/>
      <c r="X234" s="1"/>
      <c r="Y234" s="1"/>
      <c r="Z234" s="1"/>
    </row>
    <row r="235" spans="1:26" ht="12.75" customHeight="1">
      <c r="A235" s="121"/>
      <c r="B235" s="121"/>
      <c r="C235" s="167"/>
      <c r="D235" s="169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"/>
      <c r="V235" s="1"/>
      <c r="W235" s="1"/>
      <c r="X235" s="1"/>
      <c r="Y235" s="1"/>
      <c r="Z235" s="1"/>
    </row>
    <row r="236" spans="1:26" ht="12.75" customHeight="1">
      <c r="A236" s="1"/>
      <c r="B236" s="121"/>
      <c r="C236" s="167"/>
      <c r="D236" s="168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"/>
      <c r="V236" s="1"/>
      <c r="W236" s="1"/>
      <c r="X236" s="1"/>
      <c r="Y236" s="1"/>
      <c r="Z236" s="1"/>
    </row>
    <row r="237" spans="1:26" ht="12.75" customHeight="1">
      <c r="A237" s="1"/>
      <c r="B237" s="121"/>
      <c r="C237" s="167"/>
      <c r="D237" s="168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"/>
      <c r="V237" s="1"/>
      <c r="W237" s="1"/>
      <c r="X237" s="1"/>
      <c r="Y237" s="1"/>
      <c r="Z237" s="1"/>
    </row>
    <row r="238" spans="1:26" ht="12.75" customHeight="1">
      <c r="A238" s="1"/>
      <c r="B238" s="121"/>
      <c r="C238" s="167"/>
      <c r="D238" s="169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"/>
      <c r="V238" s="1"/>
      <c r="W238" s="1"/>
      <c r="X238" s="1"/>
      <c r="Y238" s="1"/>
      <c r="Z238" s="1"/>
    </row>
    <row r="239" spans="1:26" ht="12.75" customHeight="1">
      <c r="A239" s="1"/>
      <c r="B239" s="121"/>
      <c r="C239" s="167"/>
      <c r="D239" s="168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"/>
      <c r="V239" s="1"/>
      <c r="W239" s="1"/>
      <c r="X239" s="1"/>
      <c r="Y239" s="1"/>
      <c r="Z239" s="1"/>
    </row>
    <row r="240" spans="1:26" ht="12.75" customHeight="1">
      <c r="A240" s="1"/>
      <c r="B240" s="121"/>
      <c r="C240" s="167"/>
      <c r="D240" s="168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21"/>
      <c r="O248" s="121"/>
      <c r="P248" s="12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  <mergeCell ref="J7:M24"/>
    <mergeCell ref="L25:M27"/>
    <mergeCell ref="J25:K27"/>
    <mergeCell ref="J28:K30"/>
    <mergeCell ref="L28:M30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A72:M72"/>
    <mergeCell ref="A73:M73"/>
    <mergeCell ref="A74:M74"/>
    <mergeCell ref="A75:M75"/>
    <mergeCell ref="E76:M76"/>
  </mergeCells>
  <dataValidations count="2">
    <dataValidation type="list" allowBlank="1" showInputMessage="1" showErrorMessage="1" prompt=" - " sqref="A8:A32" xr:uid="{00000000-0002-0000-0000-000000000000}">
      <formula1>listo</formula1>
    </dataValidation>
    <dataValidation type="list" allowBlank="1" showInputMessage="1" showErrorMessage="1" prompt=" - " sqref="C111:C240" xr:uid="{00000000-0002-0000-0000-000001000000}">
      <formula1>metro</formula1>
    </dataValidation>
  </dataValidations>
  <pageMargins left="0.7" right="0.7" top="0.75" bottom="0.75" header="0" footer="0"/>
  <pageSetup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2.5703125" defaultRowHeight="15" customHeight="1"/>
  <cols>
    <col min="1" max="26" width="10" customWidth="1"/>
  </cols>
  <sheetData>
    <row r="1" spans="1:8" ht="12.75" customHeight="1">
      <c r="A1" s="38" t="s">
        <v>94</v>
      </c>
      <c r="B1" s="39" t="s">
        <v>94</v>
      </c>
      <c r="D1" s="38" t="s">
        <v>95</v>
      </c>
      <c r="E1" s="38" t="s">
        <v>96</v>
      </c>
    </row>
    <row r="2" spans="1:8" ht="12.75" customHeight="1">
      <c r="A2" s="38" t="s">
        <v>96</v>
      </c>
      <c r="B2" s="40" t="s">
        <v>97</v>
      </c>
      <c r="D2" s="38" t="s">
        <v>98</v>
      </c>
      <c r="E2" s="41" t="s">
        <v>96</v>
      </c>
      <c r="H2" s="38"/>
    </row>
    <row r="3" spans="1:8" ht="12.75" customHeight="1">
      <c r="A3" s="38" t="s">
        <v>99</v>
      </c>
      <c r="B3" s="42" t="s">
        <v>100</v>
      </c>
      <c r="D3" s="38" t="s">
        <v>101</v>
      </c>
      <c r="E3" s="43" t="s">
        <v>100</v>
      </c>
      <c r="H3" s="38"/>
    </row>
    <row r="4" spans="1:8" ht="12.75" customHeight="1">
      <c r="A4" s="38" t="s">
        <v>102</v>
      </c>
      <c r="B4" s="40" t="s">
        <v>103</v>
      </c>
      <c r="D4" s="38" t="s">
        <v>104</v>
      </c>
      <c r="E4" s="41" t="s">
        <v>103</v>
      </c>
      <c r="H4" s="38"/>
    </row>
    <row r="5" spans="1:8" ht="12.75" customHeight="1">
      <c r="A5" s="38" t="s">
        <v>105</v>
      </c>
      <c r="B5" s="40" t="s">
        <v>106</v>
      </c>
      <c r="E5" s="41" t="s">
        <v>107</v>
      </c>
      <c r="H5" s="38"/>
    </row>
    <row r="6" spans="1:8" ht="12.75" customHeight="1">
      <c r="B6" s="40" t="s">
        <v>108</v>
      </c>
      <c r="E6" s="41" t="s">
        <v>109</v>
      </c>
      <c r="H6" s="38"/>
    </row>
    <row r="7" spans="1:8" ht="12.75" customHeight="1">
      <c r="B7" s="40" t="s">
        <v>110</v>
      </c>
      <c r="E7" s="41" t="s">
        <v>111</v>
      </c>
      <c r="H7" s="38"/>
    </row>
    <row r="8" spans="1:8" ht="12.75" customHeight="1">
      <c r="B8" s="40" t="s">
        <v>112</v>
      </c>
      <c r="E8" s="41" t="s">
        <v>113</v>
      </c>
      <c r="H8" s="38"/>
    </row>
    <row r="9" spans="1:8" ht="12.75" customHeight="1">
      <c r="B9" s="40" t="s">
        <v>114</v>
      </c>
      <c r="E9" s="41" t="s">
        <v>115</v>
      </c>
      <c r="H9" s="38"/>
    </row>
    <row r="10" spans="1:8" ht="12.75" customHeight="1">
      <c r="B10" s="40" t="s">
        <v>116</v>
      </c>
      <c r="E10" s="41" t="s">
        <v>117</v>
      </c>
      <c r="H10" s="38"/>
    </row>
    <row r="11" spans="1:8" ht="12.75" customHeight="1">
      <c r="B11" s="40"/>
      <c r="E11" s="41"/>
      <c r="H11" s="38"/>
    </row>
    <row r="12" spans="1:8" ht="12.75" customHeight="1">
      <c r="B12" s="40" t="s">
        <v>118</v>
      </c>
      <c r="E12" s="41"/>
      <c r="H12" s="38"/>
    </row>
    <row r="13" spans="1:8" ht="12.75" customHeight="1">
      <c r="B13" s="38" t="s">
        <v>119</v>
      </c>
      <c r="E13" s="41"/>
      <c r="H13" s="38"/>
    </row>
    <row r="14" spans="1:8" ht="12.75" customHeight="1">
      <c r="A14" s="38" t="s">
        <v>115</v>
      </c>
      <c r="B14" s="40" t="s">
        <v>115</v>
      </c>
      <c r="E14" s="41"/>
      <c r="H14" s="38"/>
    </row>
    <row r="15" spans="1:8" ht="12.75" customHeight="1">
      <c r="B15" s="40" t="s">
        <v>120</v>
      </c>
      <c r="D15" s="38" t="s">
        <v>121</v>
      </c>
      <c r="E15" s="41"/>
      <c r="H15" s="38"/>
    </row>
    <row r="16" spans="1:8" ht="12.75" customHeight="1">
      <c r="B16" s="40" t="s">
        <v>117</v>
      </c>
      <c r="E16" s="41"/>
      <c r="H16" s="38"/>
    </row>
    <row r="17" spans="2:8" ht="12.75" customHeight="1">
      <c r="B17" s="40" t="s">
        <v>111</v>
      </c>
      <c r="E17" s="41"/>
      <c r="H17" s="38"/>
    </row>
    <row r="18" spans="2:8" ht="12.75" customHeight="1">
      <c r="B18" s="40" t="s">
        <v>97</v>
      </c>
      <c r="H18" s="38"/>
    </row>
    <row r="19" spans="2:8" ht="12.75" customHeight="1">
      <c r="B19" s="42" t="s">
        <v>122</v>
      </c>
      <c r="H19" s="38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InputMessage="1" showErrorMessage="1" prompt=" - " sqref="H2" xr:uid="{00000000-0002-0000-0100-000000000000}">
      <formula1>"METRO"</formula1>
    </dataValidation>
    <dataValidation type="list" allowBlank="1" showInputMessage="1" showErrorMessage="1" prompt=" - " sqref="H3:H19" xr:uid="{00000000-0002-0000-0100-000001000000}">
      <formula1>$B$2:$B$18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workbookViewId="0"/>
  </sheetViews>
  <sheetFormatPr defaultColWidth="12.5703125" defaultRowHeight="15" customHeight="1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" customWidth="1"/>
  </cols>
  <sheetData>
    <row r="1" spans="1:24" ht="35.25" customHeight="1">
      <c r="A1" s="44" t="str">
        <f>consumos!A2</f>
        <v>DOCENTE ENCARGADO</v>
      </c>
      <c r="B1" s="44" t="str">
        <f>consumos!A3</f>
        <v>NOMBRE DEL PRODUCTO</v>
      </c>
      <c r="C1" s="45" t="str">
        <f>consumos!G4</f>
        <v>NUMERO DE FICHA</v>
      </c>
      <c r="D1" s="44" t="str">
        <f>consumos!F2</f>
        <v>CURSO/TECNICO</v>
      </c>
      <c r="E1" s="46"/>
      <c r="F1" s="46"/>
      <c r="G1" s="170"/>
      <c r="H1" s="171" t="s">
        <v>123</v>
      </c>
      <c r="I1" s="172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24"/>
    </row>
    <row r="2" spans="1:24" ht="35.25" customHeight="1">
      <c r="A2" s="47" t="str">
        <f>consumos!D2</f>
        <v>HERNAN JOSE RODRIGUEZ</v>
      </c>
      <c r="B2" s="47" t="str">
        <f>consumos!D3</f>
        <v>RIÑONERA</v>
      </c>
      <c r="C2" s="47">
        <f>consumos!F5</f>
        <v>2479020</v>
      </c>
      <c r="D2" s="47">
        <f>consumos!F3</f>
        <v>0</v>
      </c>
      <c r="E2" s="48"/>
      <c r="F2" s="48">
        <f>consumos!E5</f>
        <v>71662031</v>
      </c>
      <c r="G2" s="170"/>
      <c r="H2" s="149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8"/>
    </row>
    <row r="3" spans="1:24" ht="43.5" customHeight="1">
      <c r="A3" s="49" t="s">
        <v>124</v>
      </c>
      <c r="B3" s="50" t="s">
        <v>125</v>
      </c>
      <c r="C3" s="49" t="s">
        <v>126</v>
      </c>
      <c r="D3" s="51" t="s">
        <v>127</v>
      </c>
      <c r="E3" s="51" t="s">
        <v>128</v>
      </c>
      <c r="F3" s="52" t="s">
        <v>13</v>
      </c>
      <c r="G3" s="170"/>
      <c r="H3" s="53" t="s">
        <v>129</v>
      </c>
      <c r="I3" s="54"/>
      <c r="J3" s="54" t="s">
        <v>130</v>
      </c>
      <c r="K3" s="44">
        <v>1</v>
      </c>
      <c r="L3" s="44">
        <v>2</v>
      </c>
      <c r="M3" s="44">
        <v>3</v>
      </c>
      <c r="N3" s="44">
        <v>4</v>
      </c>
      <c r="O3" s="44">
        <v>5</v>
      </c>
      <c r="P3" s="44">
        <v>6</v>
      </c>
      <c r="Q3" s="44">
        <v>7</v>
      </c>
      <c r="R3" s="44">
        <v>8</v>
      </c>
      <c r="S3" s="44">
        <v>9</v>
      </c>
      <c r="T3" s="44">
        <v>10</v>
      </c>
      <c r="U3" s="55" t="s">
        <v>44</v>
      </c>
      <c r="V3" s="55" t="s">
        <v>131</v>
      </c>
      <c r="W3" s="55" t="s">
        <v>130</v>
      </c>
      <c r="X3" s="55" t="s">
        <v>129</v>
      </c>
    </row>
    <row r="4" spans="1:24" ht="12.75" customHeight="1">
      <c r="A4" s="56" t="str">
        <f>consumos!A34</f>
        <v>Lona Sintetica Colores  (cm²)</v>
      </c>
      <c r="B4" s="57" t="str">
        <f>consumos!D8</f>
        <v xml:space="preserve">n/a </v>
      </c>
      <c r="C4" s="58">
        <f>consumos!E8</f>
        <v>2800</v>
      </c>
      <c r="D4" s="59">
        <f>consumos!E8*consumos!J5</f>
        <v>168000</v>
      </c>
      <c r="E4" s="59">
        <f>MEDIDAS!C21</f>
        <v>19.310344827586206</v>
      </c>
      <c r="F4" s="60">
        <f>consumos!H8</f>
        <v>110880</v>
      </c>
      <c r="G4" s="173"/>
      <c r="H4" s="61">
        <f t="shared" ref="H4:H28" si="0">IF(I4&gt;D4,(FALSE),I4)</f>
        <v>168000</v>
      </c>
      <c r="I4" s="62">
        <f t="shared" ref="I4:I28" si="1">(K4+L4+M4+N4+O4+P4+Q4+R4+S4+T4)</f>
        <v>168000</v>
      </c>
      <c r="J4" s="63">
        <f t="shared" ref="J4:J28" si="2">D4-(K4+L4+M4+N4+O4+P4+Q4+R4+S4+T4)</f>
        <v>0</v>
      </c>
      <c r="K4" s="64">
        <v>168000</v>
      </c>
      <c r="L4" s="64">
        <v>0</v>
      </c>
      <c r="M4" s="64">
        <v>0</v>
      </c>
      <c r="N4" s="64">
        <v>0</v>
      </c>
      <c r="O4" s="64">
        <v>0</v>
      </c>
      <c r="P4" s="64">
        <v>0</v>
      </c>
      <c r="Q4" s="64">
        <v>0</v>
      </c>
      <c r="R4" s="64">
        <v>0</v>
      </c>
      <c r="S4" s="64">
        <v>0</v>
      </c>
      <c r="T4" s="64">
        <v>0</v>
      </c>
      <c r="U4" s="65" t="str">
        <f>consumos!A77</f>
        <v>Aguja Corta Cabo Delgada  (unidad)</v>
      </c>
      <c r="V4" s="66">
        <f>IF(consumos!D77&lt;0,(1),consumos!D77)</f>
        <v>0</v>
      </c>
      <c r="W4" s="67">
        <f t="shared" ref="W4:W51" si="3">V4-X4</f>
        <v>0</v>
      </c>
      <c r="X4" s="68">
        <v>0</v>
      </c>
    </row>
    <row r="5" spans="1:24" ht="12.75" customHeight="1">
      <c r="A5" s="56" t="str">
        <f>consumos!A35</f>
        <v>Seda 30-100 Colores  (cm²)</v>
      </c>
      <c r="B5" s="57" t="str">
        <f>consumos!D9</f>
        <v xml:space="preserve">tono a tono </v>
      </c>
      <c r="C5" s="58">
        <f>consumos!E9</f>
        <v>2800</v>
      </c>
      <c r="D5" s="59">
        <f>consumos!E9*consumos!J5</f>
        <v>168000</v>
      </c>
      <c r="E5" s="59">
        <f>MEDIDAS!C22</f>
        <v>19.310344827586206</v>
      </c>
      <c r="F5" s="60">
        <f>consumos!H9</f>
        <v>84000</v>
      </c>
      <c r="G5" s="173"/>
      <c r="H5" s="61">
        <f t="shared" si="0"/>
        <v>168000</v>
      </c>
      <c r="I5" s="62">
        <f t="shared" si="1"/>
        <v>168000</v>
      </c>
      <c r="J5" s="63">
        <f t="shared" si="2"/>
        <v>0</v>
      </c>
      <c r="K5" s="64">
        <v>168000</v>
      </c>
      <c r="L5" s="64">
        <v>0</v>
      </c>
      <c r="M5" s="64">
        <v>0</v>
      </c>
      <c r="N5" s="64">
        <v>0</v>
      </c>
      <c r="O5" s="64">
        <v>0</v>
      </c>
      <c r="P5" s="64">
        <v>0</v>
      </c>
      <c r="Q5" s="64">
        <v>0</v>
      </c>
      <c r="R5" s="64">
        <v>0</v>
      </c>
      <c r="S5" s="64">
        <v>0</v>
      </c>
      <c r="T5" s="64">
        <v>0</v>
      </c>
      <c r="U5" s="65" t="str">
        <f>consumos!A78</f>
        <v>Aguja Corta Cabo Grueso  (unidad)</v>
      </c>
      <c r="V5" s="66">
        <f>IF(consumos!D78&lt;0,(1),consumos!D78)</f>
        <v>40</v>
      </c>
      <c r="W5" s="67">
        <f t="shared" si="3"/>
        <v>0</v>
      </c>
      <c r="X5" s="68">
        <v>40</v>
      </c>
    </row>
    <row r="6" spans="1:24" ht="12.75" customHeight="1">
      <c r="A6" s="56" t="str">
        <f>consumos!A36</f>
        <v>Cremallera Nylon #6(cm)</v>
      </c>
      <c r="B6" s="57" t="str">
        <f>consumos!D10</f>
        <v xml:space="preserve">tono a tono </v>
      </c>
      <c r="C6" s="58">
        <f>consumos!E10</f>
        <v>120</v>
      </c>
      <c r="D6" s="59">
        <f>consumos!E10*consumos!J5</f>
        <v>7200</v>
      </c>
      <c r="E6" s="59">
        <f>MEDIDAS!C23</f>
        <v>0.82758620689655171</v>
      </c>
      <c r="F6" s="60">
        <f>consumos!H10</f>
        <v>43200</v>
      </c>
      <c r="G6" s="173"/>
      <c r="H6" s="61">
        <f t="shared" si="0"/>
        <v>7200</v>
      </c>
      <c r="I6" s="62">
        <f t="shared" si="1"/>
        <v>7200</v>
      </c>
      <c r="J6" s="63">
        <f t="shared" si="2"/>
        <v>0</v>
      </c>
      <c r="K6" s="64">
        <v>7200</v>
      </c>
      <c r="L6" s="64">
        <v>0</v>
      </c>
      <c r="M6" s="64">
        <v>0</v>
      </c>
      <c r="N6" s="64">
        <v>0</v>
      </c>
      <c r="O6" s="64">
        <v>0</v>
      </c>
      <c r="P6" s="64">
        <v>0</v>
      </c>
      <c r="Q6" s="64">
        <v>0</v>
      </c>
      <c r="R6" s="64">
        <v>0</v>
      </c>
      <c r="S6" s="64">
        <v>0</v>
      </c>
      <c r="T6" s="64">
        <v>0</v>
      </c>
      <c r="U6" s="65" t="str">
        <f>consumos!A79</f>
        <v>Bolsa Plastica Cargadera ( unidad)</v>
      </c>
      <c r="V6" s="66">
        <f>IF(consumos!D79&lt;0,(1),consumos!D79)</f>
        <v>0</v>
      </c>
      <c r="W6" s="67">
        <f t="shared" si="3"/>
        <v>0</v>
      </c>
      <c r="X6" s="68">
        <v>0</v>
      </c>
    </row>
    <row r="7" spans="1:24" ht="12.75" customHeight="1">
      <c r="A7" s="56" t="str">
        <f>consumos!A37</f>
        <v xml:space="preserve">llaves #6 Nq de lujo </v>
      </c>
      <c r="B7" s="57" t="str">
        <f>consumos!D11</f>
        <v xml:space="preserve">niquel tono a tono </v>
      </c>
      <c r="C7" s="58">
        <f>consumos!E11</f>
        <v>6</v>
      </c>
      <c r="D7" s="59">
        <f>consumos!E11*consumos!J5</f>
        <v>360</v>
      </c>
      <c r="E7" s="59">
        <f>MEDIDAS!C24</f>
        <v>4.1379310344827586E-2</v>
      </c>
      <c r="F7" s="60">
        <f>consumos!H11</f>
        <v>108000</v>
      </c>
      <c r="G7" s="173"/>
      <c r="H7" s="61">
        <f t="shared" si="0"/>
        <v>360</v>
      </c>
      <c r="I7" s="62">
        <f t="shared" si="1"/>
        <v>360</v>
      </c>
      <c r="J7" s="63">
        <f t="shared" si="2"/>
        <v>0</v>
      </c>
      <c r="K7" s="64">
        <v>360</v>
      </c>
      <c r="L7" s="64">
        <v>0</v>
      </c>
      <c r="M7" s="64">
        <v>0</v>
      </c>
      <c r="N7" s="64">
        <v>0</v>
      </c>
      <c r="O7" s="64">
        <v>0</v>
      </c>
      <c r="P7" s="64">
        <v>0</v>
      </c>
      <c r="Q7" s="64">
        <v>0</v>
      </c>
      <c r="R7" s="64">
        <v>0</v>
      </c>
      <c r="S7" s="64">
        <v>0</v>
      </c>
      <c r="T7" s="64">
        <v>0</v>
      </c>
      <c r="U7" s="65" t="str">
        <f>consumos!A80</f>
        <v>Bolsa plastica de 12*14 ( unidad)</v>
      </c>
      <c r="V7" s="66">
        <f>IF(consumos!D80&lt;0,(1),consumos!D80)</f>
        <v>0</v>
      </c>
      <c r="W7" s="67">
        <f t="shared" si="3"/>
        <v>0</v>
      </c>
      <c r="X7" s="68">
        <v>0</v>
      </c>
    </row>
    <row r="8" spans="1:24" ht="12.75" customHeight="1">
      <c r="A8" s="56" t="str">
        <f>consumos!A38</f>
        <v>velcro</v>
      </c>
      <c r="B8" s="57" t="str">
        <f>consumos!D12</f>
        <v xml:space="preserve">negro </v>
      </c>
      <c r="C8" s="58">
        <f>consumos!E12</f>
        <v>10</v>
      </c>
      <c r="D8" s="59">
        <f>consumos!E12*consumos!J5</f>
        <v>600</v>
      </c>
      <c r="E8" s="59">
        <f>MEDIDAS!C25</f>
        <v>6.8965517241379309E-2</v>
      </c>
      <c r="F8" s="60">
        <f>consumos!H12</f>
        <v>300</v>
      </c>
      <c r="G8" s="173"/>
      <c r="H8" s="61">
        <f t="shared" si="0"/>
        <v>600</v>
      </c>
      <c r="I8" s="62">
        <f t="shared" si="1"/>
        <v>600</v>
      </c>
      <c r="J8" s="63">
        <f t="shared" si="2"/>
        <v>0</v>
      </c>
      <c r="K8" s="64">
        <v>600</v>
      </c>
      <c r="L8" s="64">
        <v>0</v>
      </c>
      <c r="M8" s="64">
        <v>0</v>
      </c>
      <c r="N8" s="64">
        <v>0</v>
      </c>
      <c r="O8" s="64">
        <v>0</v>
      </c>
      <c r="P8" s="64">
        <v>0</v>
      </c>
      <c r="Q8" s="64">
        <v>0</v>
      </c>
      <c r="R8" s="64">
        <v>0</v>
      </c>
      <c r="S8" s="64">
        <v>0</v>
      </c>
      <c r="T8" s="64">
        <v>0</v>
      </c>
      <c r="U8" s="65" t="str">
        <f>consumos!A81</f>
        <v>Bolsa Plastica de 15*22 ( unidad)</v>
      </c>
      <c r="V8" s="66">
        <f>IF(consumos!D81&lt;0,(1),consumos!D81)</f>
        <v>0</v>
      </c>
      <c r="W8" s="67">
        <f t="shared" si="3"/>
        <v>0</v>
      </c>
      <c r="X8" s="68">
        <v>0</v>
      </c>
    </row>
    <row r="9" spans="1:24" ht="12.75" customHeight="1">
      <c r="A9" s="56" t="str">
        <f>consumos!A39</f>
        <v>Forro Malla  (cm²)</v>
      </c>
      <c r="B9" s="57" t="str">
        <f>consumos!D13</f>
        <v xml:space="preserve">negro </v>
      </c>
      <c r="C9" s="58">
        <f>consumos!E13</f>
        <v>600</v>
      </c>
      <c r="D9" s="59">
        <f>consumos!E13*consumos!J5</f>
        <v>36000</v>
      </c>
      <c r="E9" s="59">
        <f>MEDIDAS!C26</f>
        <v>4.1379310344827589</v>
      </c>
      <c r="F9" s="60">
        <f>consumos!H13</f>
        <v>38520</v>
      </c>
      <c r="G9" s="173"/>
      <c r="H9" s="61">
        <f t="shared" si="0"/>
        <v>36000</v>
      </c>
      <c r="I9" s="62">
        <f t="shared" si="1"/>
        <v>36000</v>
      </c>
      <c r="J9" s="63">
        <f t="shared" si="2"/>
        <v>0</v>
      </c>
      <c r="K9" s="64">
        <v>36000</v>
      </c>
      <c r="L9" s="64">
        <v>0</v>
      </c>
      <c r="M9" s="64">
        <v>0</v>
      </c>
      <c r="N9" s="64">
        <v>0</v>
      </c>
      <c r="O9" s="64">
        <v>0</v>
      </c>
      <c r="P9" s="64">
        <v>0</v>
      </c>
      <c r="Q9" s="64">
        <v>0</v>
      </c>
      <c r="R9" s="64">
        <v>0</v>
      </c>
      <c r="S9" s="64">
        <v>0</v>
      </c>
      <c r="T9" s="64">
        <v>0</v>
      </c>
      <c r="U9" s="65" t="str">
        <f>consumos!A82</f>
        <v>Cambre de 100gr   (cm²)</v>
      </c>
      <c r="V9" s="66">
        <f>IF(consumos!D82&lt;0,(1),consumos!D82)</f>
        <v>0</v>
      </c>
      <c r="W9" s="67">
        <f t="shared" si="3"/>
        <v>0</v>
      </c>
      <c r="X9" s="68">
        <v>0</v>
      </c>
    </row>
    <row r="10" spans="1:24" ht="12.75" customHeight="1">
      <c r="A10" s="56" t="str">
        <f>consumos!A40</f>
        <v>Cinta Falla de 25mm  (Cm)</v>
      </c>
      <c r="B10" s="57" t="str">
        <f>consumos!D14</f>
        <v xml:space="preserve">negro </v>
      </c>
      <c r="C10" s="58">
        <f>consumos!E14</f>
        <v>260</v>
      </c>
      <c r="D10" s="59">
        <f>consumos!E14*consumos!J5</f>
        <v>15600</v>
      </c>
      <c r="E10" s="59">
        <f>MEDIDAS!C27</f>
        <v>1.7931034482758621</v>
      </c>
      <c r="F10" s="60">
        <f>consumos!H14</f>
        <v>46800</v>
      </c>
      <c r="G10" s="173"/>
      <c r="H10" s="61">
        <f t="shared" si="0"/>
        <v>15600</v>
      </c>
      <c r="I10" s="62">
        <f t="shared" si="1"/>
        <v>15600</v>
      </c>
      <c r="J10" s="63">
        <f t="shared" si="2"/>
        <v>0</v>
      </c>
      <c r="K10" s="64">
        <v>15600</v>
      </c>
      <c r="L10" s="64">
        <v>0</v>
      </c>
      <c r="M10" s="64">
        <v>0</v>
      </c>
      <c r="N10" s="64">
        <v>0</v>
      </c>
      <c r="O10" s="64">
        <v>0</v>
      </c>
      <c r="P10" s="64">
        <v>0</v>
      </c>
      <c r="Q10" s="64">
        <v>0</v>
      </c>
      <c r="R10" s="64">
        <v>0</v>
      </c>
      <c r="S10" s="64">
        <v>0</v>
      </c>
      <c r="T10" s="64">
        <v>0</v>
      </c>
      <c r="U10" s="65" t="str">
        <f>consumos!A83</f>
        <v>Carton Corrugado (pliego)</v>
      </c>
      <c r="V10" s="66">
        <f>IF(consumos!D83&lt;0,(1),consumos!D83)</f>
        <v>0</v>
      </c>
      <c r="W10" s="67">
        <f t="shared" si="3"/>
        <v>0</v>
      </c>
      <c r="X10" s="68">
        <v>0</v>
      </c>
    </row>
    <row r="11" spans="1:24" ht="12.75" customHeight="1">
      <c r="A11" s="56" t="str">
        <f>consumos!A41</f>
        <v>Reata Algodón 1 1/2"- 40mm (cm)</v>
      </c>
      <c r="B11" s="57" t="str">
        <f>consumos!D15</f>
        <v xml:space="preserve">tono a tono </v>
      </c>
      <c r="C11" s="58">
        <f>consumos!E15</f>
        <v>100</v>
      </c>
      <c r="D11" s="59">
        <f>consumos!E15*consumos!J5</f>
        <v>6000</v>
      </c>
      <c r="E11" s="59">
        <f>MEDIDAS!C28</f>
        <v>0.68965517241379315</v>
      </c>
      <c r="F11" s="60">
        <f>consumos!H15</f>
        <v>420000</v>
      </c>
      <c r="G11" s="173"/>
      <c r="H11" s="61">
        <f t="shared" si="0"/>
        <v>6000</v>
      </c>
      <c r="I11" s="62">
        <f t="shared" si="1"/>
        <v>6000</v>
      </c>
      <c r="J11" s="63">
        <f t="shared" si="2"/>
        <v>0</v>
      </c>
      <c r="K11" s="64">
        <v>6000</v>
      </c>
      <c r="L11" s="64">
        <v>0</v>
      </c>
      <c r="M11" s="64">
        <v>0</v>
      </c>
      <c r="N11" s="64">
        <v>0</v>
      </c>
      <c r="O11" s="64">
        <v>0</v>
      </c>
      <c r="P11" s="64">
        <v>0</v>
      </c>
      <c r="Q11" s="64">
        <v>0</v>
      </c>
      <c r="R11" s="64">
        <v>0</v>
      </c>
      <c r="S11" s="64">
        <v>0</v>
      </c>
      <c r="T11" s="64">
        <v>0</v>
      </c>
      <c r="U11" s="65" t="str">
        <f>consumos!A84</f>
        <v>Carton duplex  (pliego)</v>
      </c>
      <c r="V11" s="66">
        <f>IF(consumos!D84&lt;0,(1),consumos!D84)</f>
        <v>20</v>
      </c>
      <c r="W11" s="67">
        <f t="shared" si="3"/>
        <v>0</v>
      </c>
      <c r="X11" s="68">
        <v>20</v>
      </c>
    </row>
    <row r="12" spans="1:24" ht="12.75" customHeight="1">
      <c r="A12" s="56" t="str">
        <f>consumos!A42</f>
        <v>Embono Plastico#3  (cm)</v>
      </c>
      <c r="B12" s="57">
        <f>consumos!D16</f>
        <v>0</v>
      </c>
      <c r="C12" s="58">
        <f>consumos!E16</f>
        <v>0</v>
      </c>
      <c r="D12" s="59">
        <f>consumos!E16*consumos!J5</f>
        <v>0</v>
      </c>
      <c r="E12" s="59">
        <f>MEDIDAS!C29</f>
        <v>0</v>
      </c>
      <c r="F12" s="60">
        <f>consumos!H16</f>
        <v>0</v>
      </c>
      <c r="G12" s="173"/>
      <c r="H12" s="61">
        <f t="shared" si="0"/>
        <v>0</v>
      </c>
      <c r="I12" s="62">
        <f t="shared" si="1"/>
        <v>0</v>
      </c>
      <c r="J12" s="63">
        <f t="shared" si="2"/>
        <v>0</v>
      </c>
      <c r="K12" s="64">
        <v>0</v>
      </c>
      <c r="L12" s="64">
        <v>0</v>
      </c>
      <c r="M12" s="64">
        <v>0</v>
      </c>
      <c r="N12" s="64">
        <v>0</v>
      </c>
      <c r="O12" s="64">
        <v>0</v>
      </c>
      <c r="P12" s="64">
        <v>0</v>
      </c>
      <c r="Q12" s="64">
        <v>0</v>
      </c>
      <c r="R12" s="64">
        <v>0</v>
      </c>
      <c r="S12" s="64">
        <v>0</v>
      </c>
      <c r="T12" s="64">
        <v>0</v>
      </c>
      <c r="U12" s="65" t="str">
        <f>consumos!A85</f>
        <v>Carton Paja (pliego)</v>
      </c>
      <c r="V12" s="66">
        <f>IF(consumos!D85&lt;0,(1),consumos!D85)</f>
        <v>0</v>
      </c>
      <c r="W12" s="67">
        <f t="shared" si="3"/>
        <v>0</v>
      </c>
      <c r="X12" s="68">
        <v>0</v>
      </c>
    </row>
    <row r="13" spans="1:24" ht="12.75" customHeight="1">
      <c r="A13" s="56">
        <f>consumos!A43</f>
        <v>0</v>
      </c>
      <c r="B13" s="57">
        <f>consumos!D17</f>
        <v>0</v>
      </c>
      <c r="C13" s="58">
        <f>consumos!E17</f>
        <v>0</v>
      </c>
      <c r="D13" s="59">
        <f>consumos!E17*consumos!J5</f>
        <v>0</v>
      </c>
      <c r="E13" s="59">
        <f>MEDIDAS!C30</f>
        <v>0</v>
      </c>
      <c r="F13" s="60">
        <f>consumos!H17</f>
        <v>0</v>
      </c>
      <c r="G13" s="173"/>
      <c r="H13" s="61">
        <f t="shared" si="0"/>
        <v>0</v>
      </c>
      <c r="I13" s="62">
        <f t="shared" si="1"/>
        <v>0</v>
      </c>
      <c r="J13" s="63">
        <f t="shared" si="2"/>
        <v>0</v>
      </c>
      <c r="K13" s="64">
        <v>0</v>
      </c>
      <c r="L13" s="64">
        <v>0</v>
      </c>
      <c r="M13" s="64">
        <v>0</v>
      </c>
      <c r="N13" s="64">
        <v>0</v>
      </c>
      <c r="O13" s="64">
        <v>0</v>
      </c>
      <c r="P13" s="64">
        <v>0</v>
      </c>
      <c r="Q13" s="64">
        <v>0</v>
      </c>
      <c r="R13" s="64">
        <v>0</v>
      </c>
      <c r="S13" s="64">
        <v>0</v>
      </c>
      <c r="T13" s="64">
        <v>0</v>
      </c>
      <c r="U13" s="65" t="str">
        <f>consumos!A86</f>
        <v>Cartulina  (pliego)</v>
      </c>
      <c r="V13" s="66">
        <f>IF(consumos!D86&lt;0,(1),consumos!D86)</f>
        <v>0</v>
      </c>
      <c r="W13" s="67">
        <f t="shared" si="3"/>
        <v>0</v>
      </c>
      <c r="X13" s="68">
        <v>0</v>
      </c>
    </row>
    <row r="14" spans="1:24" ht="12.75" customHeight="1">
      <c r="A14" s="56">
        <f>consumos!A44</f>
        <v>0</v>
      </c>
      <c r="B14" s="57">
        <f>consumos!D18</f>
        <v>0</v>
      </c>
      <c r="C14" s="58">
        <f>consumos!E18</f>
        <v>0</v>
      </c>
      <c r="D14" s="59">
        <f>consumos!E18*consumos!J5</f>
        <v>0</v>
      </c>
      <c r="E14" s="59">
        <f>MEDIDAS!C31</f>
        <v>0</v>
      </c>
      <c r="F14" s="60">
        <f>consumos!H18</f>
        <v>0</v>
      </c>
      <c r="G14" s="173"/>
      <c r="H14" s="61">
        <f t="shared" si="0"/>
        <v>0</v>
      </c>
      <c r="I14" s="62">
        <f t="shared" si="1"/>
        <v>0</v>
      </c>
      <c r="J14" s="63">
        <f t="shared" si="2"/>
        <v>0</v>
      </c>
      <c r="K14" s="64">
        <v>0</v>
      </c>
      <c r="L14" s="64">
        <v>0</v>
      </c>
      <c r="M14" s="64">
        <v>0</v>
      </c>
      <c r="N14" s="64">
        <v>0</v>
      </c>
      <c r="O14" s="64">
        <v>0</v>
      </c>
      <c r="P14" s="64">
        <v>0</v>
      </c>
      <c r="Q14" s="64">
        <v>0</v>
      </c>
      <c r="R14" s="64">
        <v>0</v>
      </c>
      <c r="S14" s="64">
        <v>0</v>
      </c>
      <c r="T14" s="64">
        <v>0</v>
      </c>
      <c r="U14" s="65" t="str">
        <f>consumos!A87</f>
        <v>Cinta de Enmascarar de 2"  (unidad)</v>
      </c>
      <c r="V14" s="66">
        <f>IF(consumos!D87&lt;0,(1),consumos!D87)</f>
        <v>0</v>
      </c>
      <c r="W14" s="67">
        <f t="shared" si="3"/>
        <v>0</v>
      </c>
      <c r="X14" s="68">
        <v>0</v>
      </c>
    </row>
    <row r="15" spans="1:24" ht="12.75" customHeight="1">
      <c r="A15" s="56">
        <f>consumos!A45</f>
        <v>0</v>
      </c>
      <c r="B15" s="57">
        <f>consumos!D19</f>
        <v>0</v>
      </c>
      <c r="C15" s="58">
        <f>consumos!E19</f>
        <v>0</v>
      </c>
      <c r="D15" s="59">
        <f>consumos!E19*consumos!J5</f>
        <v>0</v>
      </c>
      <c r="E15" s="59">
        <f>MEDIDAS!C32</f>
        <v>0</v>
      </c>
      <c r="F15" s="60">
        <f>consumos!H19</f>
        <v>0</v>
      </c>
      <c r="G15" s="173"/>
      <c r="H15" s="61">
        <f t="shared" si="0"/>
        <v>0</v>
      </c>
      <c r="I15" s="62">
        <f t="shared" si="1"/>
        <v>0</v>
      </c>
      <c r="J15" s="63">
        <f t="shared" si="2"/>
        <v>0</v>
      </c>
      <c r="K15" s="64">
        <v>0</v>
      </c>
      <c r="L15" s="64">
        <v>0</v>
      </c>
      <c r="M15" s="64">
        <v>0</v>
      </c>
      <c r="N15" s="64">
        <v>0</v>
      </c>
      <c r="O15" s="64">
        <v>0</v>
      </c>
      <c r="P15" s="64">
        <v>0</v>
      </c>
      <c r="Q15" s="64">
        <v>0</v>
      </c>
      <c r="R15" s="64">
        <v>0</v>
      </c>
      <c r="S15" s="64">
        <v>0</v>
      </c>
      <c r="T15" s="64">
        <v>0</v>
      </c>
      <c r="U15" s="65" t="str">
        <f>consumos!A88</f>
        <v>Cinta de trasparente (unidad)</v>
      </c>
      <c r="V15" s="66">
        <f>IF(consumos!D88&lt;0,(1),consumos!D88)</f>
        <v>0</v>
      </c>
      <c r="W15" s="67">
        <f t="shared" si="3"/>
        <v>0</v>
      </c>
      <c r="X15" s="68">
        <v>0</v>
      </c>
    </row>
    <row r="16" spans="1:24" ht="12.75" customHeight="1">
      <c r="A16" s="56">
        <f>consumos!A46</f>
        <v>0</v>
      </c>
      <c r="B16" s="57">
        <f>consumos!D20</f>
        <v>0</v>
      </c>
      <c r="C16" s="58">
        <f>consumos!E20</f>
        <v>0</v>
      </c>
      <c r="D16" s="59">
        <f>consumos!E20*consumos!J5</f>
        <v>0</v>
      </c>
      <c r="E16" s="59">
        <f>MEDIDAS!C33</f>
        <v>0</v>
      </c>
      <c r="F16" s="60">
        <f>consumos!H20</f>
        <v>0</v>
      </c>
      <c r="G16" s="173"/>
      <c r="H16" s="61">
        <f t="shared" si="0"/>
        <v>0</v>
      </c>
      <c r="I16" s="62">
        <f t="shared" si="1"/>
        <v>0</v>
      </c>
      <c r="J16" s="63">
        <f t="shared" si="2"/>
        <v>0</v>
      </c>
      <c r="K16" s="64">
        <v>0</v>
      </c>
      <c r="L16" s="64">
        <v>0</v>
      </c>
      <c r="M16" s="64">
        <v>0</v>
      </c>
      <c r="N16" s="64">
        <v>0</v>
      </c>
      <c r="O16" s="64">
        <v>0</v>
      </c>
      <c r="P16" s="64">
        <v>0</v>
      </c>
      <c r="Q16" s="64">
        <v>0</v>
      </c>
      <c r="R16" s="64">
        <v>0</v>
      </c>
      <c r="S16" s="64">
        <v>0</v>
      </c>
      <c r="T16" s="64">
        <v>0</v>
      </c>
      <c r="U16" s="65" t="str">
        <f>consumos!A89</f>
        <v>Ecohalogenante para suelas</v>
      </c>
      <c r="V16" s="66">
        <f>IF(consumos!D89&lt;0,(1),consumos!D89)</f>
        <v>0</v>
      </c>
      <c r="W16" s="67">
        <f t="shared" si="3"/>
        <v>0</v>
      </c>
      <c r="X16" s="68">
        <v>0</v>
      </c>
    </row>
    <row r="17" spans="1:44" ht="12.75" customHeight="1">
      <c r="A17" s="56">
        <f>consumos!A47</f>
        <v>0</v>
      </c>
      <c r="B17" s="57">
        <f>consumos!D21</f>
        <v>0</v>
      </c>
      <c r="C17" s="58">
        <f>consumos!E21</f>
        <v>0</v>
      </c>
      <c r="D17" s="59">
        <f>consumos!E21*consumos!J5</f>
        <v>0</v>
      </c>
      <c r="E17" s="59">
        <f>MEDIDAS!C34</f>
        <v>0</v>
      </c>
      <c r="F17" s="60">
        <f>consumos!H21</f>
        <v>0</v>
      </c>
      <c r="G17" s="173"/>
      <c r="H17" s="61">
        <f t="shared" si="0"/>
        <v>0</v>
      </c>
      <c r="I17" s="62">
        <f t="shared" si="1"/>
        <v>0</v>
      </c>
      <c r="J17" s="63">
        <f t="shared" si="2"/>
        <v>0</v>
      </c>
      <c r="K17" s="64">
        <v>0</v>
      </c>
      <c r="L17" s="64">
        <v>0</v>
      </c>
      <c r="M17" s="64">
        <v>0</v>
      </c>
      <c r="N17" s="64">
        <v>0</v>
      </c>
      <c r="O17" s="64">
        <v>0</v>
      </c>
      <c r="P17" s="64">
        <v>0</v>
      </c>
      <c r="Q17" s="64">
        <v>0</v>
      </c>
      <c r="R17" s="64">
        <v>0</v>
      </c>
      <c r="S17" s="64">
        <v>0</v>
      </c>
      <c r="T17" s="64">
        <v>0</v>
      </c>
      <c r="U17" s="65" t="str">
        <f>consumos!A90</f>
        <v>Ecolimpiador para suelas</v>
      </c>
      <c r="V17" s="66">
        <f>IF(consumos!D90&lt;0,(1),consumos!D90)</f>
        <v>0</v>
      </c>
      <c r="W17" s="67">
        <f t="shared" si="3"/>
        <v>0</v>
      </c>
      <c r="X17" s="68">
        <v>0</v>
      </c>
    </row>
    <row r="18" spans="1:44" ht="12.75" customHeight="1">
      <c r="A18" s="56">
        <f>consumos!A48</f>
        <v>0</v>
      </c>
      <c r="B18" s="57">
        <f>consumos!D22</f>
        <v>0</v>
      </c>
      <c r="C18" s="58">
        <f>consumos!E22</f>
        <v>0</v>
      </c>
      <c r="D18" s="59">
        <f>consumos!E22*consumos!J5</f>
        <v>0</v>
      </c>
      <c r="E18" s="59">
        <f>MEDIDAS!C35</f>
        <v>0</v>
      </c>
      <c r="F18" s="60">
        <f>consumos!H22</f>
        <v>0</v>
      </c>
      <c r="G18" s="173"/>
      <c r="H18" s="61">
        <f t="shared" si="0"/>
        <v>0</v>
      </c>
      <c r="I18" s="62">
        <f t="shared" si="1"/>
        <v>0</v>
      </c>
      <c r="J18" s="63">
        <f t="shared" si="2"/>
        <v>0</v>
      </c>
      <c r="K18" s="64">
        <v>0</v>
      </c>
      <c r="L18" s="64">
        <v>0</v>
      </c>
      <c r="M18" s="64">
        <v>0</v>
      </c>
      <c r="N18" s="64">
        <v>0</v>
      </c>
      <c r="O18" s="64">
        <v>0</v>
      </c>
      <c r="P18" s="64">
        <v>0</v>
      </c>
      <c r="Q18" s="64">
        <v>0</v>
      </c>
      <c r="R18" s="64">
        <v>0</v>
      </c>
      <c r="S18" s="64">
        <v>0</v>
      </c>
      <c r="T18" s="64">
        <v>0</v>
      </c>
      <c r="U18" s="65" t="str">
        <f>consumos!A91</f>
        <v>Halogenante LH rapido ( galòn 3600 cm 3)</v>
      </c>
      <c r="V18" s="66">
        <f>IF(consumos!D91&lt;0,(1),consumos!D91)</f>
        <v>0</v>
      </c>
      <c r="W18" s="67">
        <f t="shared" si="3"/>
        <v>0</v>
      </c>
      <c r="X18" s="68">
        <v>0</v>
      </c>
    </row>
    <row r="19" spans="1:44" ht="12.75" customHeight="1">
      <c r="A19" s="56">
        <f>consumos!A49</f>
        <v>0</v>
      </c>
      <c r="B19" s="57">
        <f>consumos!D23</f>
        <v>0</v>
      </c>
      <c r="C19" s="58">
        <f>consumos!E23</f>
        <v>0</v>
      </c>
      <c r="D19" s="59">
        <f>consumos!E23*consumos!J5</f>
        <v>0</v>
      </c>
      <c r="E19" s="59">
        <f>MEDIDAS!C36</f>
        <v>0</v>
      </c>
      <c r="F19" s="60">
        <f>consumos!H23</f>
        <v>0</v>
      </c>
      <c r="G19" s="173"/>
      <c r="H19" s="61">
        <f t="shared" si="0"/>
        <v>0</v>
      </c>
      <c r="I19" s="62">
        <f t="shared" si="1"/>
        <v>0</v>
      </c>
      <c r="J19" s="63">
        <f t="shared" si="2"/>
        <v>0</v>
      </c>
      <c r="K19" s="64">
        <v>0</v>
      </c>
      <c r="L19" s="64">
        <v>0</v>
      </c>
      <c r="M19" s="64">
        <v>0</v>
      </c>
      <c r="N19" s="64">
        <v>0</v>
      </c>
      <c r="O19" s="64">
        <v>0</v>
      </c>
      <c r="P19" s="64">
        <v>0</v>
      </c>
      <c r="Q19" s="64">
        <v>0</v>
      </c>
      <c r="R19" s="64">
        <v>0</v>
      </c>
      <c r="S19" s="64">
        <v>0</v>
      </c>
      <c r="T19" s="64">
        <v>0</v>
      </c>
      <c r="U19" s="65" t="str">
        <f>consumos!A92</f>
        <v>Halogenante rapido 0817</v>
      </c>
      <c r="V19" s="66">
        <f>IF(consumos!D92&lt;0,(1),consumos!D92)</f>
        <v>0</v>
      </c>
      <c r="W19" s="67">
        <f t="shared" si="3"/>
        <v>0</v>
      </c>
      <c r="X19" s="68">
        <v>0</v>
      </c>
    </row>
    <row r="20" spans="1:44" ht="12.75" customHeight="1">
      <c r="A20" s="56">
        <f>consumos!A50</f>
        <v>0</v>
      </c>
      <c r="B20" s="57">
        <f>consumos!D24</f>
        <v>0</v>
      </c>
      <c r="C20" s="58">
        <f>consumos!E24</f>
        <v>0</v>
      </c>
      <c r="D20" s="59">
        <f>consumos!E24*consumos!J5</f>
        <v>0</v>
      </c>
      <c r="E20" s="59">
        <f>MEDIDAS!C37</f>
        <v>0</v>
      </c>
      <c r="F20" s="60">
        <f>consumos!H24</f>
        <v>0</v>
      </c>
      <c r="G20" s="173"/>
      <c r="H20" s="61">
        <f t="shared" si="0"/>
        <v>0</v>
      </c>
      <c r="I20" s="62">
        <f t="shared" si="1"/>
        <v>0</v>
      </c>
      <c r="J20" s="63">
        <f t="shared" si="2"/>
        <v>0</v>
      </c>
      <c r="K20" s="64">
        <v>0</v>
      </c>
      <c r="L20" s="64">
        <v>0</v>
      </c>
      <c r="M20" s="64">
        <v>0</v>
      </c>
      <c r="N20" s="64">
        <v>0</v>
      </c>
      <c r="O20" s="64">
        <v>0</v>
      </c>
      <c r="P20" s="64">
        <v>0</v>
      </c>
      <c r="Q20" s="64">
        <v>0</v>
      </c>
      <c r="R20" s="64">
        <v>0</v>
      </c>
      <c r="S20" s="64">
        <v>0</v>
      </c>
      <c r="T20" s="64">
        <v>0</v>
      </c>
      <c r="U20" s="65" t="str">
        <f>consumos!A93</f>
        <v>Hilo Colores surtidos# 20 (cono 250 mt)</v>
      </c>
      <c r="V20" s="66">
        <f>IF(consumos!D93&lt;0,(1),consumos!D93)</f>
        <v>0</v>
      </c>
      <c r="W20" s="67">
        <f t="shared" si="3"/>
        <v>0</v>
      </c>
      <c r="X20" s="68">
        <v>0</v>
      </c>
    </row>
    <row r="21" spans="1:44" ht="12.75" customHeight="1">
      <c r="A21" s="56">
        <f>consumos!A51</f>
        <v>0</v>
      </c>
      <c r="B21" s="57">
        <f>consumos!D25</f>
        <v>0</v>
      </c>
      <c r="C21" s="58">
        <f>consumos!E25</f>
        <v>0</v>
      </c>
      <c r="D21" s="59">
        <f>consumos!E25*consumos!J5</f>
        <v>0</v>
      </c>
      <c r="E21" s="59">
        <f>MEDIDAS!C38</f>
        <v>0</v>
      </c>
      <c r="F21" s="60">
        <f>consumos!H25</f>
        <v>0</v>
      </c>
      <c r="G21" s="173"/>
      <c r="H21" s="61">
        <f t="shared" si="0"/>
        <v>0</v>
      </c>
      <c r="I21" s="62">
        <f t="shared" si="1"/>
        <v>0</v>
      </c>
      <c r="J21" s="63">
        <f t="shared" si="2"/>
        <v>0</v>
      </c>
      <c r="K21" s="64">
        <v>0</v>
      </c>
      <c r="L21" s="64">
        <v>0</v>
      </c>
      <c r="M21" s="64">
        <v>0</v>
      </c>
      <c r="N21" s="64">
        <v>0</v>
      </c>
      <c r="O21" s="64">
        <v>0</v>
      </c>
      <c r="P21" s="64">
        <v>0</v>
      </c>
      <c r="Q21" s="64">
        <v>0</v>
      </c>
      <c r="R21" s="64">
        <v>0</v>
      </c>
      <c r="S21" s="64">
        <v>0</v>
      </c>
      <c r="T21" s="64">
        <v>0</v>
      </c>
      <c r="U21" s="65" t="str">
        <f>consumos!A94</f>
        <v>Hilo Colores surtidos# 40 (cono 1000 mt)</v>
      </c>
      <c r="V21" s="66">
        <f>IF(consumos!D94&lt;0,(1),consumos!D94)</f>
        <v>0</v>
      </c>
      <c r="W21" s="67">
        <f t="shared" si="3"/>
        <v>0</v>
      </c>
      <c r="X21" s="68">
        <v>0</v>
      </c>
    </row>
    <row r="22" spans="1:44" ht="12.75" customHeight="1">
      <c r="A22" s="56">
        <f>consumos!A52</f>
        <v>0</v>
      </c>
      <c r="B22" s="57">
        <f>consumos!D26</f>
        <v>0</v>
      </c>
      <c r="C22" s="58">
        <f>consumos!E26</f>
        <v>0</v>
      </c>
      <c r="D22" s="59">
        <f>consumos!E26*consumos!J5</f>
        <v>0</v>
      </c>
      <c r="E22" s="59">
        <f>MEDIDAS!C39</f>
        <v>0</v>
      </c>
      <c r="F22" s="60">
        <f>consumos!H26</f>
        <v>0</v>
      </c>
      <c r="G22" s="173"/>
      <c r="H22" s="61">
        <f t="shared" si="0"/>
        <v>0</v>
      </c>
      <c r="I22" s="62">
        <f t="shared" si="1"/>
        <v>0</v>
      </c>
      <c r="J22" s="63">
        <f t="shared" si="2"/>
        <v>0</v>
      </c>
      <c r="K22" s="64">
        <v>0</v>
      </c>
      <c r="L22" s="64">
        <v>0</v>
      </c>
      <c r="M22" s="64">
        <v>0</v>
      </c>
      <c r="N22" s="64">
        <v>0</v>
      </c>
      <c r="O22" s="64">
        <v>0</v>
      </c>
      <c r="P22" s="64">
        <v>0</v>
      </c>
      <c r="Q22" s="64">
        <v>0</v>
      </c>
      <c r="R22" s="64">
        <v>0</v>
      </c>
      <c r="S22" s="64">
        <v>0</v>
      </c>
      <c r="T22" s="64">
        <v>0</v>
      </c>
      <c r="U22" s="65" t="str">
        <f>consumos!A95</f>
        <v>Hilo Colores surtidos# 60 (cono 1500 mt)</v>
      </c>
      <c r="V22" s="66">
        <f>IF(consumos!D95&lt;0,(1),consumos!D95)</f>
        <v>24</v>
      </c>
      <c r="W22" s="67">
        <f t="shared" si="3"/>
        <v>0</v>
      </c>
      <c r="X22" s="68">
        <v>24</v>
      </c>
    </row>
    <row r="23" spans="1:44" ht="12.75" customHeight="1">
      <c r="A23" s="56">
        <f>consumos!A53</f>
        <v>0</v>
      </c>
      <c r="B23" s="57">
        <f>consumos!D27</f>
        <v>0</v>
      </c>
      <c r="C23" s="58">
        <f>consumos!E27</f>
        <v>0</v>
      </c>
      <c r="D23" s="59">
        <f>consumos!E27*consumos!J5</f>
        <v>0</v>
      </c>
      <c r="E23" s="59">
        <f>MEDIDAS!C40</f>
        <v>0</v>
      </c>
      <c r="F23" s="60">
        <f>consumos!H27</f>
        <v>0</v>
      </c>
      <c r="G23" s="173"/>
      <c r="H23" s="61">
        <f t="shared" si="0"/>
        <v>0</v>
      </c>
      <c r="I23" s="62">
        <f t="shared" si="1"/>
        <v>0</v>
      </c>
      <c r="J23" s="63">
        <f t="shared" si="2"/>
        <v>0</v>
      </c>
      <c r="K23" s="64">
        <v>0</v>
      </c>
      <c r="L23" s="64">
        <v>0</v>
      </c>
      <c r="M23" s="64">
        <v>0</v>
      </c>
      <c r="N23" s="64">
        <v>0</v>
      </c>
      <c r="O23" s="64">
        <v>0</v>
      </c>
      <c r="P23" s="64">
        <v>0</v>
      </c>
      <c r="Q23" s="64">
        <v>0</v>
      </c>
      <c r="R23" s="64">
        <v>0</v>
      </c>
      <c r="S23" s="64">
        <v>0</v>
      </c>
      <c r="T23" s="64">
        <v>0</v>
      </c>
      <c r="U23" s="65" t="str">
        <f>consumos!A96</f>
        <v>Hilo Encerado cono 100 gr  (metro)</v>
      </c>
      <c r="V23" s="66">
        <f>IF(consumos!D96&lt;0,(1),consumos!D96)</f>
        <v>0</v>
      </c>
      <c r="W23" s="67">
        <f t="shared" si="3"/>
        <v>0</v>
      </c>
      <c r="X23" s="68">
        <v>0</v>
      </c>
    </row>
    <row r="24" spans="1:44" ht="12.75" customHeight="1">
      <c r="A24" s="56">
        <f>consumos!A54</f>
        <v>0</v>
      </c>
      <c r="B24" s="57">
        <f>consumos!D28</f>
        <v>0</v>
      </c>
      <c r="C24" s="58">
        <f>consumos!E28</f>
        <v>0</v>
      </c>
      <c r="D24" s="59">
        <f>consumos!E28*consumos!J5</f>
        <v>0</v>
      </c>
      <c r="E24" s="59">
        <f>MEDIDAS!C41</f>
        <v>0</v>
      </c>
      <c r="F24" s="60">
        <f>consumos!H28</f>
        <v>0</v>
      </c>
      <c r="G24" s="173"/>
      <c r="H24" s="61">
        <f t="shared" si="0"/>
        <v>0</v>
      </c>
      <c r="I24" s="62">
        <f t="shared" si="1"/>
        <v>0</v>
      </c>
      <c r="J24" s="63">
        <f t="shared" si="2"/>
        <v>0</v>
      </c>
      <c r="K24" s="64">
        <v>0</v>
      </c>
      <c r="L24" s="64">
        <v>0</v>
      </c>
      <c r="M24" s="64">
        <v>0</v>
      </c>
      <c r="N24" s="64">
        <v>0</v>
      </c>
      <c r="O24" s="64">
        <v>0</v>
      </c>
      <c r="P24" s="64">
        <v>0</v>
      </c>
      <c r="Q24" s="64">
        <v>0</v>
      </c>
      <c r="R24" s="64">
        <v>0</v>
      </c>
      <c r="S24" s="64">
        <v>0</v>
      </c>
      <c r="T24" s="64">
        <v>0</v>
      </c>
      <c r="U24" s="65" t="str">
        <f>consumos!A97</f>
        <v>Hilo Terlenka 2 cabos (cono 150mt)</v>
      </c>
      <c r="V24" s="66">
        <f>IF(consumos!D97&lt;0,(1),consumos!D97)</f>
        <v>0</v>
      </c>
      <c r="W24" s="67">
        <f t="shared" si="3"/>
        <v>0</v>
      </c>
      <c r="X24" s="68">
        <v>0</v>
      </c>
    </row>
    <row r="25" spans="1:44" ht="12.75" customHeight="1">
      <c r="A25" s="56">
        <f>consumos!A55</f>
        <v>0</v>
      </c>
      <c r="B25" s="57">
        <f>consumos!D29</f>
        <v>0</v>
      </c>
      <c r="C25" s="58">
        <f>consumos!E29</f>
        <v>0</v>
      </c>
      <c r="D25" s="59">
        <f>consumos!E29*consumos!J5</f>
        <v>0</v>
      </c>
      <c r="E25" s="59">
        <f>MEDIDAS!C42</f>
        <v>0</v>
      </c>
      <c r="F25" s="60">
        <f>consumos!H29</f>
        <v>0</v>
      </c>
      <c r="G25" s="173"/>
      <c r="H25" s="61">
        <f t="shared" si="0"/>
        <v>0</v>
      </c>
      <c r="I25" s="62">
        <f t="shared" si="1"/>
        <v>0</v>
      </c>
      <c r="J25" s="63">
        <f t="shared" si="2"/>
        <v>0</v>
      </c>
      <c r="K25" s="64">
        <v>0</v>
      </c>
      <c r="L25" s="64">
        <v>0</v>
      </c>
      <c r="M25" s="64">
        <v>0</v>
      </c>
      <c r="N25" s="64">
        <v>0</v>
      </c>
      <c r="O25" s="64">
        <v>0</v>
      </c>
      <c r="P25" s="64">
        <v>0</v>
      </c>
      <c r="Q25" s="64">
        <v>0</v>
      </c>
      <c r="R25" s="64">
        <v>0</v>
      </c>
      <c r="S25" s="64">
        <v>0</v>
      </c>
      <c r="T25" s="64">
        <v>0</v>
      </c>
      <c r="U25" s="65" t="str">
        <f>consumos!A98</f>
        <v>Interlon  (cm²)</v>
      </c>
      <c r="V25" s="66">
        <f>IF(consumos!D98&lt;0,(1),consumos!D98)</f>
        <v>280000</v>
      </c>
      <c r="W25" s="67">
        <f t="shared" si="3"/>
        <v>280000</v>
      </c>
      <c r="X25" s="68">
        <v>0</v>
      </c>
    </row>
    <row r="26" spans="1:44" ht="12.75" customHeight="1">
      <c r="A26" s="56">
        <f>consumos!A56</f>
        <v>0</v>
      </c>
      <c r="B26" s="57">
        <f>consumos!D30</f>
        <v>0</v>
      </c>
      <c r="C26" s="58">
        <f>consumos!E30</f>
        <v>0</v>
      </c>
      <c r="D26" s="59">
        <f>consumos!E30*consumos!J5</f>
        <v>0</v>
      </c>
      <c r="E26" s="59">
        <f>MEDIDAS!C43</f>
        <v>0</v>
      </c>
      <c r="F26" s="60">
        <f>consumos!H30</f>
        <v>0</v>
      </c>
      <c r="G26" s="173"/>
      <c r="H26" s="61">
        <f t="shared" si="0"/>
        <v>0</v>
      </c>
      <c r="I26" s="62">
        <f t="shared" si="1"/>
        <v>0</v>
      </c>
      <c r="J26" s="63">
        <f t="shared" si="2"/>
        <v>0</v>
      </c>
      <c r="K26" s="64">
        <v>0</v>
      </c>
      <c r="L26" s="64">
        <v>0</v>
      </c>
      <c r="M26" s="64">
        <v>0</v>
      </c>
      <c r="N26" s="64">
        <v>0</v>
      </c>
      <c r="O26" s="64">
        <v>0</v>
      </c>
      <c r="P26" s="64">
        <v>0</v>
      </c>
      <c r="Q26" s="64">
        <v>0</v>
      </c>
      <c r="R26" s="64">
        <v>0</v>
      </c>
      <c r="S26" s="64">
        <v>0</v>
      </c>
      <c r="T26" s="64">
        <v>0</v>
      </c>
      <c r="U26" s="65" t="str">
        <f>consumos!A99</f>
        <v>Lamina Zinc (unidad)</v>
      </c>
      <c r="V26" s="66">
        <f>IF(consumos!D99&lt;0,(1),consumos!D99)</f>
        <v>200</v>
      </c>
      <c r="W26" s="67">
        <f t="shared" si="3"/>
        <v>200</v>
      </c>
      <c r="X26" s="68">
        <v>0</v>
      </c>
    </row>
    <row r="27" spans="1:44" ht="12.75" customHeight="1">
      <c r="A27" s="56">
        <f>consumos!A57</f>
        <v>0</v>
      </c>
      <c r="B27" s="57">
        <f>consumos!D31</f>
        <v>0</v>
      </c>
      <c r="C27" s="58">
        <f>consumos!E31</f>
        <v>0</v>
      </c>
      <c r="D27" s="59">
        <f>consumos!E31*consumos!J5</f>
        <v>0</v>
      </c>
      <c r="E27" s="59">
        <f>MEDIDAS!C44</f>
        <v>0</v>
      </c>
      <c r="F27" s="60">
        <f>consumos!H31</f>
        <v>0</v>
      </c>
      <c r="G27" s="173"/>
      <c r="H27" s="61">
        <f t="shared" si="0"/>
        <v>0</v>
      </c>
      <c r="I27" s="62">
        <f t="shared" si="1"/>
        <v>0</v>
      </c>
      <c r="J27" s="63">
        <f t="shared" si="2"/>
        <v>0</v>
      </c>
      <c r="K27" s="64">
        <v>0</v>
      </c>
      <c r="L27" s="64">
        <v>0</v>
      </c>
      <c r="M27" s="64">
        <v>0</v>
      </c>
      <c r="N27" s="64">
        <v>0</v>
      </c>
      <c r="O27" s="64">
        <v>0</v>
      </c>
      <c r="P27" s="64">
        <v>0</v>
      </c>
      <c r="Q27" s="64">
        <v>0</v>
      </c>
      <c r="R27" s="64">
        <v>0</v>
      </c>
      <c r="S27" s="64">
        <v>0</v>
      </c>
      <c r="T27" s="64">
        <v>0</v>
      </c>
      <c r="U27" s="65" t="str">
        <f>consumos!A100</f>
        <v>Lija de Agua#120 (unidad)</v>
      </c>
      <c r="V27" s="66">
        <f>IF(consumos!D100&lt;0,(1),consumos!D100)</f>
        <v>0</v>
      </c>
      <c r="W27" s="67">
        <f t="shared" si="3"/>
        <v>0</v>
      </c>
      <c r="X27" s="68">
        <v>0</v>
      </c>
    </row>
    <row r="28" spans="1:44" ht="13.5" customHeight="1">
      <c r="A28" s="56">
        <f>consumos!A58</f>
        <v>0</v>
      </c>
      <c r="B28" s="57">
        <f>consumos!D32</f>
        <v>0</v>
      </c>
      <c r="C28" s="58">
        <f>consumos!E32</f>
        <v>0</v>
      </c>
      <c r="D28" s="59">
        <f>consumos!E32*consumos!J5</f>
        <v>0</v>
      </c>
      <c r="E28" s="59">
        <f>MEDIDAS!C45</f>
        <v>0</v>
      </c>
      <c r="F28" s="60">
        <f>consumos!H32</f>
        <v>0</v>
      </c>
      <c r="G28" s="173"/>
      <c r="H28" s="61">
        <f t="shared" si="0"/>
        <v>0</v>
      </c>
      <c r="I28" s="69">
        <f t="shared" si="1"/>
        <v>0</v>
      </c>
      <c r="J28" s="70">
        <f t="shared" si="2"/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0</v>
      </c>
      <c r="R28" s="71">
        <v>0</v>
      </c>
      <c r="S28" s="71">
        <v>0</v>
      </c>
      <c r="T28" s="71">
        <v>0</v>
      </c>
      <c r="U28" s="65" t="str">
        <f>consumos!A101</f>
        <v>Lija de Agua#180 (unidad)</v>
      </c>
      <c r="V28" s="66">
        <f>IF(consumos!D101&lt;0,(1),consumos!D101)</f>
        <v>0</v>
      </c>
      <c r="W28" s="67">
        <f t="shared" si="3"/>
        <v>0</v>
      </c>
      <c r="X28" s="68">
        <v>0</v>
      </c>
    </row>
    <row r="29" spans="1:44" ht="17.25" customHeight="1">
      <c r="A29" s="112" t="s">
        <v>132</v>
      </c>
      <c r="B29" s="174"/>
      <c r="C29" s="174"/>
      <c r="D29" s="175"/>
      <c r="E29" s="72"/>
      <c r="F29" s="73">
        <f>SUM(F4:F28)</f>
        <v>851700</v>
      </c>
      <c r="G29" s="74"/>
      <c r="H29" s="75"/>
      <c r="I29" s="76"/>
      <c r="J29" s="77"/>
      <c r="K29" s="176" t="str">
        <f>consumos!A62</f>
        <v>OBSERVACIONES</v>
      </c>
      <c r="L29" s="172"/>
      <c r="M29" s="172"/>
      <c r="N29" s="172"/>
      <c r="O29" s="172"/>
      <c r="P29" s="172"/>
      <c r="Q29" s="172"/>
      <c r="R29" s="172"/>
      <c r="S29" s="172"/>
      <c r="T29" s="124"/>
      <c r="U29" s="65" t="str">
        <f>consumos!A102</f>
        <v>Lija de Agua#240 (unidad)</v>
      </c>
      <c r="V29" s="66">
        <f>IF(consumos!D102&lt;0,(1),consumos!D102)</f>
        <v>0</v>
      </c>
      <c r="W29" s="67">
        <f t="shared" si="3"/>
        <v>0</v>
      </c>
      <c r="X29" s="68">
        <v>0</v>
      </c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</row>
    <row r="30" spans="1:44" ht="13.5" customHeight="1">
      <c r="A30" s="112" t="s">
        <v>133</v>
      </c>
      <c r="B30" s="174"/>
      <c r="C30" s="174"/>
      <c r="D30" s="174"/>
      <c r="E30" s="177"/>
      <c r="F30" s="121"/>
      <c r="G30" s="121"/>
      <c r="H30" s="178"/>
      <c r="I30" s="179"/>
      <c r="J30" s="180"/>
      <c r="K30" s="149"/>
      <c r="L30" s="127"/>
      <c r="M30" s="127"/>
      <c r="N30" s="127"/>
      <c r="O30" s="127"/>
      <c r="P30" s="127"/>
      <c r="Q30" s="127"/>
      <c r="R30" s="127"/>
      <c r="S30" s="127"/>
      <c r="T30" s="128"/>
      <c r="U30" s="65" t="str">
        <f>consumos!A103</f>
        <v>Lija de Agua#400 (unidad)</v>
      </c>
      <c r="V30" s="66">
        <f>IF(consumos!D103&lt;0,(1),consumos!D103)</f>
        <v>0</v>
      </c>
      <c r="W30" s="67">
        <f t="shared" si="3"/>
        <v>0</v>
      </c>
      <c r="X30" s="68">
        <v>0</v>
      </c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</row>
    <row r="31" spans="1:44" ht="12.75" customHeight="1">
      <c r="A31" s="121"/>
      <c r="B31" s="121"/>
      <c r="C31" s="121"/>
      <c r="D31" s="121"/>
      <c r="E31" s="121"/>
      <c r="F31" s="121"/>
      <c r="G31" s="121"/>
      <c r="H31" s="178"/>
      <c r="I31" s="179"/>
      <c r="J31" s="180"/>
      <c r="K31" s="181" t="str">
        <f>consumos!A63</f>
        <v>60 chapa burbuja o jordao de pulgada y media</v>
      </c>
      <c r="L31" s="114"/>
      <c r="M31" s="114"/>
      <c r="N31" s="114"/>
      <c r="O31" s="114"/>
      <c r="P31" s="114"/>
      <c r="Q31" s="114"/>
      <c r="R31" s="114"/>
      <c r="S31" s="114"/>
      <c r="T31" s="115"/>
      <c r="U31" s="65" t="str">
        <f>consumos!A104</f>
        <v>Lija de Agua#600 (unidad)</v>
      </c>
      <c r="V31" s="66">
        <f>IF(consumos!D104&lt;0,(1),consumos!D104)</f>
        <v>0</v>
      </c>
      <c r="W31" s="67">
        <f t="shared" si="3"/>
        <v>0</v>
      </c>
      <c r="X31" s="68">
        <v>0</v>
      </c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</row>
    <row r="32" spans="1:44" ht="12.75" customHeight="1">
      <c r="A32" s="121"/>
      <c r="B32" s="121"/>
      <c r="C32" s="121"/>
      <c r="D32" s="121"/>
      <c r="E32" s="121"/>
      <c r="F32" s="121"/>
      <c r="G32" s="121"/>
      <c r="H32" s="178"/>
      <c r="I32" s="179"/>
      <c r="J32" s="180"/>
      <c r="K32" s="181" t="str">
        <f>consumos!A64</f>
        <v>40 agujas cabo grueso largas  20 110 y 20 100</v>
      </c>
      <c r="L32" s="114"/>
      <c r="M32" s="114"/>
      <c r="N32" s="114"/>
      <c r="O32" s="114"/>
      <c r="P32" s="114"/>
      <c r="Q32" s="114"/>
      <c r="R32" s="114"/>
      <c r="S32" s="114"/>
      <c r="T32" s="115"/>
      <c r="U32" s="65" t="str">
        <f>consumos!A105</f>
        <v>Limpiador AT 20  ( galón 3600 cm 3)</v>
      </c>
      <c r="V32" s="66">
        <f>IF(consumos!D105&lt;0,(1),consumos!D105)</f>
        <v>0</v>
      </c>
      <c r="W32" s="67">
        <f t="shared" si="3"/>
        <v>0</v>
      </c>
      <c r="X32" s="68">
        <v>0</v>
      </c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</row>
    <row r="33" spans="1:44" ht="12.75" customHeight="1">
      <c r="A33" s="121"/>
      <c r="B33" s="121"/>
      <c r="C33" s="121"/>
      <c r="D33" s="121"/>
      <c r="E33" s="121"/>
      <c r="F33" s="121"/>
      <c r="G33" s="121"/>
      <c r="H33" s="178"/>
      <c r="I33" s="179"/>
      <c r="J33" s="180"/>
      <c r="K33" s="181" t="str">
        <f>consumos!A65</f>
        <v xml:space="preserve">12 unidades  hilos colores surtidos nº 60 ( cono 1500 mt )  para las practicas </v>
      </c>
      <c r="L33" s="114"/>
      <c r="M33" s="114"/>
      <c r="N33" s="114"/>
      <c r="O33" s="114"/>
      <c r="P33" s="114"/>
      <c r="Q33" s="114"/>
      <c r="R33" s="114"/>
      <c r="S33" s="114"/>
      <c r="T33" s="115"/>
      <c r="U33" s="65" t="str">
        <f>consumos!A106</f>
        <v>Limpiador para acabados</v>
      </c>
      <c r="V33" s="66">
        <f>IF(consumos!D106&lt;0,(1),consumos!D106)</f>
        <v>0</v>
      </c>
      <c r="W33" s="67">
        <f t="shared" si="3"/>
        <v>0</v>
      </c>
      <c r="X33" s="68">
        <v>0</v>
      </c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</row>
    <row r="34" spans="1:44" ht="12.75" customHeight="1">
      <c r="A34" s="121"/>
      <c r="B34" s="121"/>
      <c r="C34" s="121"/>
      <c r="D34" s="121"/>
      <c r="E34" s="121"/>
      <c r="F34" s="121"/>
      <c r="G34" s="121"/>
      <c r="H34" s="178"/>
      <c r="I34" s="179"/>
      <c r="J34" s="180"/>
      <c r="K34" s="181" t="str">
        <f>consumos!A66</f>
        <v xml:space="preserve">12 unidades  hilos colores surtidos nº 60 ( cono 1500 mt )  negro, verde y gris para la produccion </v>
      </c>
      <c r="L34" s="114"/>
      <c r="M34" s="114"/>
      <c r="N34" s="114"/>
      <c r="O34" s="114"/>
      <c r="P34" s="114"/>
      <c r="Q34" s="114"/>
      <c r="R34" s="114"/>
      <c r="S34" s="114"/>
      <c r="T34" s="115"/>
      <c r="U34" s="65" t="str">
        <f>consumos!A107</f>
        <v>Limpiador VZ 40 ( galón 3600 cm 3)</v>
      </c>
      <c r="V34" s="66">
        <f>IF(consumos!D107&lt;0,(1),consumos!D107)</f>
        <v>0</v>
      </c>
      <c r="W34" s="67">
        <f t="shared" si="3"/>
        <v>0</v>
      </c>
      <c r="X34" s="68">
        <v>0</v>
      </c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</row>
    <row r="35" spans="1:44" ht="12.75" customHeight="1">
      <c r="A35" s="121"/>
      <c r="B35" s="121"/>
      <c r="C35" s="121"/>
      <c r="D35" s="121"/>
      <c r="E35" s="121"/>
      <c r="F35" s="121"/>
      <c r="G35" s="121"/>
      <c r="H35" s="178"/>
      <c r="I35" s="179"/>
      <c r="J35" s="180"/>
      <c r="K35" s="181" t="str">
        <f>consumos!A67</f>
        <v>60 trabilla de pulgada y media</v>
      </c>
      <c r="L35" s="114"/>
      <c r="M35" s="114"/>
      <c r="N35" s="114"/>
      <c r="O35" s="114"/>
      <c r="P35" s="114"/>
      <c r="Q35" s="114"/>
      <c r="R35" s="114"/>
      <c r="S35" s="114"/>
      <c r="T35" s="115"/>
      <c r="U35" s="65" t="str">
        <f>consumos!A108</f>
        <v>Papel periodico  (pliego)</v>
      </c>
      <c r="V35" s="66">
        <f>IF(consumos!D108&lt;0,(1),consumos!D108)</f>
        <v>40</v>
      </c>
      <c r="W35" s="67">
        <f t="shared" si="3"/>
        <v>0</v>
      </c>
      <c r="X35" s="68">
        <v>40</v>
      </c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</row>
    <row r="36" spans="1:44" ht="12.75" customHeight="1">
      <c r="A36" s="121"/>
      <c r="B36" s="121"/>
      <c r="C36" s="121"/>
      <c r="D36" s="121"/>
      <c r="E36" s="121"/>
      <c r="F36" s="121"/>
      <c r="G36" s="121"/>
      <c r="H36" s="121"/>
      <c r="I36" s="121"/>
      <c r="J36" s="121"/>
      <c r="K36" s="181" t="str">
        <f>consumos!A68</f>
        <v>6 laminas carto industrial ( para molderia )</v>
      </c>
      <c r="L36" s="114"/>
      <c r="M36" s="114"/>
      <c r="N36" s="114"/>
      <c r="O36" s="114"/>
      <c r="P36" s="114"/>
      <c r="Q36" s="114"/>
      <c r="R36" s="114"/>
      <c r="S36" s="114"/>
      <c r="T36" s="115"/>
      <c r="U36" s="65" t="str">
        <f>consumos!A109</f>
        <v>Pegante advance o pega amarilla</v>
      </c>
      <c r="V36" s="66">
        <f>IF(consumos!D109&lt;0,(1),consumos!D109)</f>
        <v>0.5</v>
      </c>
      <c r="W36" s="67">
        <f t="shared" si="3"/>
        <v>-0.5</v>
      </c>
      <c r="X36" s="68">
        <v>1</v>
      </c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</row>
    <row r="37" spans="1:44" ht="12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81">
        <f>consumos!A69</f>
        <v>0</v>
      </c>
      <c r="L37" s="114"/>
      <c r="M37" s="114"/>
      <c r="N37" s="114"/>
      <c r="O37" s="114"/>
      <c r="P37" s="114"/>
      <c r="Q37" s="114"/>
      <c r="R37" s="114"/>
      <c r="S37" s="114"/>
      <c r="T37" s="115"/>
      <c r="U37" s="65" t="str">
        <f>consumos!A110</f>
        <v>Pu  419 pegante poliuretano</v>
      </c>
      <c r="V37" s="66">
        <f>IF(consumos!D110&lt;0,(1),consumos!D110)</f>
        <v>0</v>
      </c>
      <c r="W37" s="67">
        <f t="shared" si="3"/>
        <v>0</v>
      </c>
      <c r="X37" s="68">
        <v>0</v>
      </c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</row>
    <row r="38" spans="1:44" ht="12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81">
        <f>consumos!A70</f>
        <v>0</v>
      </c>
      <c r="L38" s="114"/>
      <c r="M38" s="114"/>
      <c r="N38" s="114"/>
      <c r="O38" s="114"/>
      <c r="P38" s="114"/>
      <c r="Q38" s="114"/>
      <c r="R38" s="114"/>
      <c r="S38" s="114"/>
      <c r="T38" s="115"/>
      <c r="U38" s="65" t="str">
        <f>consumos!A111</f>
        <v>Pintura Acrilica X150 gr (unidad)</v>
      </c>
      <c r="V38" s="66">
        <f>IF(consumos!D111&lt;0,(1),consumos!D111)</f>
        <v>0</v>
      </c>
      <c r="W38" s="67">
        <f t="shared" si="3"/>
        <v>0</v>
      </c>
      <c r="X38" s="68">
        <v>0</v>
      </c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</row>
    <row r="39" spans="1:44" ht="12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81" t="str">
        <f>consumos!A71</f>
        <v>se despacho completo 27/2/2023</v>
      </c>
      <c r="L39" s="114"/>
      <c r="M39" s="114"/>
      <c r="N39" s="114"/>
      <c r="O39" s="114"/>
      <c r="P39" s="114"/>
      <c r="Q39" s="114"/>
      <c r="R39" s="114"/>
      <c r="S39" s="114"/>
      <c r="T39" s="115"/>
      <c r="U39" s="65" t="str">
        <f>consumos!A112</f>
        <v>Primer eva plus</v>
      </c>
      <c r="V39" s="66">
        <f>IF(consumos!D112&lt;0,(1),consumos!D112)</f>
        <v>0</v>
      </c>
      <c r="W39" s="67">
        <f t="shared" si="3"/>
        <v>0</v>
      </c>
      <c r="X39" s="68">
        <v>0</v>
      </c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</row>
    <row r="40" spans="1:44" ht="12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81">
        <f>consumos!A72</f>
        <v>0</v>
      </c>
      <c r="L40" s="114"/>
      <c r="M40" s="114"/>
      <c r="N40" s="114"/>
      <c r="O40" s="114"/>
      <c r="P40" s="114"/>
      <c r="Q40" s="114"/>
      <c r="R40" s="114"/>
      <c r="S40" s="114"/>
      <c r="T40" s="115"/>
      <c r="U40" s="65" t="str">
        <f>consumos!A113</f>
        <v>Primer PU 419</v>
      </c>
      <c r="V40" s="66">
        <f>IF(consumos!D113&lt;0,(1),consumos!D113)</f>
        <v>0</v>
      </c>
      <c r="W40" s="67">
        <f t="shared" si="3"/>
        <v>0</v>
      </c>
      <c r="X40" s="68">
        <v>0</v>
      </c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</row>
    <row r="41" spans="1:44" ht="12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81">
        <f>consumos!A73</f>
        <v>0</v>
      </c>
      <c r="L41" s="114"/>
      <c r="M41" s="114"/>
      <c r="N41" s="114"/>
      <c r="O41" s="114"/>
      <c r="P41" s="114"/>
      <c r="Q41" s="114"/>
      <c r="R41" s="114"/>
      <c r="S41" s="114"/>
      <c r="T41" s="115"/>
      <c r="U41" s="65" t="str">
        <f>consumos!A114</f>
        <v>Primer pu 85</v>
      </c>
      <c r="V41" s="66">
        <f>IF(consumos!D114&lt;0,(1),consumos!D114)</f>
        <v>0</v>
      </c>
      <c r="W41" s="67">
        <f t="shared" si="3"/>
        <v>0</v>
      </c>
      <c r="X41" s="68">
        <v>0</v>
      </c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</row>
    <row r="42" spans="1:44" ht="12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81">
        <f>consumos!A74</f>
        <v>0</v>
      </c>
      <c r="L42" s="114"/>
      <c r="M42" s="114"/>
      <c r="N42" s="114"/>
      <c r="O42" s="114"/>
      <c r="P42" s="114"/>
      <c r="Q42" s="114"/>
      <c r="R42" s="114"/>
      <c r="S42" s="114"/>
      <c r="T42" s="115"/>
      <c r="U42" s="65" t="str">
        <f>consumos!A115</f>
        <v>PU 689 adhesivo</v>
      </c>
      <c r="V42" s="66">
        <f>IF(consumos!D115&lt;0,(1),consumos!D115)</f>
        <v>0</v>
      </c>
      <c r="W42" s="67">
        <f t="shared" si="3"/>
        <v>0</v>
      </c>
      <c r="X42" s="68">
        <v>0</v>
      </c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</row>
    <row r="43" spans="1:44" ht="12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81">
        <f>consumos!A75</f>
        <v>0</v>
      </c>
      <c r="L43" s="114"/>
      <c r="M43" s="114"/>
      <c r="N43" s="114"/>
      <c r="O43" s="114"/>
      <c r="P43" s="114"/>
      <c r="Q43" s="114"/>
      <c r="R43" s="114"/>
      <c r="S43" s="114"/>
      <c r="T43" s="115"/>
      <c r="U43" s="65" t="str">
        <f>consumos!A116</f>
        <v>Sacol Solucion de caucho natural 2440</v>
      </c>
      <c r="V43" s="66">
        <f>IF(consumos!D116&lt;0,(1),consumos!D116)</f>
        <v>0</v>
      </c>
      <c r="W43" s="67">
        <f t="shared" si="3"/>
        <v>0</v>
      </c>
      <c r="X43" s="68">
        <v>0</v>
      </c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</row>
    <row r="44" spans="1:44" ht="12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65" t="str">
        <f>consumos!A117</f>
        <v>Thiner Halogenante LH Rapido</v>
      </c>
      <c r="V44" s="66">
        <f>IF(consumos!D117&lt;0,(1),consumos!D117)</f>
        <v>0</v>
      </c>
      <c r="W44" s="67">
        <f t="shared" si="3"/>
        <v>0</v>
      </c>
      <c r="X44" s="68">
        <v>0</v>
      </c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</row>
    <row r="45" spans="1:44" ht="12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65" t="str">
        <f>consumos!A118</f>
        <v>Thiner limpiador 0329</v>
      </c>
      <c r="V45" s="66">
        <f>IF(consumos!D118&lt;0,(1),consumos!D118)</f>
        <v>0</v>
      </c>
      <c r="W45" s="67">
        <f t="shared" si="3"/>
        <v>0</v>
      </c>
      <c r="X45" s="68">
        <v>0</v>
      </c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</row>
    <row r="46" spans="1:44" ht="12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65" t="str">
        <f>consumos!A119</f>
        <v>Thiner limpiador AT - 20</v>
      </c>
      <c r="V46" s="66">
        <f>IF(consumos!D119&lt;0,(1),consumos!D119)</f>
        <v>0</v>
      </c>
      <c r="W46" s="67">
        <f t="shared" si="3"/>
        <v>0</v>
      </c>
      <c r="X46" s="68">
        <v>0</v>
      </c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</row>
    <row r="47" spans="1:44" ht="12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65" t="str">
        <f>consumos!A120</f>
        <v>Thiner  limpiador VZ - 40</v>
      </c>
      <c r="V47" s="66">
        <f>IF(consumos!D120&lt;0,(1),consumos!D120)</f>
        <v>0</v>
      </c>
      <c r="W47" s="67">
        <f t="shared" si="3"/>
        <v>0</v>
      </c>
      <c r="X47" s="68">
        <v>0</v>
      </c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</row>
    <row r="48" spans="1:44" ht="12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65" t="str">
        <f>consumos!A121</f>
        <v>Tinta Colores para Cuero 120cc (unidad)</v>
      </c>
      <c r="V48" s="66">
        <f>IF(consumos!D121&lt;0,(1),consumos!D121)</f>
        <v>0</v>
      </c>
      <c r="W48" s="67">
        <f t="shared" si="3"/>
        <v>0</v>
      </c>
      <c r="X48" s="68">
        <v>0</v>
      </c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</row>
    <row r="49" spans="1:44" ht="12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65" t="str">
        <f>consumos!A122</f>
        <v>Vulcanizante PU</v>
      </c>
      <c r="V49" s="66">
        <f>IF(consumos!D122&lt;0,(1),consumos!D122)</f>
        <v>0</v>
      </c>
      <c r="W49" s="67">
        <f t="shared" si="3"/>
        <v>0</v>
      </c>
      <c r="X49" s="68">
        <v>0</v>
      </c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</row>
    <row r="50" spans="1:44" ht="12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65" t="str">
        <f>consumos!A123</f>
        <v>Vulcanizante PU AQUOSO 212</v>
      </c>
      <c r="V50" s="66">
        <f>IF(consumos!D123&lt;0,(1),consumos!D123)</f>
        <v>0</v>
      </c>
      <c r="W50" s="67">
        <f t="shared" si="3"/>
        <v>0</v>
      </c>
      <c r="X50" s="68">
        <v>0</v>
      </c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</row>
    <row r="51" spans="1:44" ht="12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65" t="str">
        <f>consumos!A124</f>
        <v>Vulcanizante PU SOLVENTE</v>
      </c>
      <c r="V51" s="66">
        <f>IF(consumos!D124&lt;0,(1),consumos!D124)</f>
        <v>0</v>
      </c>
      <c r="W51" s="67">
        <f t="shared" si="3"/>
        <v>0</v>
      </c>
      <c r="X51" s="68">
        <v>0</v>
      </c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</row>
    <row r="52" spans="1:44" ht="12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</row>
    <row r="53" spans="1:44" ht="12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</row>
    <row r="54" spans="1:44" ht="12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</row>
    <row r="55" spans="1:44" ht="12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</row>
    <row r="56" spans="1:44" ht="12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</row>
    <row r="57" spans="1:44" ht="12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</row>
    <row r="58" spans="1:44" ht="12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  <c r="AK58" s="121"/>
      <c r="AL58" s="121"/>
      <c r="AM58" s="121"/>
      <c r="AN58" s="121"/>
      <c r="AO58" s="121"/>
      <c r="AP58" s="121"/>
      <c r="AQ58" s="121"/>
      <c r="AR58" s="121"/>
    </row>
    <row r="59" spans="1:44" ht="12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121"/>
      <c r="AL59" s="121"/>
      <c r="AM59" s="121"/>
      <c r="AN59" s="121"/>
      <c r="AO59" s="121"/>
      <c r="AP59" s="121"/>
      <c r="AQ59" s="121"/>
      <c r="AR59" s="121"/>
    </row>
    <row r="60" spans="1:44" ht="12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  <c r="AA60" s="121"/>
      <c r="AB60" s="121"/>
      <c r="AC60" s="121"/>
      <c r="AD60" s="121"/>
      <c r="AE60" s="121"/>
      <c r="AF60" s="121"/>
      <c r="AG60" s="121"/>
      <c r="AH60" s="121"/>
      <c r="AI60" s="121"/>
      <c r="AJ60" s="121"/>
      <c r="AK60" s="121"/>
      <c r="AL60" s="121"/>
      <c r="AM60" s="121"/>
      <c r="AN60" s="121"/>
      <c r="AO60" s="121"/>
      <c r="AP60" s="121"/>
      <c r="AQ60" s="121"/>
      <c r="AR60" s="121"/>
    </row>
    <row r="61" spans="1:44" ht="12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121"/>
      <c r="AL61" s="121"/>
      <c r="AM61" s="121"/>
      <c r="AN61" s="121"/>
      <c r="AO61" s="121"/>
      <c r="AP61" s="121"/>
      <c r="AQ61" s="121"/>
      <c r="AR61" s="121"/>
    </row>
    <row r="62" spans="1:44" ht="12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  <c r="AA62" s="121"/>
      <c r="AB62" s="121"/>
      <c r="AC62" s="121"/>
      <c r="AD62" s="121"/>
      <c r="AE62" s="121"/>
      <c r="AF62" s="121"/>
      <c r="AG62" s="121"/>
      <c r="AH62" s="121"/>
      <c r="AI62" s="121"/>
      <c r="AJ62" s="121"/>
      <c r="AK62" s="121"/>
      <c r="AL62" s="121"/>
      <c r="AM62" s="121"/>
      <c r="AN62" s="121"/>
      <c r="AO62" s="121"/>
      <c r="AP62" s="121"/>
      <c r="AQ62" s="121"/>
      <c r="AR62" s="121"/>
    </row>
    <row r="63" spans="1:44" ht="12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  <c r="AA63" s="121"/>
      <c r="AB63" s="121"/>
      <c r="AC63" s="121"/>
      <c r="AD63" s="121"/>
      <c r="AE63" s="121"/>
      <c r="AF63" s="121"/>
      <c r="AG63" s="121"/>
      <c r="AH63" s="121"/>
      <c r="AI63" s="121"/>
      <c r="AJ63" s="121"/>
      <c r="AK63" s="121"/>
      <c r="AL63" s="121"/>
      <c r="AM63" s="121"/>
      <c r="AN63" s="121"/>
      <c r="AO63" s="121"/>
      <c r="AP63" s="121"/>
      <c r="AQ63" s="121"/>
      <c r="AR63" s="121"/>
    </row>
    <row r="64" spans="1:44" ht="12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  <c r="AA64" s="121"/>
      <c r="AB64" s="121"/>
      <c r="AC64" s="121"/>
      <c r="AD64" s="121"/>
      <c r="AE64" s="121"/>
      <c r="AF64" s="121"/>
      <c r="AG64" s="121"/>
      <c r="AH64" s="121"/>
      <c r="AI64" s="121"/>
      <c r="AJ64" s="121"/>
      <c r="AK64" s="121"/>
      <c r="AL64" s="121"/>
      <c r="AM64" s="121"/>
      <c r="AN64" s="121"/>
      <c r="AO64" s="121"/>
      <c r="AP64" s="121"/>
      <c r="AQ64" s="121"/>
      <c r="AR64" s="121"/>
    </row>
    <row r="65" spans="1:44" ht="12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1"/>
      <c r="AI65" s="121"/>
      <c r="AJ65" s="121"/>
      <c r="AK65" s="121"/>
      <c r="AL65" s="121"/>
      <c r="AM65" s="121"/>
      <c r="AN65" s="121"/>
      <c r="AO65" s="121"/>
      <c r="AP65" s="121"/>
      <c r="AQ65" s="121"/>
      <c r="AR65" s="121"/>
    </row>
    <row r="66" spans="1:44" ht="12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  <c r="AA66" s="121"/>
      <c r="AB66" s="121"/>
      <c r="AC66" s="121"/>
      <c r="AD66" s="121"/>
      <c r="AE66" s="121"/>
      <c r="AF66" s="121"/>
      <c r="AG66" s="121"/>
      <c r="AH66" s="121"/>
      <c r="AI66" s="121"/>
      <c r="AJ66" s="121"/>
      <c r="AK66" s="121"/>
      <c r="AL66" s="121"/>
      <c r="AM66" s="121"/>
      <c r="AN66" s="121"/>
      <c r="AO66" s="121"/>
      <c r="AP66" s="121"/>
      <c r="AQ66" s="121"/>
      <c r="AR66" s="121"/>
    </row>
    <row r="67" spans="1:44" ht="12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  <c r="AA67" s="121"/>
      <c r="AB67" s="121"/>
      <c r="AC67" s="121"/>
      <c r="AD67" s="121"/>
      <c r="AE67" s="121"/>
      <c r="AF67" s="121"/>
      <c r="AG67" s="121"/>
      <c r="AH67" s="121"/>
      <c r="AI67" s="121"/>
      <c r="AJ67" s="121"/>
      <c r="AK67" s="121"/>
      <c r="AL67" s="121"/>
      <c r="AM67" s="121"/>
      <c r="AN67" s="121"/>
      <c r="AO67" s="121"/>
      <c r="AP67" s="121"/>
      <c r="AQ67" s="121"/>
      <c r="AR67" s="121"/>
    </row>
    <row r="68" spans="1:44" ht="12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  <c r="AA68" s="121"/>
      <c r="AB68" s="121"/>
      <c r="AC68" s="121"/>
      <c r="AD68" s="121"/>
      <c r="AE68" s="121"/>
      <c r="AF68" s="121"/>
      <c r="AG68" s="121"/>
      <c r="AH68" s="121"/>
      <c r="AI68" s="121"/>
      <c r="AJ68" s="121"/>
      <c r="AK68" s="121"/>
      <c r="AL68" s="121"/>
      <c r="AM68" s="121"/>
      <c r="AN68" s="121"/>
      <c r="AO68" s="121"/>
      <c r="AP68" s="121"/>
      <c r="AQ68" s="121"/>
      <c r="AR68" s="121"/>
    </row>
    <row r="69" spans="1:44" ht="12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  <c r="AK69" s="121"/>
      <c r="AL69" s="121"/>
      <c r="AM69" s="121"/>
      <c r="AN69" s="121"/>
      <c r="AO69" s="121"/>
      <c r="AP69" s="121"/>
      <c r="AQ69" s="121"/>
      <c r="AR69" s="121"/>
    </row>
    <row r="70" spans="1:44" ht="12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  <c r="AA70" s="121"/>
      <c r="AB70" s="121"/>
      <c r="AC70" s="121"/>
      <c r="AD70" s="121"/>
      <c r="AE70" s="121"/>
      <c r="AF70" s="121"/>
      <c r="AG70" s="121"/>
      <c r="AH70" s="121"/>
      <c r="AI70" s="121"/>
      <c r="AJ70" s="121"/>
      <c r="AK70" s="121"/>
      <c r="AL70" s="121"/>
      <c r="AM70" s="121"/>
      <c r="AN70" s="121"/>
      <c r="AO70" s="121"/>
      <c r="AP70" s="121"/>
      <c r="AQ70" s="121"/>
      <c r="AR70" s="121"/>
    </row>
    <row r="71" spans="1:44" ht="12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  <c r="AA71" s="121"/>
      <c r="AB71" s="121"/>
      <c r="AC71" s="121"/>
      <c r="AD71" s="121"/>
      <c r="AE71" s="121"/>
      <c r="AF71" s="121"/>
      <c r="AG71" s="121"/>
      <c r="AH71" s="121"/>
      <c r="AI71" s="121"/>
      <c r="AJ71" s="121"/>
      <c r="AK71" s="121"/>
      <c r="AL71" s="121"/>
      <c r="AM71" s="121"/>
      <c r="AN71" s="121"/>
      <c r="AO71" s="121"/>
      <c r="AP71" s="121"/>
      <c r="AQ71" s="121"/>
      <c r="AR71" s="121"/>
    </row>
    <row r="72" spans="1:44" ht="12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  <c r="AA72" s="121"/>
      <c r="AB72" s="121"/>
      <c r="AC72" s="121"/>
      <c r="AD72" s="121"/>
      <c r="AE72" s="121"/>
      <c r="AF72" s="121"/>
      <c r="AG72" s="121"/>
      <c r="AH72" s="121"/>
      <c r="AI72" s="121"/>
      <c r="AJ72" s="121"/>
      <c r="AK72" s="121"/>
      <c r="AL72" s="121"/>
      <c r="AM72" s="121"/>
      <c r="AN72" s="121"/>
      <c r="AO72" s="121"/>
      <c r="AP72" s="121"/>
      <c r="AQ72" s="121"/>
      <c r="AR72" s="121"/>
    </row>
    <row r="73" spans="1:44" ht="12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  <c r="AA73" s="121"/>
      <c r="AB73" s="121"/>
      <c r="AC73" s="121"/>
      <c r="AD73" s="121"/>
      <c r="AE73" s="121"/>
      <c r="AF73" s="121"/>
      <c r="AG73" s="121"/>
      <c r="AH73" s="121"/>
      <c r="AI73" s="121"/>
      <c r="AJ73" s="121"/>
      <c r="AK73" s="121"/>
      <c r="AL73" s="121"/>
      <c r="AM73" s="121"/>
      <c r="AN73" s="121"/>
      <c r="AO73" s="121"/>
      <c r="AP73" s="121"/>
      <c r="AQ73" s="121"/>
      <c r="AR73" s="121"/>
    </row>
    <row r="74" spans="1:44" ht="12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  <c r="AA74" s="121"/>
      <c r="AB74" s="121"/>
      <c r="AC74" s="121"/>
      <c r="AD74" s="121"/>
      <c r="AE74" s="121"/>
      <c r="AF74" s="121"/>
      <c r="AG74" s="121"/>
      <c r="AH74" s="121"/>
      <c r="AI74" s="121"/>
      <c r="AJ74" s="121"/>
      <c r="AK74" s="121"/>
      <c r="AL74" s="121"/>
      <c r="AM74" s="121"/>
      <c r="AN74" s="121"/>
      <c r="AO74" s="121"/>
      <c r="AP74" s="121"/>
      <c r="AQ74" s="121"/>
      <c r="AR74" s="121"/>
    </row>
    <row r="75" spans="1:44" ht="12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</row>
    <row r="76" spans="1:44" ht="12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  <c r="AA76" s="121"/>
      <c r="AB76" s="121"/>
      <c r="AC76" s="121"/>
      <c r="AD76" s="121"/>
      <c r="AE76" s="121"/>
      <c r="AF76" s="121"/>
      <c r="AG76" s="121"/>
      <c r="AH76" s="121"/>
      <c r="AI76" s="121"/>
      <c r="AJ76" s="121"/>
      <c r="AK76" s="121"/>
      <c r="AL76" s="121"/>
      <c r="AM76" s="121"/>
      <c r="AN76" s="121"/>
      <c r="AO76" s="121"/>
      <c r="AP76" s="121"/>
      <c r="AQ76" s="121"/>
      <c r="AR76" s="121"/>
    </row>
    <row r="77" spans="1:44" ht="12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  <c r="AK77" s="121"/>
      <c r="AL77" s="121"/>
      <c r="AM77" s="121"/>
      <c r="AN77" s="121"/>
      <c r="AO77" s="121"/>
      <c r="AP77" s="121"/>
      <c r="AQ77" s="121"/>
      <c r="AR77" s="121"/>
    </row>
    <row r="78" spans="1:44" ht="12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  <c r="AK78" s="121"/>
      <c r="AL78" s="121"/>
      <c r="AM78" s="121"/>
      <c r="AN78" s="121"/>
      <c r="AO78" s="121"/>
      <c r="AP78" s="121"/>
      <c r="AQ78" s="121"/>
      <c r="AR78" s="121"/>
    </row>
    <row r="79" spans="1:44" ht="12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  <c r="AA79" s="121"/>
      <c r="AB79" s="121"/>
      <c r="AC79" s="121"/>
      <c r="AD79" s="121"/>
      <c r="AE79" s="121"/>
      <c r="AF79" s="121"/>
      <c r="AG79" s="121"/>
      <c r="AH79" s="121"/>
      <c r="AI79" s="121"/>
      <c r="AJ79" s="121"/>
      <c r="AK79" s="121"/>
      <c r="AL79" s="121"/>
      <c r="AM79" s="121"/>
      <c r="AN79" s="121"/>
      <c r="AO79" s="121"/>
      <c r="AP79" s="121"/>
      <c r="AQ79" s="121"/>
      <c r="AR79" s="121"/>
    </row>
    <row r="80" spans="1:44" ht="12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  <c r="AA80" s="121"/>
      <c r="AB80" s="121"/>
      <c r="AC80" s="121"/>
      <c r="AD80" s="121"/>
      <c r="AE80" s="121"/>
      <c r="AF80" s="121"/>
      <c r="AG80" s="121"/>
      <c r="AH80" s="121"/>
      <c r="AI80" s="121"/>
      <c r="AJ80" s="121"/>
      <c r="AK80" s="121"/>
      <c r="AL80" s="121"/>
      <c r="AM80" s="121"/>
      <c r="AN80" s="121"/>
      <c r="AO80" s="121"/>
      <c r="AP80" s="121"/>
      <c r="AQ80" s="121"/>
      <c r="AR80" s="121"/>
    </row>
    <row r="81" spans="1:44" ht="12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  <c r="AA81" s="121"/>
      <c r="AB81" s="121"/>
      <c r="AC81" s="121"/>
      <c r="AD81" s="121"/>
      <c r="AE81" s="121"/>
      <c r="AF81" s="121"/>
      <c r="AG81" s="121"/>
      <c r="AH81" s="121"/>
      <c r="AI81" s="121"/>
      <c r="AJ81" s="121"/>
      <c r="AK81" s="121"/>
      <c r="AL81" s="121"/>
      <c r="AM81" s="121"/>
      <c r="AN81" s="121"/>
      <c r="AO81" s="121"/>
      <c r="AP81" s="121"/>
      <c r="AQ81" s="121"/>
      <c r="AR81" s="121"/>
    </row>
    <row r="82" spans="1:44" ht="12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</row>
    <row r="83" spans="1:44" ht="12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</row>
    <row r="84" spans="1:44" ht="12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  <c r="AA84" s="121"/>
      <c r="AB84" s="121"/>
      <c r="AC84" s="121"/>
      <c r="AD84" s="121"/>
      <c r="AE84" s="121"/>
      <c r="AF84" s="121"/>
      <c r="AG84" s="121"/>
      <c r="AH84" s="121"/>
      <c r="AI84" s="121"/>
      <c r="AJ84" s="121"/>
      <c r="AK84" s="121"/>
      <c r="AL84" s="121"/>
      <c r="AM84" s="121"/>
      <c r="AN84" s="121"/>
      <c r="AO84" s="121"/>
      <c r="AP84" s="121"/>
      <c r="AQ84" s="121"/>
      <c r="AR84" s="121"/>
    </row>
    <row r="85" spans="1:44" ht="12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1"/>
      <c r="AL85" s="121"/>
      <c r="AM85" s="121"/>
      <c r="AN85" s="121"/>
      <c r="AO85" s="121"/>
      <c r="AP85" s="121"/>
      <c r="AQ85" s="121"/>
      <c r="AR85" s="121"/>
    </row>
    <row r="86" spans="1:44" ht="12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</row>
    <row r="87" spans="1:44" ht="12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</row>
    <row r="88" spans="1:44" ht="12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</row>
    <row r="89" spans="1:44" ht="12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</row>
    <row r="90" spans="1:44" ht="12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</row>
    <row r="91" spans="1:44" ht="12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</row>
    <row r="92" spans="1:44" ht="12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</row>
    <row r="93" spans="1:44" ht="12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</row>
    <row r="94" spans="1:44" ht="12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</row>
    <row r="95" spans="1:44" ht="12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</row>
    <row r="96" spans="1:44" ht="12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  <c r="AA96" s="121"/>
      <c r="AB96" s="121"/>
      <c r="AC96" s="121"/>
      <c r="AD96" s="121"/>
      <c r="AE96" s="121"/>
      <c r="AF96" s="121"/>
      <c r="AG96" s="121"/>
      <c r="AH96" s="121"/>
      <c r="AI96" s="121"/>
      <c r="AJ96" s="121"/>
      <c r="AK96" s="121"/>
      <c r="AL96" s="121"/>
      <c r="AM96" s="121"/>
      <c r="AN96" s="121"/>
      <c r="AO96" s="121"/>
      <c r="AP96" s="121"/>
      <c r="AQ96" s="121"/>
      <c r="AR96" s="121"/>
    </row>
    <row r="97" spans="1:44" ht="12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  <c r="AA97" s="121"/>
      <c r="AB97" s="121"/>
      <c r="AC97" s="121"/>
      <c r="AD97" s="121"/>
      <c r="AE97" s="121"/>
      <c r="AF97" s="121"/>
      <c r="AG97" s="121"/>
      <c r="AH97" s="121"/>
      <c r="AI97" s="121"/>
      <c r="AJ97" s="121"/>
      <c r="AK97" s="121"/>
      <c r="AL97" s="121"/>
      <c r="AM97" s="121"/>
      <c r="AN97" s="121"/>
      <c r="AO97" s="121"/>
      <c r="AP97" s="121"/>
      <c r="AQ97" s="121"/>
      <c r="AR97" s="121"/>
    </row>
    <row r="98" spans="1:44" ht="12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  <c r="AA98" s="121"/>
      <c r="AB98" s="121"/>
      <c r="AC98" s="121"/>
      <c r="AD98" s="121"/>
      <c r="AE98" s="121"/>
      <c r="AF98" s="121"/>
      <c r="AG98" s="121"/>
      <c r="AH98" s="121"/>
      <c r="AI98" s="121"/>
      <c r="AJ98" s="121"/>
      <c r="AK98" s="121"/>
      <c r="AL98" s="121"/>
      <c r="AM98" s="121"/>
      <c r="AN98" s="121"/>
      <c r="AO98" s="121"/>
      <c r="AP98" s="121"/>
      <c r="AQ98" s="121"/>
      <c r="AR98" s="121"/>
    </row>
    <row r="99" spans="1:44" ht="12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</row>
    <row r="100" spans="1:44" ht="12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  <c r="AA100" s="121"/>
      <c r="AB100" s="121"/>
      <c r="AC100" s="121"/>
      <c r="AD100" s="121"/>
      <c r="AE100" s="121"/>
      <c r="AF100" s="121"/>
      <c r="AG100" s="121"/>
      <c r="AH100" s="121"/>
      <c r="AI100" s="121"/>
      <c r="AJ100" s="121"/>
      <c r="AK100" s="121"/>
      <c r="AL100" s="121"/>
      <c r="AM100" s="121"/>
      <c r="AN100" s="121"/>
      <c r="AO100" s="121"/>
      <c r="AP100" s="121"/>
      <c r="AQ100" s="121"/>
      <c r="AR100" s="121"/>
    </row>
    <row r="101" spans="1:44" ht="12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  <c r="AA101" s="121"/>
      <c r="AB101" s="121"/>
      <c r="AC101" s="121"/>
      <c r="AD101" s="121"/>
      <c r="AE101" s="121"/>
      <c r="AF101" s="121"/>
      <c r="AG101" s="121"/>
      <c r="AH101" s="121"/>
      <c r="AI101" s="121"/>
      <c r="AJ101" s="121"/>
      <c r="AK101" s="121"/>
      <c r="AL101" s="121"/>
      <c r="AM101" s="121"/>
      <c r="AN101" s="121"/>
      <c r="AO101" s="121"/>
      <c r="AP101" s="121"/>
      <c r="AQ101" s="121"/>
      <c r="AR101" s="121"/>
    </row>
    <row r="102" spans="1:44" ht="12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  <c r="AA102" s="121"/>
      <c r="AB102" s="121"/>
      <c r="AC102" s="121"/>
      <c r="AD102" s="121"/>
      <c r="AE102" s="121"/>
      <c r="AF102" s="121"/>
      <c r="AG102" s="121"/>
      <c r="AH102" s="121"/>
      <c r="AI102" s="121"/>
      <c r="AJ102" s="121"/>
      <c r="AK102" s="121"/>
      <c r="AL102" s="121"/>
      <c r="AM102" s="121"/>
      <c r="AN102" s="121"/>
      <c r="AO102" s="121"/>
      <c r="AP102" s="121"/>
      <c r="AQ102" s="121"/>
      <c r="AR102" s="121"/>
    </row>
    <row r="103" spans="1:44" ht="12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  <c r="AA103" s="121"/>
      <c r="AB103" s="121"/>
      <c r="AC103" s="121"/>
      <c r="AD103" s="121"/>
      <c r="AE103" s="121"/>
      <c r="AF103" s="121"/>
      <c r="AG103" s="121"/>
      <c r="AH103" s="121"/>
      <c r="AI103" s="121"/>
      <c r="AJ103" s="121"/>
      <c r="AK103" s="121"/>
      <c r="AL103" s="121"/>
      <c r="AM103" s="121"/>
      <c r="AN103" s="121"/>
      <c r="AO103" s="121"/>
      <c r="AP103" s="121"/>
      <c r="AQ103" s="121"/>
      <c r="AR103" s="121"/>
    </row>
    <row r="104" spans="1:44" ht="12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  <c r="AA104" s="121"/>
      <c r="AB104" s="121"/>
      <c r="AC104" s="121"/>
      <c r="AD104" s="121"/>
      <c r="AE104" s="121"/>
      <c r="AF104" s="121"/>
      <c r="AG104" s="121"/>
      <c r="AH104" s="121"/>
      <c r="AI104" s="121"/>
      <c r="AJ104" s="121"/>
      <c r="AK104" s="121"/>
      <c r="AL104" s="121"/>
      <c r="AM104" s="121"/>
      <c r="AN104" s="121"/>
      <c r="AO104" s="121"/>
      <c r="AP104" s="121"/>
      <c r="AQ104" s="121"/>
      <c r="AR104" s="121"/>
    </row>
    <row r="105" spans="1:44" ht="12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  <c r="AA105" s="121"/>
      <c r="AB105" s="121"/>
      <c r="AC105" s="121"/>
      <c r="AD105" s="121"/>
      <c r="AE105" s="121"/>
      <c r="AF105" s="121"/>
      <c r="AG105" s="121"/>
      <c r="AH105" s="121"/>
      <c r="AI105" s="121"/>
      <c r="AJ105" s="121"/>
      <c r="AK105" s="121"/>
      <c r="AL105" s="121"/>
      <c r="AM105" s="121"/>
      <c r="AN105" s="121"/>
      <c r="AO105" s="121"/>
      <c r="AP105" s="121"/>
      <c r="AQ105" s="121"/>
      <c r="AR105" s="121"/>
    </row>
    <row r="106" spans="1:44" ht="12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  <c r="AA106" s="121"/>
      <c r="AB106" s="121"/>
      <c r="AC106" s="121"/>
      <c r="AD106" s="121"/>
      <c r="AE106" s="121"/>
      <c r="AF106" s="121"/>
      <c r="AG106" s="121"/>
      <c r="AH106" s="121"/>
      <c r="AI106" s="121"/>
      <c r="AJ106" s="121"/>
      <c r="AK106" s="121"/>
      <c r="AL106" s="121"/>
      <c r="AM106" s="121"/>
      <c r="AN106" s="121"/>
      <c r="AO106" s="121"/>
      <c r="AP106" s="121"/>
      <c r="AQ106" s="121"/>
      <c r="AR106" s="121"/>
    </row>
    <row r="107" spans="1:44" ht="12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  <c r="AA107" s="121"/>
      <c r="AB107" s="121"/>
      <c r="AC107" s="121"/>
      <c r="AD107" s="121"/>
      <c r="AE107" s="121"/>
      <c r="AF107" s="121"/>
      <c r="AG107" s="121"/>
      <c r="AH107" s="121"/>
      <c r="AI107" s="121"/>
      <c r="AJ107" s="121"/>
      <c r="AK107" s="121"/>
      <c r="AL107" s="121"/>
      <c r="AM107" s="121"/>
      <c r="AN107" s="121"/>
      <c r="AO107" s="121"/>
      <c r="AP107" s="121"/>
      <c r="AQ107" s="121"/>
      <c r="AR107" s="121"/>
    </row>
    <row r="108" spans="1:44" ht="12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  <c r="AA108" s="121"/>
      <c r="AB108" s="121"/>
      <c r="AC108" s="121"/>
      <c r="AD108" s="121"/>
      <c r="AE108" s="121"/>
      <c r="AF108" s="121"/>
      <c r="AG108" s="121"/>
      <c r="AH108" s="121"/>
      <c r="AI108" s="121"/>
      <c r="AJ108" s="121"/>
      <c r="AK108" s="121"/>
      <c r="AL108" s="121"/>
      <c r="AM108" s="121"/>
      <c r="AN108" s="121"/>
      <c r="AO108" s="121"/>
      <c r="AP108" s="121"/>
      <c r="AQ108" s="121"/>
      <c r="AR108" s="121"/>
    </row>
    <row r="109" spans="1:44" ht="12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  <c r="AA109" s="121"/>
      <c r="AB109" s="121"/>
      <c r="AC109" s="121"/>
      <c r="AD109" s="121"/>
      <c r="AE109" s="121"/>
      <c r="AF109" s="121"/>
      <c r="AG109" s="121"/>
      <c r="AH109" s="121"/>
      <c r="AI109" s="121"/>
      <c r="AJ109" s="121"/>
      <c r="AK109" s="121"/>
      <c r="AL109" s="121"/>
      <c r="AM109" s="121"/>
      <c r="AN109" s="121"/>
      <c r="AO109" s="121"/>
      <c r="AP109" s="121"/>
      <c r="AQ109" s="121"/>
      <c r="AR109" s="121"/>
    </row>
    <row r="110" spans="1:44" ht="12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  <c r="AA110" s="121"/>
      <c r="AB110" s="121"/>
      <c r="AC110" s="121"/>
      <c r="AD110" s="121"/>
      <c r="AE110" s="121"/>
      <c r="AF110" s="121"/>
      <c r="AG110" s="121"/>
      <c r="AH110" s="121"/>
      <c r="AI110" s="121"/>
      <c r="AJ110" s="121"/>
      <c r="AK110" s="121"/>
      <c r="AL110" s="121"/>
      <c r="AM110" s="121"/>
      <c r="AN110" s="121"/>
      <c r="AO110" s="121"/>
      <c r="AP110" s="121"/>
      <c r="AQ110" s="121"/>
      <c r="AR110" s="121"/>
    </row>
    <row r="111" spans="1:44" ht="12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  <c r="AA111" s="121"/>
      <c r="AB111" s="121"/>
      <c r="AC111" s="121"/>
      <c r="AD111" s="121"/>
      <c r="AE111" s="121"/>
      <c r="AF111" s="121"/>
      <c r="AG111" s="121"/>
      <c r="AH111" s="121"/>
      <c r="AI111" s="121"/>
      <c r="AJ111" s="121"/>
      <c r="AK111" s="121"/>
      <c r="AL111" s="121"/>
      <c r="AM111" s="121"/>
      <c r="AN111" s="121"/>
      <c r="AO111" s="121"/>
      <c r="AP111" s="121"/>
      <c r="AQ111" s="121"/>
      <c r="AR111" s="121"/>
    </row>
    <row r="112" spans="1:44" ht="12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  <c r="AA112" s="121"/>
      <c r="AB112" s="121"/>
      <c r="AC112" s="121"/>
      <c r="AD112" s="121"/>
      <c r="AE112" s="121"/>
      <c r="AF112" s="121"/>
      <c r="AG112" s="121"/>
      <c r="AH112" s="121"/>
      <c r="AI112" s="121"/>
      <c r="AJ112" s="121"/>
      <c r="AK112" s="121"/>
      <c r="AL112" s="121"/>
      <c r="AM112" s="121"/>
      <c r="AN112" s="121"/>
      <c r="AO112" s="121"/>
      <c r="AP112" s="121"/>
      <c r="AQ112" s="121"/>
      <c r="AR112" s="121"/>
    </row>
    <row r="113" spans="1:44" ht="12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  <c r="AA113" s="121"/>
      <c r="AB113" s="121"/>
      <c r="AC113" s="121"/>
      <c r="AD113" s="121"/>
      <c r="AE113" s="121"/>
      <c r="AF113" s="121"/>
      <c r="AG113" s="121"/>
      <c r="AH113" s="121"/>
      <c r="AI113" s="121"/>
      <c r="AJ113" s="121"/>
      <c r="AK113" s="121"/>
      <c r="AL113" s="121"/>
      <c r="AM113" s="121"/>
      <c r="AN113" s="121"/>
      <c r="AO113" s="121"/>
      <c r="AP113" s="121"/>
      <c r="AQ113" s="121"/>
      <c r="AR113" s="121"/>
    </row>
    <row r="114" spans="1:44" ht="12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  <c r="AA114" s="121"/>
      <c r="AB114" s="121"/>
      <c r="AC114" s="121"/>
      <c r="AD114" s="121"/>
      <c r="AE114" s="121"/>
      <c r="AF114" s="121"/>
      <c r="AG114" s="121"/>
      <c r="AH114" s="121"/>
      <c r="AI114" s="121"/>
      <c r="AJ114" s="121"/>
      <c r="AK114" s="121"/>
      <c r="AL114" s="121"/>
      <c r="AM114" s="121"/>
      <c r="AN114" s="121"/>
      <c r="AO114" s="121"/>
      <c r="AP114" s="121"/>
      <c r="AQ114" s="121"/>
      <c r="AR114" s="121"/>
    </row>
    <row r="115" spans="1:44" ht="12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  <c r="AA115" s="121"/>
      <c r="AB115" s="121"/>
      <c r="AC115" s="121"/>
      <c r="AD115" s="121"/>
      <c r="AE115" s="121"/>
      <c r="AF115" s="121"/>
      <c r="AG115" s="121"/>
      <c r="AH115" s="121"/>
      <c r="AI115" s="121"/>
      <c r="AJ115" s="121"/>
      <c r="AK115" s="121"/>
      <c r="AL115" s="121"/>
      <c r="AM115" s="121"/>
      <c r="AN115" s="121"/>
      <c r="AO115" s="121"/>
      <c r="AP115" s="121"/>
      <c r="AQ115" s="121"/>
      <c r="AR115" s="121"/>
    </row>
    <row r="116" spans="1:44" ht="12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  <c r="AA116" s="121"/>
      <c r="AB116" s="121"/>
      <c r="AC116" s="121"/>
      <c r="AD116" s="121"/>
      <c r="AE116" s="121"/>
      <c r="AF116" s="121"/>
      <c r="AG116" s="121"/>
      <c r="AH116" s="121"/>
      <c r="AI116" s="121"/>
      <c r="AJ116" s="121"/>
      <c r="AK116" s="121"/>
      <c r="AL116" s="121"/>
      <c r="AM116" s="121"/>
      <c r="AN116" s="121"/>
      <c r="AO116" s="121"/>
      <c r="AP116" s="121"/>
      <c r="AQ116" s="121"/>
      <c r="AR116" s="121"/>
    </row>
    <row r="117" spans="1:44" ht="12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  <c r="AA117" s="121"/>
      <c r="AB117" s="121"/>
      <c r="AC117" s="121"/>
      <c r="AD117" s="121"/>
      <c r="AE117" s="121"/>
      <c r="AF117" s="121"/>
      <c r="AG117" s="121"/>
      <c r="AH117" s="121"/>
      <c r="AI117" s="121"/>
      <c r="AJ117" s="121"/>
      <c r="AK117" s="121"/>
      <c r="AL117" s="121"/>
      <c r="AM117" s="121"/>
      <c r="AN117" s="121"/>
      <c r="AO117" s="121"/>
      <c r="AP117" s="121"/>
      <c r="AQ117" s="121"/>
      <c r="AR117" s="121"/>
    </row>
    <row r="118" spans="1:44" ht="12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  <c r="AA118" s="121"/>
      <c r="AB118" s="121"/>
      <c r="AC118" s="121"/>
      <c r="AD118" s="121"/>
      <c r="AE118" s="121"/>
      <c r="AF118" s="121"/>
      <c r="AG118" s="121"/>
      <c r="AH118" s="121"/>
      <c r="AI118" s="121"/>
      <c r="AJ118" s="121"/>
      <c r="AK118" s="121"/>
      <c r="AL118" s="121"/>
      <c r="AM118" s="121"/>
      <c r="AN118" s="121"/>
      <c r="AO118" s="121"/>
      <c r="AP118" s="121"/>
      <c r="AQ118" s="121"/>
      <c r="AR118" s="121"/>
    </row>
    <row r="119" spans="1:44" ht="12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  <c r="AA119" s="121"/>
      <c r="AB119" s="121"/>
      <c r="AC119" s="121"/>
      <c r="AD119" s="121"/>
      <c r="AE119" s="121"/>
      <c r="AF119" s="121"/>
      <c r="AG119" s="121"/>
      <c r="AH119" s="121"/>
      <c r="AI119" s="121"/>
      <c r="AJ119" s="121"/>
      <c r="AK119" s="121"/>
      <c r="AL119" s="121"/>
      <c r="AM119" s="121"/>
      <c r="AN119" s="121"/>
      <c r="AO119" s="121"/>
      <c r="AP119" s="121"/>
      <c r="AQ119" s="121"/>
      <c r="AR119" s="121"/>
    </row>
    <row r="120" spans="1:44" ht="12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</row>
    <row r="121" spans="1:44" ht="12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</row>
    <row r="122" spans="1:44" ht="12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  <c r="AA122" s="121"/>
      <c r="AB122" s="121"/>
      <c r="AC122" s="121"/>
      <c r="AD122" s="121"/>
      <c r="AE122" s="121"/>
      <c r="AF122" s="121"/>
      <c r="AG122" s="121"/>
      <c r="AH122" s="121"/>
      <c r="AI122" s="121"/>
      <c r="AJ122" s="121"/>
      <c r="AK122" s="121"/>
      <c r="AL122" s="121"/>
      <c r="AM122" s="121"/>
      <c r="AN122" s="121"/>
      <c r="AO122" s="121"/>
      <c r="AP122" s="121"/>
      <c r="AQ122" s="121"/>
      <c r="AR122" s="121"/>
    </row>
    <row r="123" spans="1:44" ht="12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1"/>
      <c r="AL123" s="121"/>
      <c r="AM123" s="121"/>
      <c r="AN123" s="121"/>
      <c r="AO123" s="121"/>
      <c r="AP123" s="121"/>
      <c r="AQ123" s="121"/>
      <c r="AR123" s="121"/>
    </row>
    <row r="124" spans="1:44" ht="12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</row>
    <row r="125" spans="1:44" ht="12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</row>
    <row r="126" spans="1:44" ht="12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</row>
    <row r="127" spans="1:44" ht="12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</row>
    <row r="128" spans="1:44" ht="12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</row>
    <row r="129" spans="1:44" ht="12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</row>
    <row r="130" spans="1:44" ht="12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</row>
    <row r="131" spans="1:44" ht="12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</row>
    <row r="132" spans="1:44" ht="12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</row>
    <row r="133" spans="1:44" ht="12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</row>
    <row r="134" spans="1:44" ht="12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  <c r="AA134" s="121"/>
      <c r="AB134" s="121"/>
      <c r="AC134" s="121"/>
      <c r="AD134" s="121"/>
      <c r="AE134" s="121"/>
      <c r="AF134" s="121"/>
      <c r="AG134" s="121"/>
      <c r="AH134" s="121"/>
      <c r="AI134" s="121"/>
      <c r="AJ134" s="121"/>
      <c r="AK134" s="121"/>
      <c r="AL134" s="121"/>
      <c r="AM134" s="121"/>
      <c r="AN134" s="121"/>
      <c r="AO134" s="121"/>
      <c r="AP134" s="121"/>
      <c r="AQ134" s="121"/>
      <c r="AR134" s="121"/>
    </row>
    <row r="135" spans="1:44" ht="12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  <c r="AA135" s="121"/>
      <c r="AB135" s="121"/>
      <c r="AC135" s="121"/>
      <c r="AD135" s="121"/>
      <c r="AE135" s="121"/>
      <c r="AF135" s="121"/>
      <c r="AG135" s="121"/>
      <c r="AH135" s="121"/>
      <c r="AI135" s="121"/>
      <c r="AJ135" s="121"/>
      <c r="AK135" s="121"/>
      <c r="AL135" s="121"/>
      <c r="AM135" s="121"/>
      <c r="AN135" s="121"/>
      <c r="AO135" s="121"/>
      <c r="AP135" s="121"/>
      <c r="AQ135" s="121"/>
      <c r="AR135" s="121"/>
    </row>
    <row r="136" spans="1:44" ht="12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  <c r="AA136" s="121"/>
      <c r="AB136" s="121"/>
      <c r="AC136" s="121"/>
      <c r="AD136" s="121"/>
      <c r="AE136" s="121"/>
      <c r="AF136" s="121"/>
      <c r="AG136" s="121"/>
      <c r="AH136" s="121"/>
      <c r="AI136" s="121"/>
      <c r="AJ136" s="121"/>
      <c r="AK136" s="121"/>
      <c r="AL136" s="121"/>
      <c r="AM136" s="121"/>
      <c r="AN136" s="121"/>
      <c r="AO136" s="121"/>
      <c r="AP136" s="121"/>
      <c r="AQ136" s="121"/>
      <c r="AR136" s="121"/>
    </row>
    <row r="137" spans="1:44" ht="12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  <c r="AA137" s="121"/>
      <c r="AB137" s="121"/>
      <c r="AC137" s="121"/>
      <c r="AD137" s="121"/>
      <c r="AE137" s="121"/>
      <c r="AF137" s="121"/>
      <c r="AG137" s="121"/>
      <c r="AH137" s="121"/>
      <c r="AI137" s="121"/>
      <c r="AJ137" s="121"/>
      <c r="AK137" s="121"/>
      <c r="AL137" s="121"/>
      <c r="AM137" s="121"/>
      <c r="AN137" s="121"/>
      <c r="AO137" s="121"/>
      <c r="AP137" s="121"/>
      <c r="AQ137" s="121"/>
      <c r="AR137" s="121"/>
    </row>
    <row r="138" spans="1:44" ht="12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  <c r="AA138" s="121"/>
      <c r="AB138" s="121"/>
      <c r="AC138" s="121"/>
      <c r="AD138" s="121"/>
      <c r="AE138" s="121"/>
      <c r="AF138" s="121"/>
      <c r="AG138" s="121"/>
      <c r="AH138" s="121"/>
      <c r="AI138" s="121"/>
      <c r="AJ138" s="121"/>
      <c r="AK138" s="121"/>
      <c r="AL138" s="121"/>
      <c r="AM138" s="121"/>
      <c r="AN138" s="121"/>
      <c r="AO138" s="121"/>
      <c r="AP138" s="121"/>
      <c r="AQ138" s="121"/>
      <c r="AR138" s="121"/>
    </row>
    <row r="139" spans="1:44" ht="12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  <c r="AA139" s="121"/>
      <c r="AB139" s="121"/>
      <c r="AC139" s="121"/>
      <c r="AD139" s="121"/>
      <c r="AE139" s="121"/>
      <c r="AF139" s="121"/>
      <c r="AG139" s="121"/>
      <c r="AH139" s="121"/>
      <c r="AI139" s="121"/>
      <c r="AJ139" s="121"/>
      <c r="AK139" s="121"/>
      <c r="AL139" s="121"/>
      <c r="AM139" s="121"/>
      <c r="AN139" s="121"/>
      <c r="AO139" s="121"/>
      <c r="AP139" s="121"/>
      <c r="AQ139" s="121"/>
      <c r="AR139" s="121"/>
    </row>
    <row r="140" spans="1:44" ht="12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  <c r="AA140" s="121"/>
      <c r="AB140" s="121"/>
      <c r="AC140" s="121"/>
      <c r="AD140" s="121"/>
      <c r="AE140" s="121"/>
      <c r="AF140" s="121"/>
      <c r="AG140" s="121"/>
      <c r="AH140" s="121"/>
      <c r="AI140" s="121"/>
      <c r="AJ140" s="121"/>
      <c r="AK140" s="121"/>
      <c r="AL140" s="121"/>
      <c r="AM140" s="121"/>
      <c r="AN140" s="121"/>
      <c r="AO140" s="121"/>
      <c r="AP140" s="121"/>
      <c r="AQ140" s="121"/>
      <c r="AR140" s="121"/>
    </row>
    <row r="141" spans="1:44" ht="12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  <c r="AA141" s="121"/>
      <c r="AB141" s="121"/>
      <c r="AC141" s="121"/>
      <c r="AD141" s="121"/>
      <c r="AE141" s="121"/>
      <c r="AF141" s="121"/>
      <c r="AG141" s="121"/>
      <c r="AH141" s="121"/>
      <c r="AI141" s="121"/>
      <c r="AJ141" s="121"/>
      <c r="AK141" s="121"/>
      <c r="AL141" s="121"/>
      <c r="AM141" s="121"/>
      <c r="AN141" s="121"/>
      <c r="AO141" s="121"/>
      <c r="AP141" s="121"/>
      <c r="AQ141" s="121"/>
      <c r="AR141" s="121"/>
    </row>
    <row r="142" spans="1:44" ht="12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  <c r="AA142" s="121"/>
      <c r="AB142" s="121"/>
      <c r="AC142" s="121"/>
      <c r="AD142" s="121"/>
      <c r="AE142" s="121"/>
      <c r="AF142" s="121"/>
      <c r="AG142" s="121"/>
      <c r="AH142" s="121"/>
      <c r="AI142" s="121"/>
      <c r="AJ142" s="121"/>
      <c r="AK142" s="121"/>
      <c r="AL142" s="121"/>
      <c r="AM142" s="121"/>
      <c r="AN142" s="121"/>
      <c r="AO142" s="121"/>
      <c r="AP142" s="121"/>
      <c r="AQ142" s="121"/>
      <c r="AR142" s="121"/>
    </row>
    <row r="143" spans="1:44" ht="12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  <c r="AA143" s="121"/>
      <c r="AB143" s="121"/>
      <c r="AC143" s="121"/>
      <c r="AD143" s="121"/>
      <c r="AE143" s="121"/>
      <c r="AF143" s="121"/>
      <c r="AG143" s="121"/>
      <c r="AH143" s="121"/>
      <c r="AI143" s="121"/>
      <c r="AJ143" s="121"/>
      <c r="AK143" s="121"/>
      <c r="AL143" s="121"/>
      <c r="AM143" s="121"/>
      <c r="AN143" s="121"/>
      <c r="AO143" s="121"/>
      <c r="AP143" s="121"/>
      <c r="AQ143" s="121"/>
      <c r="AR143" s="121"/>
    </row>
    <row r="144" spans="1:44" ht="12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  <c r="AA144" s="121"/>
      <c r="AB144" s="121"/>
      <c r="AC144" s="121"/>
      <c r="AD144" s="121"/>
      <c r="AE144" s="121"/>
      <c r="AF144" s="121"/>
      <c r="AG144" s="121"/>
      <c r="AH144" s="121"/>
      <c r="AI144" s="121"/>
      <c r="AJ144" s="121"/>
      <c r="AK144" s="121"/>
      <c r="AL144" s="121"/>
      <c r="AM144" s="121"/>
      <c r="AN144" s="121"/>
      <c r="AO144" s="121"/>
      <c r="AP144" s="121"/>
      <c r="AQ144" s="121"/>
      <c r="AR144" s="121"/>
    </row>
    <row r="145" spans="1:44" ht="12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  <c r="AA145" s="121"/>
      <c r="AB145" s="121"/>
      <c r="AC145" s="121"/>
      <c r="AD145" s="121"/>
      <c r="AE145" s="121"/>
      <c r="AF145" s="121"/>
      <c r="AG145" s="121"/>
      <c r="AH145" s="121"/>
      <c r="AI145" s="121"/>
      <c r="AJ145" s="121"/>
      <c r="AK145" s="121"/>
      <c r="AL145" s="121"/>
      <c r="AM145" s="121"/>
      <c r="AN145" s="121"/>
      <c r="AO145" s="121"/>
      <c r="AP145" s="121"/>
      <c r="AQ145" s="121"/>
      <c r="AR145" s="121"/>
    </row>
    <row r="146" spans="1:44" ht="12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  <c r="AA146" s="121"/>
      <c r="AB146" s="121"/>
      <c r="AC146" s="121"/>
      <c r="AD146" s="121"/>
      <c r="AE146" s="121"/>
      <c r="AF146" s="121"/>
      <c r="AG146" s="121"/>
      <c r="AH146" s="121"/>
      <c r="AI146" s="121"/>
      <c r="AJ146" s="121"/>
      <c r="AK146" s="121"/>
      <c r="AL146" s="121"/>
      <c r="AM146" s="121"/>
      <c r="AN146" s="121"/>
      <c r="AO146" s="121"/>
      <c r="AP146" s="121"/>
      <c r="AQ146" s="121"/>
      <c r="AR146" s="121"/>
    </row>
    <row r="147" spans="1:44" ht="12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  <c r="AA147" s="121"/>
      <c r="AB147" s="121"/>
      <c r="AC147" s="121"/>
      <c r="AD147" s="121"/>
      <c r="AE147" s="121"/>
      <c r="AF147" s="121"/>
      <c r="AG147" s="121"/>
      <c r="AH147" s="121"/>
      <c r="AI147" s="121"/>
      <c r="AJ147" s="121"/>
      <c r="AK147" s="121"/>
      <c r="AL147" s="121"/>
      <c r="AM147" s="121"/>
      <c r="AN147" s="121"/>
      <c r="AO147" s="121"/>
      <c r="AP147" s="121"/>
      <c r="AQ147" s="121"/>
      <c r="AR147" s="121"/>
    </row>
    <row r="148" spans="1:44" ht="12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  <c r="AA148" s="121"/>
      <c r="AB148" s="121"/>
      <c r="AC148" s="121"/>
      <c r="AD148" s="121"/>
      <c r="AE148" s="121"/>
      <c r="AF148" s="121"/>
      <c r="AG148" s="121"/>
      <c r="AH148" s="121"/>
      <c r="AI148" s="121"/>
      <c r="AJ148" s="121"/>
      <c r="AK148" s="121"/>
      <c r="AL148" s="121"/>
      <c r="AM148" s="121"/>
      <c r="AN148" s="121"/>
      <c r="AO148" s="121"/>
      <c r="AP148" s="121"/>
      <c r="AQ148" s="121"/>
      <c r="AR148" s="121"/>
    </row>
    <row r="149" spans="1:44" ht="12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  <c r="AA149" s="121"/>
      <c r="AB149" s="121"/>
      <c r="AC149" s="121"/>
      <c r="AD149" s="121"/>
      <c r="AE149" s="121"/>
      <c r="AF149" s="121"/>
      <c r="AG149" s="121"/>
      <c r="AH149" s="121"/>
      <c r="AI149" s="121"/>
      <c r="AJ149" s="121"/>
      <c r="AK149" s="121"/>
      <c r="AL149" s="121"/>
      <c r="AM149" s="121"/>
      <c r="AN149" s="121"/>
      <c r="AO149" s="121"/>
      <c r="AP149" s="121"/>
      <c r="AQ149" s="121"/>
      <c r="AR149" s="121"/>
    </row>
    <row r="150" spans="1:44" ht="12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  <c r="AA150" s="121"/>
      <c r="AB150" s="121"/>
      <c r="AC150" s="121"/>
      <c r="AD150" s="121"/>
      <c r="AE150" s="121"/>
      <c r="AF150" s="121"/>
      <c r="AG150" s="121"/>
      <c r="AH150" s="121"/>
      <c r="AI150" s="121"/>
      <c r="AJ150" s="121"/>
      <c r="AK150" s="121"/>
      <c r="AL150" s="121"/>
      <c r="AM150" s="121"/>
      <c r="AN150" s="121"/>
      <c r="AO150" s="121"/>
      <c r="AP150" s="121"/>
      <c r="AQ150" s="121"/>
      <c r="AR150" s="121"/>
    </row>
    <row r="151" spans="1:44" ht="12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  <c r="AA151" s="121"/>
      <c r="AB151" s="121"/>
      <c r="AC151" s="121"/>
      <c r="AD151" s="121"/>
      <c r="AE151" s="121"/>
      <c r="AF151" s="121"/>
      <c r="AG151" s="121"/>
      <c r="AH151" s="121"/>
      <c r="AI151" s="121"/>
      <c r="AJ151" s="121"/>
      <c r="AK151" s="121"/>
      <c r="AL151" s="121"/>
      <c r="AM151" s="121"/>
      <c r="AN151" s="121"/>
      <c r="AO151" s="121"/>
      <c r="AP151" s="121"/>
      <c r="AQ151" s="121"/>
      <c r="AR151" s="121"/>
    </row>
    <row r="152" spans="1:44" ht="12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  <c r="AA152" s="121"/>
      <c r="AB152" s="121"/>
      <c r="AC152" s="121"/>
      <c r="AD152" s="121"/>
      <c r="AE152" s="121"/>
      <c r="AF152" s="121"/>
      <c r="AG152" s="121"/>
      <c r="AH152" s="121"/>
      <c r="AI152" s="121"/>
      <c r="AJ152" s="121"/>
      <c r="AK152" s="121"/>
      <c r="AL152" s="121"/>
      <c r="AM152" s="121"/>
      <c r="AN152" s="121"/>
      <c r="AO152" s="121"/>
      <c r="AP152" s="121"/>
      <c r="AQ152" s="121"/>
      <c r="AR152" s="121"/>
    </row>
    <row r="153" spans="1:44" ht="12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  <c r="AA153" s="121"/>
      <c r="AB153" s="121"/>
      <c r="AC153" s="121"/>
      <c r="AD153" s="121"/>
      <c r="AE153" s="121"/>
      <c r="AF153" s="121"/>
      <c r="AG153" s="121"/>
      <c r="AH153" s="121"/>
      <c r="AI153" s="121"/>
      <c r="AJ153" s="121"/>
      <c r="AK153" s="121"/>
      <c r="AL153" s="121"/>
      <c r="AM153" s="121"/>
      <c r="AN153" s="121"/>
      <c r="AO153" s="121"/>
      <c r="AP153" s="121"/>
      <c r="AQ153" s="121"/>
      <c r="AR153" s="121"/>
    </row>
    <row r="154" spans="1:44" ht="12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  <c r="AA154" s="121"/>
      <c r="AB154" s="121"/>
      <c r="AC154" s="121"/>
      <c r="AD154" s="121"/>
      <c r="AE154" s="121"/>
      <c r="AF154" s="121"/>
      <c r="AG154" s="121"/>
      <c r="AH154" s="121"/>
      <c r="AI154" s="121"/>
      <c r="AJ154" s="121"/>
      <c r="AK154" s="121"/>
      <c r="AL154" s="121"/>
      <c r="AM154" s="121"/>
      <c r="AN154" s="121"/>
      <c r="AO154" s="121"/>
      <c r="AP154" s="121"/>
      <c r="AQ154" s="121"/>
      <c r="AR154" s="121"/>
    </row>
    <row r="155" spans="1:44" ht="12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  <c r="AA155" s="121"/>
      <c r="AB155" s="121"/>
      <c r="AC155" s="121"/>
      <c r="AD155" s="121"/>
      <c r="AE155" s="121"/>
      <c r="AF155" s="121"/>
      <c r="AG155" s="121"/>
      <c r="AH155" s="121"/>
      <c r="AI155" s="121"/>
      <c r="AJ155" s="121"/>
      <c r="AK155" s="121"/>
      <c r="AL155" s="121"/>
      <c r="AM155" s="121"/>
      <c r="AN155" s="121"/>
      <c r="AO155" s="121"/>
      <c r="AP155" s="121"/>
      <c r="AQ155" s="121"/>
      <c r="AR155" s="121"/>
    </row>
    <row r="156" spans="1:44" ht="12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  <c r="AA156" s="121"/>
      <c r="AB156" s="121"/>
      <c r="AC156" s="121"/>
      <c r="AD156" s="121"/>
      <c r="AE156" s="121"/>
      <c r="AF156" s="121"/>
      <c r="AG156" s="121"/>
      <c r="AH156" s="121"/>
      <c r="AI156" s="121"/>
      <c r="AJ156" s="121"/>
      <c r="AK156" s="121"/>
      <c r="AL156" s="121"/>
      <c r="AM156" s="121"/>
      <c r="AN156" s="121"/>
      <c r="AO156" s="121"/>
      <c r="AP156" s="121"/>
      <c r="AQ156" s="121"/>
      <c r="AR156" s="121"/>
    </row>
    <row r="157" spans="1:44" ht="12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  <c r="AA157" s="121"/>
      <c r="AB157" s="121"/>
      <c r="AC157" s="121"/>
      <c r="AD157" s="121"/>
      <c r="AE157" s="121"/>
      <c r="AF157" s="121"/>
      <c r="AG157" s="121"/>
      <c r="AH157" s="121"/>
      <c r="AI157" s="121"/>
      <c r="AJ157" s="121"/>
      <c r="AK157" s="121"/>
      <c r="AL157" s="121"/>
      <c r="AM157" s="121"/>
      <c r="AN157" s="121"/>
      <c r="AO157" s="121"/>
      <c r="AP157" s="121"/>
      <c r="AQ157" s="121"/>
      <c r="AR157" s="121"/>
    </row>
    <row r="158" spans="1:44" ht="12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</row>
    <row r="159" spans="1:44" ht="12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</row>
    <row r="160" spans="1:44" ht="12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  <c r="AA160" s="121"/>
      <c r="AB160" s="121"/>
      <c r="AC160" s="121"/>
      <c r="AD160" s="121"/>
      <c r="AE160" s="121"/>
      <c r="AF160" s="121"/>
      <c r="AG160" s="121"/>
      <c r="AH160" s="121"/>
      <c r="AI160" s="121"/>
      <c r="AJ160" s="121"/>
      <c r="AK160" s="121"/>
      <c r="AL160" s="121"/>
      <c r="AM160" s="121"/>
      <c r="AN160" s="121"/>
      <c r="AO160" s="121"/>
      <c r="AP160" s="121"/>
      <c r="AQ160" s="121"/>
      <c r="AR160" s="121"/>
    </row>
    <row r="161" spans="1:44" ht="12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1"/>
      <c r="AL161" s="121"/>
      <c r="AM161" s="121"/>
      <c r="AN161" s="121"/>
      <c r="AO161" s="121"/>
      <c r="AP161" s="121"/>
      <c r="AQ161" s="121"/>
      <c r="AR161" s="121"/>
    </row>
    <row r="162" spans="1:44" ht="12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</row>
    <row r="163" spans="1:44" ht="12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</row>
    <row r="164" spans="1:44" ht="12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</row>
    <row r="165" spans="1:44" ht="12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</row>
    <row r="166" spans="1:44" ht="12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</row>
    <row r="167" spans="1:44" ht="12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</row>
    <row r="168" spans="1:44" ht="12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</row>
    <row r="169" spans="1:44" ht="12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</row>
    <row r="170" spans="1:44" ht="12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</row>
    <row r="171" spans="1:44" ht="12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</row>
    <row r="172" spans="1:44" ht="12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V172" s="121"/>
      <c r="W172" s="121"/>
      <c r="X172" s="121"/>
      <c r="Y172" s="121"/>
      <c r="Z172" s="121"/>
      <c r="AA172" s="121"/>
      <c r="AB172" s="121"/>
      <c r="AC172" s="121"/>
      <c r="AD172" s="121"/>
      <c r="AE172" s="121"/>
      <c r="AF172" s="121"/>
      <c r="AG172" s="121"/>
      <c r="AH172" s="121"/>
      <c r="AI172" s="121"/>
      <c r="AJ172" s="121"/>
      <c r="AK172" s="121"/>
      <c r="AL172" s="121"/>
      <c r="AM172" s="121"/>
      <c r="AN172" s="121"/>
      <c r="AO172" s="121"/>
      <c r="AP172" s="121"/>
      <c r="AQ172" s="121"/>
      <c r="AR172" s="121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H1:X2"/>
    <mergeCell ref="A29:D29"/>
    <mergeCell ref="K29:T30"/>
    <mergeCell ref="A30:D30"/>
    <mergeCell ref="K31:T31"/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</mergeCells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/>
  </sheetViews>
  <sheetFormatPr defaultColWidth="12.5703125" defaultRowHeight="15" customHeight="1"/>
  <cols>
    <col min="1" max="26" width="10" customWidth="1"/>
  </cols>
  <sheetData>
    <row r="1" spans="1:9" ht="48" customHeight="1">
      <c r="A1" s="78" t="s">
        <v>134</v>
      </c>
      <c r="B1" s="79" t="s">
        <v>135</v>
      </c>
      <c r="C1" s="80" t="s">
        <v>136</v>
      </c>
      <c r="D1" s="80" t="s">
        <v>137</v>
      </c>
      <c r="E1" s="80" t="s">
        <v>138</v>
      </c>
      <c r="F1" s="81" t="s">
        <v>139</v>
      </c>
      <c r="G1" s="82" t="s">
        <v>140</v>
      </c>
      <c r="H1" s="182" t="s">
        <v>141</v>
      </c>
      <c r="I1" s="130"/>
    </row>
    <row r="2" spans="1:9" ht="15" customHeight="1">
      <c r="A2" s="83">
        <v>140</v>
      </c>
      <c r="B2" s="84">
        <v>0</v>
      </c>
      <c r="C2" s="85">
        <f t="shared" ref="C2:C5" si="0">B2/A2</f>
        <v>0</v>
      </c>
      <c r="D2" s="85">
        <f>C2/10</f>
        <v>0</v>
      </c>
      <c r="E2" s="85">
        <f t="shared" ref="E2:E5" si="1">C2/100</f>
        <v>0</v>
      </c>
      <c r="F2" s="84">
        <v>0</v>
      </c>
      <c r="G2" s="86">
        <f t="shared" ref="G2:G5" si="2">F2*E2</f>
        <v>0</v>
      </c>
      <c r="H2" s="148"/>
      <c r="I2" s="130"/>
    </row>
    <row r="3" spans="1:9" ht="15" customHeight="1">
      <c r="A3" s="83">
        <v>150</v>
      </c>
      <c r="B3" s="84">
        <v>0</v>
      </c>
      <c r="C3" s="85">
        <f t="shared" si="0"/>
        <v>0</v>
      </c>
      <c r="D3" s="85">
        <f t="shared" ref="D3:D5" si="3">C3/100</f>
        <v>0</v>
      </c>
      <c r="E3" s="85">
        <f t="shared" si="1"/>
        <v>0</v>
      </c>
      <c r="F3" s="84">
        <v>0</v>
      </c>
      <c r="G3" s="86">
        <f t="shared" si="2"/>
        <v>0</v>
      </c>
      <c r="H3" s="148"/>
      <c r="I3" s="130"/>
    </row>
    <row r="4" spans="1:9" ht="15" customHeight="1">
      <c r="A4" s="83">
        <v>100</v>
      </c>
      <c r="B4" s="84">
        <v>0</v>
      </c>
      <c r="C4" s="85">
        <f t="shared" si="0"/>
        <v>0</v>
      </c>
      <c r="D4" s="85">
        <f t="shared" si="3"/>
        <v>0</v>
      </c>
      <c r="E4" s="85">
        <f t="shared" si="1"/>
        <v>0</v>
      </c>
      <c r="F4" s="84">
        <v>0</v>
      </c>
      <c r="G4" s="86">
        <f t="shared" si="2"/>
        <v>0</v>
      </c>
      <c r="H4" s="148"/>
      <c r="I4" s="130"/>
    </row>
    <row r="5" spans="1:9" ht="15" customHeight="1">
      <c r="A5" s="83">
        <v>50</v>
      </c>
      <c r="B5" s="84">
        <v>0</v>
      </c>
      <c r="C5" s="85">
        <f t="shared" si="0"/>
        <v>0</v>
      </c>
      <c r="D5" s="85">
        <f t="shared" si="3"/>
        <v>0</v>
      </c>
      <c r="E5" s="85">
        <f t="shared" si="1"/>
        <v>0</v>
      </c>
      <c r="F5" s="84">
        <v>0</v>
      </c>
      <c r="G5" s="86">
        <f t="shared" si="2"/>
        <v>0</v>
      </c>
      <c r="H5" s="148"/>
      <c r="I5" s="130"/>
    </row>
    <row r="6" spans="1:9" ht="12.75" customHeight="1">
      <c r="A6" s="183"/>
      <c r="B6" s="184"/>
      <c r="C6" s="184"/>
      <c r="D6" s="184"/>
      <c r="E6" s="184"/>
      <c r="F6" s="183"/>
      <c r="G6" s="184"/>
    </row>
    <row r="7" spans="1:9" ht="48" customHeight="1">
      <c r="A7" s="78" t="s">
        <v>142</v>
      </c>
      <c r="B7" s="79" t="s">
        <v>143</v>
      </c>
      <c r="C7" s="80" t="s">
        <v>137</v>
      </c>
      <c r="D7" s="80" t="s">
        <v>136</v>
      </c>
      <c r="E7" s="80" t="s">
        <v>138</v>
      </c>
      <c r="F7" s="87" t="s">
        <v>139</v>
      </c>
      <c r="G7" s="82" t="s">
        <v>140</v>
      </c>
    </row>
    <row r="8" spans="1:9" ht="15" customHeight="1">
      <c r="A8" s="83">
        <v>14</v>
      </c>
      <c r="B8" s="84">
        <v>0</v>
      </c>
      <c r="C8" s="85">
        <f t="shared" ref="C8:C11" si="4">B8/A8</f>
        <v>0</v>
      </c>
      <c r="D8" s="85">
        <f t="shared" ref="D8:D11" si="5">C8*10</f>
        <v>0</v>
      </c>
      <c r="E8" s="85">
        <f t="shared" ref="E8:E11" si="6">C8/10</f>
        <v>0</v>
      </c>
      <c r="F8" s="84">
        <v>0</v>
      </c>
      <c r="G8" s="86">
        <f t="shared" ref="G8:G11" si="7">F8*E8</f>
        <v>0</v>
      </c>
    </row>
    <row r="9" spans="1:9" ht="15" customHeight="1">
      <c r="A9" s="83">
        <v>15</v>
      </c>
      <c r="B9" s="84">
        <v>0</v>
      </c>
      <c r="C9" s="85">
        <f t="shared" si="4"/>
        <v>0</v>
      </c>
      <c r="D9" s="85">
        <f t="shared" si="5"/>
        <v>0</v>
      </c>
      <c r="E9" s="85">
        <f t="shared" si="6"/>
        <v>0</v>
      </c>
      <c r="F9" s="84">
        <v>0</v>
      </c>
      <c r="G9" s="86">
        <f t="shared" si="7"/>
        <v>0</v>
      </c>
    </row>
    <row r="10" spans="1:9" ht="15" customHeight="1">
      <c r="A10" s="83">
        <v>10</v>
      </c>
      <c r="B10" s="84">
        <v>0</v>
      </c>
      <c r="C10" s="85">
        <f t="shared" si="4"/>
        <v>0</v>
      </c>
      <c r="D10" s="85">
        <f t="shared" si="5"/>
        <v>0</v>
      </c>
      <c r="E10" s="85">
        <f t="shared" si="6"/>
        <v>0</v>
      </c>
      <c r="F10" s="84">
        <v>0</v>
      </c>
      <c r="G10" s="86">
        <f t="shared" si="7"/>
        <v>0</v>
      </c>
    </row>
    <row r="11" spans="1:9" ht="15" customHeight="1">
      <c r="A11" s="83">
        <v>5</v>
      </c>
      <c r="B11" s="84">
        <v>0</v>
      </c>
      <c r="C11" s="85">
        <f t="shared" si="4"/>
        <v>0</v>
      </c>
      <c r="D11" s="85">
        <f t="shared" si="5"/>
        <v>0</v>
      </c>
      <c r="E11" s="85">
        <f t="shared" si="6"/>
        <v>0</v>
      </c>
      <c r="F11" s="84">
        <v>0</v>
      </c>
      <c r="G11" s="86">
        <f t="shared" si="7"/>
        <v>0</v>
      </c>
    </row>
    <row r="12" spans="1:9" ht="12.75" customHeight="1">
      <c r="A12" s="183"/>
      <c r="B12" s="184"/>
      <c r="C12" s="184"/>
      <c r="D12" s="184"/>
      <c r="E12" s="184"/>
      <c r="F12" s="183"/>
      <c r="G12" s="184"/>
    </row>
    <row r="13" spans="1:9" ht="48" customHeight="1">
      <c r="A13" s="78" t="s">
        <v>144</v>
      </c>
      <c r="B13" s="79" t="s">
        <v>145</v>
      </c>
      <c r="C13" s="80" t="s">
        <v>138</v>
      </c>
      <c r="D13" s="80" t="s">
        <v>136</v>
      </c>
      <c r="E13" s="80" t="s">
        <v>137</v>
      </c>
      <c r="F13" s="87" t="s">
        <v>139</v>
      </c>
      <c r="G13" s="82" t="s">
        <v>140</v>
      </c>
    </row>
    <row r="14" spans="1:9" ht="15" customHeight="1">
      <c r="A14" s="83">
        <v>1.4</v>
      </c>
      <c r="B14" s="84">
        <v>0</v>
      </c>
      <c r="C14" s="85">
        <f t="shared" ref="C14:C17" si="8">B14/A14</f>
        <v>0</v>
      </c>
      <c r="D14" s="85">
        <f t="shared" ref="D14:D17" si="9">C14*100</f>
        <v>0</v>
      </c>
      <c r="E14" s="85">
        <f t="shared" ref="E14:E17" si="10">C14*10</f>
        <v>0</v>
      </c>
      <c r="F14" s="84">
        <v>0</v>
      </c>
      <c r="G14" s="88">
        <f t="shared" ref="G14:G17" si="11">F14*E14</f>
        <v>0</v>
      </c>
    </row>
    <row r="15" spans="1:9" ht="15" customHeight="1">
      <c r="A15" s="83">
        <v>1.5</v>
      </c>
      <c r="B15" s="84">
        <v>0</v>
      </c>
      <c r="C15" s="85">
        <f t="shared" si="8"/>
        <v>0</v>
      </c>
      <c r="D15" s="85">
        <f t="shared" si="9"/>
        <v>0</v>
      </c>
      <c r="E15" s="85">
        <f t="shared" si="10"/>
        <v>0</v>
      </c>
      <c r="F15" s="84">
        <v>0</v>
      </c>
      <c r="G15" s="88">
        <f t="shared" si="11"/>
        <v>0</v>
      </c>
    </row>
    <row r="16" spans="1:9" ht="15" customHeight="1">
      <c r="A16" s="83">
        <v>1</v>
      </c>
      <c r="B16" s="84">
        <v>0</v>
      </c>
      <c r="C16" s="85">
        <f t="shared" si="8"/>
        <v>0</v>
      </c>
      <c r="D16" s="85">
        <f t="shared" si="9"/>
        <v>0</v>
      </c>
      <c r="E16" s="85">
        <f t="shared" si="10"/>
        <v>0</v>
      </c>
      <c r="F16" s="84">
        <v>0</v>
      </c>
      <c r="G16" s="88">
        <f t="shared" si="11"/>
        <v>0</v>
      </c>
    </row>
    <row r="17" spans="1:7" ht="15" customHeight="1">
      <c r="A17" s="83">
        <v>0.5</v>
      </c>
      <c r="B17" s="84">
        <v>0</v>
      </c>
      <c r="C17" s="85">
        <f t="shared" si="8"/>
        <v>0</v>
      </c>
      <c r="D17" s="85">
        <f t="shared" si="9"/>
        <v>0</v>
      </c>
      <c r="E17" s="85">
        <f t="shared" si="10"/>
        <v>0</v>
      </c>
      <c r="F17" s="84">
        <v>0</v>
      </c>
      <c r="G17" s="88">
        <f t="shared" si="11"/>
        <v>0</v>
      </c>
    </row>
    <row r="18" spans="1:7" ht="12.75" customHeight="1"/>
    <row r="19" spans="1:7" ht="12.75" customHeight="1"/>
    <row r="20" spans="1:7" ht="48" hidden="1" customHeight="1">
      <c r="A20" s="78" t="s">
        <v>134</v>
      </c>
      <c r="B20" s="79" t="s">
        <v>135</v>
      </c>
      <c r="C20" s="80" t="s">
        <v>136</v>
      </c>
      <c r="D20" s="80" t="s">
        <v>137</v>
      </c>
      <c r="E20" s="80" t="s">
        <v>138</v>
      </c>
      <c r="F20" s="81" t="s">
        <v>139</v>
      </c>
      <c r="G20" s="82" t="s">
        <v>140</v>
      </c>
    </row>
    <row r="21" spans="1:7" ht="15" hidden="1" customHeight="1">
      <c r="A21" s="83">
        <v>145</v>
      </c>
      <c r="B21" s="89">
        <f>PEDIDO!C4</f>
        <v>2800</v>
      </c>
      <c r="C21" s="85">
        <f t="shared" ref="C21:C45" si="12">B21/A21</f>
        <v>19.310344827586206</v>
      </c>
      <c r="D21" s="85">
        <f t="shared" ref="D21:D45" si="13">C21/10</f>
        <v>1.9310344827586206</v>
      </c>
      <c r="E21" s="85">
        <f t="shared" ref="E21:E45" si="14">C21/100</f>
        <v>0.19310344827586207</v>
      </c>
      <c r="F21" s="84">
        <v>0</v>
      </c>
      <c r="G21" s="86">
        <f t="shared" ref="G21:G45" si="15">F21*E21</f>
        <v>0</v>
      </c>
    </row>
    <row r="22" spans="1:7" ht="15" hidden="1" customHeight="1">
      <c r="A22" s="83">
        <v>145</v>
      </c>
      <c r="B22" s="89">
        <f>PEDIDO!C5</f>
        <v>2800</v>
      </c>
      <c r="C22" s="85">
        <f t="shared" si="12"/>
        <v>19.310344827586206</v>
      </c>
      <c r="D22" s="85">
        <f t="shared" si="13"/>
        <v>1.9310344827586206</v>
      </c>
      <c r="E22" s="85">
        <f t="shared" si="14"/>
        <v>0.19310344827586207</v>
      </c>
      <c r="F22" s="84">
        <v>0</v>
      </c>
      <c r="G22" s="86">
        <f t="shared" si="15"/>
        <v>0</v>
      </c>
    </row>
    <row r="23" spans="1:7" ht="15" hidden="1" customHeight="1">
      <c r="A23" s="83">
        <v>145</v>
      </c>
      <c r="B23" s="89">
        <f>PEDIDO!C6</f>
        <v>120</v>
      </c>
      <c r="C23" s="85">
        <f t="shared" si="12"/>
        <v>0.82758620689655171</v>
      </c>
      <c r="D23" s="85">
        <f t="shared" si="13"/>
        <v>8.2758620689655171E-2</v>
      </c>
      <c r="E23" s="85">
        <f t="shared" si="14"/>
        <v>8.2758620689655175E-3</v>
      </c>
      <c r="F23" s="84">
        <v>0</v>
      </c>
      <c r="G23" s="86">
        <f t="shared" si="15"/>
        <v>0</v>
      </c>
    </row>
    <row r="24" spans="1:7" ht="15" hidden="1" customHeight="1">
      <c r="A24" s="83">
        <v>145</v>
      </c>
      <c r="B24" s="89">
        <f>PEDIDO!C7</f>
        <v>6</v>
      </c>
      <c r="C24" s="85">
        <f t="shared" si="12"/>
        <v>4.1379310344827586E-2</v>
      </c>
      <c r="D24" s="85">
        <f t="shared" si="13"/>
        <v>4.1379310344827587E-3</v>
      </c>
      <c r="E24" s="85">
        <f t="shared" si="14"/>
        <v>4.1379310344827585E-4</v>
      </c>
      <c r="F24" s="84">
        <v>0</v>
      </c>
      <c r="G24" s="86">
        <f t="shared" si="15"/>
        <v>0</v>
      </c>
    </row>
    <row r="25" spans="1:7" ht="15" hidden="1" customHeight="1">
      <c r="A25" s="83">
        <v>145</v>
      </c>
      <c r="B25" s="89">
        <f>PEDIDO!C8</f>
        <v>10</v>
      </c>
      <c r="C25" s="85">
        <f t="shared" si="12"/>
        <v>6.8965517241379309E-2</v>
      </c>
      <c r="D25" s="85">
        <f t="shared" si="13"/>
        <v>6.8965517241379309E-3</v>
      </c>
      <c r="E25" s="85">
        <f t="shared" si="14"/>
        <v>6.8965517241379305E-4</v>
      </c>
      <c r="F25" s="84">
        <v>0</v>
      </c>
      <c r="G25" s="86">
        <f t="shared" si="15"/>
        <v>0</v>
      </c>
    </row>
    <row r="26" spans="1:7" ht="15" hidden="1" customHeight="1">
      <c r="A26" s="83">
        <v>145</v>
      </c>
      <c r="B26" s="89">
        <f>PEDIDO!C9</f>
        <v>600</v>
      </c>
      <c r="C26" s="85">
        <f t="shared" si="12"/>
        <v>4.1379310344827589</v>
      </c>
      <c r="D26" s="85">
        <f t="shared" si="13"/>
        <v>0.41379310344827591</v>
      </c>
      <c r="E26" s="85">
        <f t="shared" si="14"/>
        <v>4.1379310344827586E-2</v>
      </c>
      <c r="F26" s="84">
        <v>0</v>
      </c>
      <c r="G26" s="86">
        <f t="shared" si="15"/>
        <v>0</v>
      </c>
    </row>
    <row r="27" spans="1:7" ht="15" hidden="1" customHeight="1">
      <c r="A27" s="83">
        <v>145</v>
      </c>
      <c r="B27" s="89">
        <f>PEDIDO!C10</f>
        <v>260</v>
      </c>
      <c r="C27" s="85">
        <f t="shared" si="12"/>
        <v>1.7931034482758621</v>
      </c>
      <c r="D27" s="85">
        <f t="shared" si="13"/>
        <v>0.1793103448275862</v>
      </c>
      <c r="E27" s="85">
        <f t="shared" si="14"/>
        <v>1.793103448275862E-2</v>
      </c>
      <c r="F27" s="84">
        <v>0</v>
      </c>
      <c r="G27" s="86">
        <f t="shared" si="15"/>
        <v>0</v>
      </c>
    </row>
    <row r="28" spans="1:7" ht="15" hidden="1" customHeight="1">
      <c r="A28" s="83">
        <v>145</v>
      </c>
      <c r="B28" s="89">
        <f>PEDIDO!C11</f>
        <v>100</v>
      </c>
      <c r="C28" s="85">
        <f t="shared" si="12"/>
        <v>0.68965517241379315</v>
      </c>
      <c r="D28" s="85">
        <f t="shared" si="13"/>
        <v>6.8965517241379309E-2</v>
      </c>
      <c r="E28" s="85">
        <f t="shared" si="14"/>
        <v>6.8965517241379318E-3</v>
      </c>
      <c r="F28" s="84">
        <v>0</v>
      </c>
      <c r="G28" s="86">
        <f t="shared" si="15"/>
        <v>0</v>
      </c>
    </row>
    <row r="29" spans="1:7" ht="15" hidden="1" customHeight="1">
      <c r="A29" s="83">
        <v>145</v>
      </c>
      <c r="B29" s="89">
        <f>PEDIDO!C12</f>
        <v>0</v>
      </c>
      <c r="C29" s="85">
        <f t="shared" si="12"/>
        <v>0</v>
      </c>
      <c r="D29" s="85">
        <f t="shared" si="13"/>
        <v>0</v>
      </c>
      <c r="E29" s="85">
        <f t="shared" si="14"/>
        <v>0</v>
      </c>
      <c r="F29" s="84">
        <v>0</v>
      </c>
      <c r="G29" s="86">
        <f t="shared" si="15"/>
        <v>0</v>
      </c>
    </row>
    <row r="30" spans="1:7" ht="15" hidden="1" customHeight="1">
      <c r="A30" s="83">
        <v>145</v>
      </c>
      <c r="B30" s="89">
        <f>PEDIDO!C13</f>
        <v>0</v>
      </c>
      <c r="C30" s="85">
        <f t="shared" si="12"/>
        <v>0</v>
      </c>
      <c r="D30" s="85">
        <f t="shared" si="13"/>
        <v>0</v>
      </c>
      <c r="E30" s="85">
        <f t="shared" si="14"/>
        <v>0</v>
      </c>
      <c r="F30" s="84">
        <v>0</v>
      </c>
      <c r="G30" s="86">
        <f t="shared" si="15"/>
        <v>0</v>
      </c>
    </row>
    <row r="31" spans="1:7" ht="15" hidden="1" customHeight="1">
      <c r="A31" s="83">
        <v>145</v>
      </c>
      <c r="B31" s="89">
        <f>PEDIDO!C14</f>
        <v>0</v>
      </c>
      <c r="C31" s="85">
        <f t="shared" si="12"/>
        <v>0</v>
      </c>
      <c r="D31" s="85">
        <f t="shared" si="13"/>
        <v>0</v>
      </c>
      <c r="E31" s="85">
        <f t="shared" si="14"/>
        <v>0</v>
      </c>
      <c r="F31" s="84">
        <v>0</v>
      </c>
      <c r="G31" s="86">
        <f t="shared" si="15"/>
        <v>0</v>
      </c>
    </row>
    <row r="32" spans="1:7" ht="15" hidden="1" customHeight="1">
      <c r="A32" s="83">
        <v>145</v>
      </c>
      <c r="B32" s="89">
        <f>PEDIDO!C15</f>
        <v>0</v>
      </c>
      <c r="C32" s="85">
        <f t="shared" si="12"/>
        <v>0</v>
      </c>
      <c r="D32" s="85">
        <f t="shared" si="13"/>
        <v>0</v>
      </c>
      <c r="E32" s="85">
        <f t="shared" si="14"/>
        <v>0</v>
      </c>
      <c r="F32" s="84">
        <v>0</v>
      </c>
      <c r="G32" s="86">
        <f t="shared" si="15"/>
        <v>0</v>
      </c>
    </row>
    <row r="33" spans="1:7" ht="15" hidden="1" customHeight="1">
      <c r="A33" s="83">
        <v>145</v>
      </c>
      <c r="B33" s="89">
        <f>PEDIDO!C16</f>
        <v>0</v>
      </c>
      <c r="C33" s="85">
        <f t="shared" si="12"/>
        <v>0</v>
      </c>
      <c r="D33" s="85">
        <f t="shared" si="13"/>
        <v>0</v>
      </c>
      <c r="E33" s="85">
        <f t="shared" si="14"/>
        <v>0</v>
      </c>
      <c r="F33" s="84">
        <v>0</v>
      </c>
      <c r="G33" s="86">
        <f t="shared" si="15"/>
        <v>0</v>
      </c>
    </row>
    <row r="34" spans="1:7" ht="15" hidden="1" customHeight="1">
      <c r="A34" s="83">
        <v>145</v>
      </c>
      <c r="B34" s="89">
        <f>PEDIDO!C17</f>
        <v>0</v>
      </c>
      <c r="C34" s="85">
        <f t="shared" si="12"/>
        <v>0</v>
      </c>
      <c r="D34" s="85">
        <f t="shared" si="13"/>
        <v>0</v>
      </c>
      <c r="E34" s="85">
        <f t="shared" si="14"/>
        <v>0</v>
      </c>
      <c r="F34" s="84">
        <v>0</v>
      </c>
      <c r="G34" s="86">
        <f t="shared" si="15"/>
        <v>0</v>
      </c>
    </row>
    <row r="35" spans="1:7" ht="15" hidden="1" customHeight="1">
      <c r="A35" s="83">
        <v>145</v>
      </c>
      <c r="B35" s="89">
        <f>PEDIDO!C18</f>
        <v>0</v>
      </c>
      <c r="C35" s="85">
        <f t="shared" si="12"/>
        <v>0</v>
      </c>
      <c r="D35" s="85">
        <f t="shared" si="13"/>
        <v>0</v>
      </c>
      <c r="E35" s="85">
        <f t="shared" si="14"/>
        <v>0</v>
      </c>
      <c r="F35" s="84">
        <v>0</v>
      </c>
      <c r="G35" s="86">
        <f t="shared" si="15"/>
        <v>0</v>
      </c>
    </row>
    <row r="36" spans="1:7" ht="15" hidden="1" customHeight="1">
      <c r="A36" s="83">
        <v>145</v>
      </c>
      <c r="B36" s="89">
        <f>PEDIDO!C19</f>
        <v>0</v>
      </c>
      <c r="C36" s="85">
        <f t="shared" si="12"/>
        <v>0</v>
      </c>
      <c r="D36" s="85">
        <f t="shared" si="13"/>
        <v>0</v>
      </c>
      <c r="E36" s="85">
        <f t="shared" si="14"/>
        <v>0</v>
      </c>
      <c r="F36" s="84">
        <v>0</v>
      </c>
      <c r="G36" s="86">
        <f t="shared" si="15"/>
        <v>0</v>
      </c>
    </row>
    <row r="37" spans="1:7" ht="15" hidden="1" customHeight="1">
      <c r="A37" s="83">
        <v>145</v>
      </c>
      <c r="B37" s="89">
        <f>PEDIDO!C20</f>
        <v>0</v>
      </c>
      <c r="C37" s="85">
        <f t="shared" si="12"/>
        <v>0</v>
      </c>
      <c r="D37" s="85">
        <f t="shared" si="13"/>
        <v>0</v>
      </c>
      <c r="E37" s="85">
        <f t="shared" si="14"/>
        <v>0</v>
      </c>
      <c r="F37" s="84">
        <v>0</v>
      </c>
      <c r="G37" s="86">
        <f t="shared" si="15"/>
        <v>0</v>
      </c>
    </row>
    <row r="38" spans="1:7" ht="15" hidden="1" customHeight="1">
      <c r="A38" s="83">
        <v>145</v>
      </c>
      <c r="B38" s="89">
        <f>PEDIDO!C21</f>
        <v>0</v>
      </c>
      <c r="C38" s="85">
        <f t="shared" si="12"/>
        <v>0</v>
      </c>
      <c r="D38" s="85">
        <f t="shared" si="13"/>
        <v>0</v>
      </c>
      <c r="E38" s="85">
        <f t="shared" si="14"/>
        <v>0</v>
      </c>
      <c r="F38" s="84">
        <v>0</v>
      </c>
      <c r="G38" s="86">
        <f t="shared" si="15"/>
        <v>0</v>
      </c>
    </row>
    <row r="39" spans="1:7" ht="15" hidden="1" customHeight="1">
      <c r="A39" s="83">
        <v>145</v>
      </c>
      <c r="B39" s="89">
        <f>PEDIDO!C22</f>
        <v>0</v>
      </c>
      <c r="C39" s="85">
        <f t="shared" si="12"/>
        <v>0</v>
      </c>
      <c r="D39" s="85">
        <f t="shared" si="13"/>
        <v>0</v>
      </c>
      <c r="E39" s="85">
        <f t="shared" si="14"/>
        <v>0</v>
      </c>
      <c r="F39" s="84">
        <v>0</v>
      </c>
      <c r="G39" s="86">
        <f t="shared" si="15"/>
        <v>0</v>
      </c>
    </row>
    <row r="40" spans="1:7" ht="15" hidden="1" customHeight="1">
      <c r="A40" s="83">
        <v>145</v>
      </c>
      <c r="B40" s="89">
        <f>PEDIDO!C23</f>
        <v>0</v>
      </c>
      <c r="C40" s="85">
        <f t="shared" si="12"/>
        <v>0</v>
      </c>
      <c r="D40" s="85">
        <f t="shared" si="13"/>
        <v>0</v>
      </c>
      <c r="E40" s="85">
        <f t="shared" si="14"/>
        <v>0</v>
      </c>
      <c r="F40" s="84">
        <v>0</v>
      </c>
      <c r="G40" s="86">
        <f t="shared" si="15"/>
        <v>0</v>
      </c>
    </row>
    <row r="41" spans="1:7" ht="15" hidden="1" customHeight="1">
      <c r="A41" s="83">
        <v>145</v>
      </c>
      <c r="B41" s="89">
        <f>PEDIDO!C24</f>
        <v>0</v>
      </c>
      <c r="C41" s="85">
        <f t="shared" si="12"/>
        <v>0</v>
      </c>
      <c r="D41" s="85">
        <f t="shared" si="13"/>
        <v>0</v>
      </c>
      <c r="E41" s="85">
        <f t="shared" si="14"/>
        <v>0</v>
      </c>
      <c r="F41" s="84">
        <v>0</v>
      </c>
      <c r="G41" s="86">
        <f t="shared" si="15"/>
        <v>0</v>
      </c>
    </row>
    <row r="42" spans="1:7" ht="15" hidden="1" customHeight="1">
      <c r="A42" s="83">
        <v>145</v>
      </c>
      <c r="B42" s="89">
        <f>PEDIDO!C25</f>
        <v>0</v>
      </c>
      <c r="C42" s="85">
        <f t="shared" si="12"/>
        <v>0</v>
      </c>
      <c r="D42" s="85">
        <f t="shared" si="13"/>
        <v>0</v>
      </c>
      <c r="E42" s="85">
        <f t="shared" si="14"/>
        <v>0</v>
      </c>
      <c r="F42" s="84">
        <v>0</v>
      </c>
      <c r="G42" s="86">
        <f t="shared" si="15"/>
        <v>0</v>
      </c>
    </row>
    <row r="43" spans="1:7" ht="15" hidden="1" customHeight="1">
      <c r="A43" s="83">
        <v>145</v>
      </c>
      <c r="B43" s="89">
        <f>PEDIDO!C26</f>
        <v>0</v>
      </c>
      <c r="C43" s="85">
        <f t="shared" si="12"/>
        <v>0</v>
      </c>
      <c r="D43" s="85">
        <f t="shared" si="13"/>
        <v>0</v>
      </c>
      <c r="E43" s="85">
        <f t="shared" si="14"/>
        <v>0</v>
      </c>
      <c r="F43" s="84">
        <v>0</v>
      </c>
      <c r="G43" s="86">
        <f t="shared" si="15"/>
        <v>0</v>
      </c>
    </row>
    <row r="44" spans="1:7" ht="15" hidden="1" customHeight="1">
      <c r="A44" s="83">
        <v>145</v>
      </c>
      <c r="B44" s="89">
        <f>PEDIDO!C27</f>
        <v>0</v>
      </c>
      <c r="C44" s="85">
        <f t="shared" si="12"/>
        <v>0</v>
      </c>
      <c r="D44" s="85">
        <f t="shared" si="13"/>
        <v>0</v>
      </c>
      <c r="E44" s="85">
        <f t="shared" si="14"/>
        <v>0</v>
      </c>
      <c r="F44" s="84">
        <v>0</v>
      </c>
      <c r="G44" s="86">
        <f t="shared" si="15"/>
        <v>0</v>
      </c>
    </row>
    <row r="45" spans="1:7" ht="15" hidden="1" customHeight="1">
      <c r="A45" s="83">
        <v>145</v>
      </c>
      <c r="B45" s="89">
        <f>PEDIDO!C28</f>
        <v>0</v>
      </c>
      <c r="C45" s="85">
        <f t="shared" si="12"/>
        <v>0</v>
      </c>
      <c r="D45" s="85">
        <f t="shared" si="13"/>
        <v>0</v>
      </c>
      <c r="E45" s="85">
        <f t="shared" si="14"/>
        <v>0</v>
      </c>
      <c r="F45" s="84">
        <v>0</v>
      </c>
      <c r="G45" s="86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2.5703125" defaultRowHeight="15" customHeight="1"/>
  <cols>
    <col min="1" max="1" width="26.28515625" customWidth="1"/>
    <col min="2" max="2" width="10.5703125" customWidth="1"/>
    <col min="3" max="3" width="7.7109375" customWidth="1"/>
    <col min="4" max="4" width="17.7109375" customWidth="1"/>
    <col min="5" max="26" width="10" customWidth="1"/>
  </cols>
  <sheetData>
    <row r="1" spans="1:4" ht="12.75" customHeight="1">
      <c r="A1" s="90" t="s">
        <v>124</v>
      </c>
      <c r="B1" s="91" t="s">
        <v>146</v>
      </c>
      <c r="C1" s="92" t="s">
        <v>131</v>
      </c>
      <c r="D1" s="90" t="s">
        <v>147</v>
      </c>
    </row>
    <row r="2" spans="1:4" ht="12.75" customHeight="1">
      <c r="A2" s="93" t="s">
        <v>148</v>
      </c>
      <c r="B2" s="94">
        <v>133.4</v>
      </c>
      <c r="C2" s="95">
        <v>1</v>
      </c>
      <c r="D2" s="96"/>
    </row>
    <row r="3" spans="1:4" ht="12.75" customHeight="1">
      <c r="A3" s="93">
        <v>0</v>
      </c>
      <c r="B3" s="94">
        <v>0</v>
      </c>
      <c r="C3" s="95">
        <v>0</v>
      </c>
      <c r="D3" s="96"/>
    </row>
    <row r="4" spans="1:4" ht="12.75" customHeight="1">
      <c r="A4" s="93" t="s">
        <v>149</v>
      </c>
      <c r="B4" s="94">
        <v>50</v>
      </c>
      <c r="C4" s="95">
        <v>1</v>
      </c>
      <c r="D4" s="96"/>
    </row>
    <row r="5" spans="1:4" ht="12.75" customHeight="1">
      <c r="A5" s="93" t="s">
        <v>150</v>
      </c>
      <c r="B5" s="97">
        <v>1392</v>
      </c>
      <c r="C5" s="95">
        <v>1</v>
      </c>
      <c r="D5" s="96"/>
    </row>
    <row r="6" spans="1:4" ht="12.75" customHeight="1">
      <c r="A6" s="93" t="s">
        <v>151</v>
      </c>
      <c r="B6" s="97">
        <v>2204</v>
      </c>
      <c r="C6" s="95">
        <v>1</v>
      </c>
      <c r="D6" s="96"/>
    </row>
    <row r="7" spans="1:4" ht="12.75" customHeight="1">
      <c r="A7" s="93" t="s">
        <v>152</v>
      </c>
      <c r="B7" s="94">
        <v>800</v>
      </c>
      <c r="C7" s="95">
        <v>1</v>
      </c>
      <c r="D7" s="96"/>
    </row>
    <row r="8" spans="1:4" ht="12.75" customHeight="1">
      <c r="A8" s="93" t="s">
        <v>153</v>
      </c>
      <c r="B8" s="94">
        <v>800</v>
      </c>
      <c r="C8" s="95">
        <v>1</v>
      </c>
      <c r="D8" s="96"/>
    </row>
    <row r="9" spans="1:4" ht="12.75" customHeight="1">
      <c r="A9" s="93" t="s">
        <v>154</v>
      </c>
      <c r="B9" s="94">
        <v>800</v>
      </c>
      <c r="C9" s="95">
        <v>1</v>
      </c>
      <c r="D9" s="96"/>
    </row>
    <row r="10" spans="1:4" ht="12.75" customHeight="1">
      <c r="A10" s="93" t="s">
        <v>155</v>
      </c>
      <c r="B10" s="94">
        <v>800</v>
      </c>
      <c r="C10" s="95">
        <v>1</v>
      </c>
      <c r="D10" s="96"/>
    </row>
    <row r="11" spans="1:4" ht="12.75" customHeight="1">
      <c r="A11" s="93" t="s">
        <v>156</v>
      </c>
      <c r="B11" s="94">
        <v>800</v>
      </c>
      <c r="C11" s="95">
        <v>1</v>
      </c>
      <c r="D11" s="96"/>
    </row>
    <row r="12" spans="1:4" ht="12" customHeight="1">
      <c r="A12" s="93" t="s">
        <v>157</v>
      </c>
      <c r="B12" s="94">
        <v>58</v>
      </c>
      <c r="C12" s="95">
        <v>1</v>
      </c>
      <c r="D12" s="96"/>
    </row>
    <row r="13" spans="1:4" ht="12.75" customHeight="1">
      <c r="A13" s="93" t="s">
        <v>158</v>
      </c>
      <c r="B13" s="94">
        <v>63.8</v>
      </c>
      <c r="C13" s="95">
        <v>1</v>
      </c>
      <c r="D13" s="96"/>
    </row>
    <row r="14" spans="1:4" ht="12.75" customHeight="1">
      <c r="A14" s="93" t="s">
        <v>159</v>
      </c>
      <c r="B14" s="94">
        <v>63.8</v>
      </c>
      <c r="C14" s="95">
        <v>1</v>
      </c>
      <c r="D14" s="96"/>
    </row>
    <row r="15" spans="1:4" ht="12.75" customHeight="1">
      <c r="A15" s="93" t="s">
        <v>160</v>
      </c>
      <c r="B15" s="94">
        <v>130</v>
      </c>
      <c r="C15" s="95">
        <v>1</v>
      </c>
      <c r="D15" s="96"/>
    </row>
    <row r="16" spans="1:4" ht="12.75" customHeight="1">
      <c r="A16" s="93" t="s">
        <v>161</v>
      </c>
      <c r="B16" s="94">
        <v>130</v>
      </c>
      <c r="C16" s="95">
        <v>1</v>
      </c>
      <c r="D16" s="96"/>
    </row>
    <row r="17" spans="1:4" ht="12.75" customHeight="1">
      <c r="A17" s="93" t="s">
        <v>162</v>
      </c>
      <c r="B17" s="94">
        <v>250</v>
      </c>
      <c r="C17" s="95">
        <v>1</v>
      </c>
      <c r="D17" s="96"/>
    </row>
    <row r="18" spans="1:4" ht="12.75" customHeight="1">
      <c r="A18" s="93" t="s">
        <v>163</v>
      </c>
      <c r="B18" s="94">
        <v>350</v>
      </c>
      <c r="C18" s="95">
        <v>1</v>
      </c>
      <c r="D18" s="96"/>
    </row>
    <row r="19" spans="1:4" ht="12.75" customHeight="1">
      <c r="A19" s="93" t="s">
        <v>164</v>
      </c>
      <c r="B19" s="94">
        <v>800</v>
      </c>
      <c r="C19" s="95">
        <v>1</v>
      </c>
      <c r="D19" s="96"/>
    </row>
    <row r="20" spans="1:4" ht="12.75" customHeight="1">
      <c r="A20" s="93" t="s">
        <v>165</v>
      </c>
      <c r="B20" s="94">
        <v>110</v>
      </c>
      <c r="C20" s="95">
        <v>1</v>
      </c>
      <c r="D20" s="96"/>
    </row>
    <row r="21" spans="1:4" ht="12.75" customHeight="1">
      <c r="A21" s="93" t="s">
        <v>166</v>
      </c>
      <c r="B21" s="94">
        <v>1000</v>
      </c>
      <c r="C21" s="95">
        <v>1</v>
      </c>
      <c r="D21" s="96"/>
    </row>
    <row r="22" spans="1:4" ht="12.75" customHeight="1">
      <c r="A22" s="93" t="s">
        <v>167</v>
      </c>
      <c r="B22" s="94">
        <v>0.5</v>
      </c>
      <c r="C22" s="95">
        <v>1</v>
      </c>
      <c r="D22" s="96"/>
    </row>
    <row r="23" spans="1:4" ht="12.75" customHeight="1">
      <c r="A23" s="93" t="s">
        <v>168</v>
      </c>
      <c r="B23" s="94">
        <v>754</v>
      </c>
      <c r="C23" s="95">
        <v>1</v>
      </c>
      <c r="D23" s="96"/>
    </row>
    <row r="24" spans="1:4" ht="12.75" customHeight="1">
      <c r="A24" s="93" t="s">
        <v>169</v>
      </c>
      <c r="B24" s="94">
        <v>754</v>
      </c>
      <c r="C24" s="95">
        <v>1</v>
      </c>
      <c r="D24" s="96"/>
    </row>
    <row r="25" spans="1:4" ht="12.75" customHeight="1">
      <c r="A25" s="93" t="s">
        <v>170</v>
      </c>
      <c r="B25" s="94">
        <v>2</v>
      </c>
      <c r="C25" s="95">
        <v>1</v>
      </c>
      <c r="D25" s="96"/>
    </row>
    <row r="26" spans="1:4" ht="12.75" customHeight="1">
      <c r="A26" s="93" t="s">
        <v>31</v>
      </c>
      <c r="B26" s="94">
        <v>3</v>
      </c>
      <c r="C26" s="95">
        <v>1</v>
      </c>
      <c r="D26" s="96"/>
    </row>
    <row r="27" spans="1:4" ht="12.75" customHeight="1">
      <c r="A27" s="93" t="s">
        <v>171</v>
      </c>
      <c r="B27" s="94">
        <v>26</v>
      </c>
      <c r="C27" s="95">
        <v>1</v>
      </c>
      <c r="D27" s="96"/>
    </row>
    <row r="28" spans="1:4" ht="12.75" customHeight="1">
      <c r="A28" s="93" t="s">
        <v>172</v>
      </c>
      <c r="B28" s="94">
        <v>4</v>
      </c>
      <c r="C28" s="95">
        <v>1</v>
      </c>
      <c r="D28" s="96"/>
    </row>
    <row r="29" spans="1:4" ht="12.75" customHeight="1">
      <c r="A29" s="93" t="s">
        <v>173</v>
      </c>
      <c r="B29" s="94">
        <v>4</v>
      </c>
      <c r="C29" s="95">
        <v>1</v>
      </c>
      <c r="D29" s="96"/>
    </row>
    <row r="30" spans="1:4" ht="12.75" customHeight="1">
      <c r="A30" s="93" t="s">
        <v>174</v>
      </c>
      <c r="B30" s="94">
        <v>4</v>
      </c>
      <c r="C30" s="95">
        <v>1</v>
      </c>
      <c r="D30" s="96"/>
    </row>
    <row r="31" spans="1:4" ht="12.75" customHeight="1">
      <c r="A31" s="93" t="s">
        <v>175</v>
      </c>
      <c r="B31" s="94">
        <v>500</v>
      </c>
      <c r="C31" s="95">
        <v>1</v>
      </c>
      <c r="D31" s="96"/>
    </row>
    <row r="32" spans="1:4" ht="12.75" customHeight="1">
      <c r="A32" s="93" t="s">
        <v>176</v>
      </c>
      <c r="B32" s="94">
        <v>450</v>
      </c>
      <c r="C32" s="95">
        <v>1</v>
      </c>
      <c r="D32" s="96"/>
    </row>
    <row r="33" spans="1:4" ht="12.75" hidden="1" customHeight="1">
      <c r="A33" s="93" t="s">
        <v>177</v>
      </c>
      <c r="B33" s="94">
        <v>400</v>
      </c>
      <c r="C33" s="95">
        <v>1</v>
      </c>
      <c r="D33" s="96"/>
    </row>
    <row r="34" spans="1:4" ht="12.75" hidden="1" customHeight="1">
      <c r="A34" s="93" t="s">
        <v>178</v>
      </c>
      <c r="B34" s="94">
        <v>3.4</v>
      </c>
      <c r="C34" s="95">
        <v>1</v>
      </c>
      <c r="D34" s="96"/>
    </row>
    <row r="35" spans="1:4" ht="12.75" hidden="1" customHeight="1">
      <c r="A35" s="93" t="s">
        <v>179</v>
      </c>
      <c r="B35" s="94">
        <v>4.4000000000000004</v>
      </c>
      <c r="C35" s="95">
        <v>1</v>
      </c>
      <c r="D35" s="96"/>
    </row>
    <row r="36" spans="1:4" ht="12.75" hidden="1" customHeight="1">
      <c r="A36" s="93" t="s">
        <v>25</v>
      </c>
      <c r="B36" s="94">
        <v>6</v>
      </c>
      <c r="C36" s="95">
        <v>1</v>
      </c>
      <c r="D36" s="96"/>
    </row>
    <row r="37" spans="1:4" ht="12.75" hidden="1" customHeight="1">
      <c r="A37" s="93" t="s">
        <v>180</v>
      </c>
      <c r="B37" s="94">
        <v>382</v>
      </c>
      <c r="C37" s="95">
        <v>1</v>
      </c>
      <c r="D37" s="96"/>
    </row>
    <row r="38" spans="1:4" ht="15" hidden="1" customHeight="1">
      <c r="A38" s="93" t="s">
        <v>181</v>
      </c>
      <c r="B38" s="98">
        <v>50</v>
      </c>
      <c r="C38" s="95">
        <v>1</v>
      </c>
      <c r="D38" s="96"/>
    </row>
    <row r="39" spans="1:4" ht="15" hidden="1" customHeight="1">
      <c r="A39" s="93" t="s">
        <v>182</v>
      </c>
      <c r="B39" s="99">
        <v>50</v>
      </c>
      <c r="C39" s="95">
        <v>1</v>
      </c>
      <c r="D39" s="96"/>
    </row>
    <row r="40" spans="1:4" ht="12.75" hidden="1" customHeight="1">
      <c r="A40" s="93" t="s">
        <v>183</v>
      </c>
      <c r="B40" s="99">
        <v>80</v>
      </c>
      <c r="C40" s="95">
        <v>1</v>
      </c>
      <c r="D40" s="96"/>
    </row>
    <row r="41" spans="1:4" ht="12.75" hidden="1" customHeight="1">
      <c r="A41" s="93" t="s">
        <v>184</v>
      </c>
      <c r="B41" s="99">
        <v>90</v>
      </c>
      <c r="C41" s="95">
        <v>1</v>
      </c>
      <c r="D41" s="96"/>
    </row>
    <row r="42" spans="1:4" ht="12.75" hidden="1" customHeight="1">
      <c r="A42" s="93" t="s">
        <v>185</v>
      </c>
      <c r="B42" s="99">
        <v>100</v>
      </c>
      <c r="C42" s="95">
        <v>1</v>
      </c>
      <c r="D42" s="96"/>
    </row>
    <row r="43" spans="1:4" ht="15" hidden="1" customHeight="1">
      <c r="A43" s="93" t="s">
        <v>186</v>
      </c>
      <c r="B43" s="98">
        <v>50</v>
      </c>
      <c r="C43" s="95">
        <v>1</v>
      </c>
      <c r="D43" s="96"/>
    </row>
    <row r="44" spans="1:4" ht="15" hidden="1" customHeight="1">
      <c r="A44" s="93" t="s">
        <v>187</v>
      </c>
      <c r="B44" s="99">
        <v>50</v>
      </c>
      <c r="C44" s="95">
        <v>1</v>
      </c>
      <c r="D44" s="96"/>
    </row>
    <row r="45" spans="1:4" ht="12.75" hidden="1" customHeight="1">
      <c r="A45" s="93" t="s">
        <v>188</v>
      </c>
      <c r="B45" s="99">
        <v>80</v>
      </c>
      <c r="C45" s="95">
        <v>1</v>
      </c>
      <c r="D45" s="96"/>
    </row>
    <row r="46" spans="1:4" ht="12.75" hidden="1" customHeight="1">
      <c r="A46" s="93" t="s">
        <v>189</v>
      </c>
      <c r="B46" s="99">
        <v>90</v>
      </c>
      <c r="C46" s="95">
        <v>1</v>
      </c>
      <c r="D46" s="96"/>
    </row>
    <row r="47" spans="1:4" ht="12.75" hidden="1" customHeight="1">
      <c r="A47" s="93" t="s">
        <v>190</v>
      </c>
      <c r="B47" s="99">
        <v>100</v>
      </c>
      <c r="C47" s="95">
        <v>1</v>
      </c>
      <c r="D47" s="96"/>
    </row>
    <row r="48" spans="1:4" ht="12.75" hidden="1" customHeight="1">
      <c r="A48" s="93" t="s">
        <v>191</v>
      </c>
      <c r="B48" s="97">
        <v>250</v>
      </c>
      <c r="C48" s="185">
        <v>1</v>
      </c>
      <c r="D48" s="96"/>
    </row>
    <row r="49" spans="1:4" ht="12.75" hidden="1" customHeight="1">
      <c r="A49" s="93" t="s">
        <v>192</v>
      </c>
      <c r="B49" s="94">
        <v>349</v>
      </c>
      <c r="C49" s="95">
        <v>1</v>
      </c>
      <c r="D49" s="96"/>
    </row>
    <row r="50" spans="1:4" ht="12.75" hidden="1" customHeight="1">
      <c r="A50" s="93" t="s">
        <v>193</v>
      </c>
      <c r="B50" s="94">
        <v>246</v>
      </c>
      <c r="C50" s="95">
        <v>1</v>
      </c>
      <c r="D50" s="96"/>
    </row>
    <row r="51" spans="1:4" ht="12.75" hidden="1" customHeight="1">
      <c r="A51" s="93" t="s">
        <v>194</v>
      </c>
      <c r="B51" s="94">
        <v>436</v>
      </c>
      <c r="C51" s="95">
        <v>1</v>
      </c>
      <c r="D51" s="96"/>
    </row>
    <row r="52" spans="1:4" ht="12.75" hidden="1" customHeight="1">
      <c r="A52" s="93" t="s">
        <v>195</v>
      </c>
      <c r="B52" s="94">
        <v>491</v>
      </c>
      <c r="C52" s="95">
        <v>1</v>
      </c>
      <c r="D52" s="96"/>
    </row>
    <row r="53" spans="1:4" ht="12.75" hidden="1" customHeight="1">
      <c r="A53" s="93" t="s">
        <v>196</v>
      </c>
      <c r="B53" s="94">
        <v>488</v>
      </c>
      <c r="C53" s="95">
        <v>1</v>
      </c>
      <c r="D53" s="96"/>
    </row>
    <row r="54" spans="1:4" ht="12.75" hidden="1" customHeight="1">
      <c r="A54" s="93" t="s">
        <v>197</v>
      </c>
      <c r="B54" s="94">
        <v>589</v>
      </c>
      <c r="C54" s="95">
        <v>1</v>
      </c>
      <c r="D54" s="96"/>
    </row>
    <row r="55" spans="1:4" ht="12.75" hidden="1" customHeight="1">
      <c r="A55" s="93" t="s">
        <v>198</v>
      </c>
      <c r="B55" s="94">
        <v>685</v>
      </c>
      <c r="C55" s="95">
        <v>1</v>
      </c>
      <c r="D55" s="96"/>
    </row>
    <row r="56" spans="1:4" ht="12.75" hidden="1" customHeight="1">
      <c r="A56" s="93" t="s">
        <v>199</v>
      </c>
      <c r="B56" s="94">
        <v>430</v>
      </c>
      <c r="C56" s="95">
        <v>1</v>
      </c>
      <c r="D56" s="96"/>
    </row>
    <row r="57" spans="1:4" ht="12.75" hidden="1" customHeight="1">
      <c r="A57" s="93" t="s">
        <v>200</v>
      </c>
      <c r="B57" s="94">
        <v>476</v>
      </c>
      <c r="C57" s="95">
        <v>1</v>
      </c>
      <c r="D57" s="96"/>
    </row>
    <row r="58" spans="1:4" ht="12.75" hidden="1" customHeight="1">
      <c r="A58" s="93" t="s">
        <v>201</v>
      </c>
      <c r="B58" s="94">
        <v>306</v>
      </c>
      <c r="C58" s="95">
        <v>1</v>
      </c>
      <c r="D58" s="96"/>
    </row>
    <row r="59" spans="1:4" ht="12.75" hidden="1" customHeight="1">
      <c r="A59" s="93" t="s">
        <v>202</v>
      </c>
      <c r="B59" s="94">
        <v>200</v>
      </c>
      <c r="C59" s="95">
        <v>1</v>
      </c>
      <c r="D59" s="96"/>
    </row>
    <row r="60" spans="1:4" ht="12.75" hidden="1" customHeight="1">
      <c r="A60" s="93" t="s">
        <v>203</v>
      </c>
      <c r="B60" s="94">
        <v>17</v>
      </c>
      <c r="C60" s="95">
        <v>1</v>
      </c>
      <c r="D60" s="96"/>
    </row>
    <row r="61" spans="1:4" ht="12.75" hidden="1" customHeight="1">
      <c r="A61" s="93" t="s">
        <v>33</v>
      </c>
      <c r="B61" s="94">
        <v>80</v>
      </c>
      <c r="C61" s="95">
        <v>1</v>
      </c>
      <c r="D61" s="96"/>
    </row>
    <row r="62" spans="1:4" ht="12.75" customHeight="1">
      <c r="A62" s="93" t="s">
        <v>204</v>
      </c>
      <c r="B62" s="94">
        <v>4000</v>
      </c>
      <c r="C62" s="95">
        <v>1</v>
      </c>
      <c r="D62" s="96"/>
    </row>
    <row r="63" spans="1:4" ht="12.75" customHeight="1">
      <c r="A63" s="93" t="s">
        <v>205</v>
      </c>
      <c r="B63" s="94">
        <v>13</v>
      </c>
      <c r="C63" s="95">
        <v>1</v>
      </c>
      <c r="D63" s="96"/>
    </row>
    <row r="64" spans="1:4" ht="12.75" customHeight="1">
      <c r="A64" s="93" t="s">
        <v>206</v>
      </c>
      <c r="B64" s="94">
        <v>15</v>
      </c>
      <c r="C64" s="95">
        <v>1</v>
      </c>
      <c r="D64" s="96"/>
    </row>
    <row r="65" spans="1:4" ht="12.75" customHeight="1">
      <c r="A65" s="93" t="s">
        <v>207</v>
      </c>
      <c r="B65" s="94">
        <v>17</v>
      </c>
      <c r="C65" s="95">
        <v>1</v>
      </c>
      <c r="D65" s="96"/>
    </row>
    <row r="66" spans="1:4" ht="12.75" customHeight="1">
      <c r="A66" s="93" t="s">
        <v>208</v>
      </c>
      <c r="B66" s="94">
        <v>17</v>
      </c>
      <c r="C66" s="95">
        <v>1</v>
      </c>
      <c r="D66" s="96"/>
    </row>
    <row r="67" spans="1:4" ht="12.75" customHeight="1">
      <c r="A67" s="93" t="s">
        <v>209</v>
      </c>
      <c r="B67" s="94">
        <v>0.56999999999999995</v>
      </c>
      <c r="C67" s="95">
        <v>1</v>
      </c>
      <c r="D67" s="96">
        <v>140</v>
      </c>
    </row>
    <row r="68" spans="1:4" ht="12.75" customHeight="1">
      <c r="A68" s="93" t="s">
        <v>210</v>
      </c>
      <c r="B68" s="94">
        <v>284</v>
      </c>
      <c r="C68" s="95">
        <v>1</v>
      </c>
      <c r="D68" s="96"/>
    </row>
    <row r="69" spans="1:4" ht="12.75" customHeight="1">
      <c r="A69" s="93" t="s">
        <v>211</v>
      </c>
      <c r="B69" s="94">
        <v>491</v>
      </c>
      <c r="C69" s="95">
        <v>1</v>
      </c>
      <c r="D69" s="96"/>
    </row>
    <row r="70" spans="1:4" ht="12.75" customHeight="1">
      <c r="A70" s="93" t="s">
        <v>30</v>
      </c>
      <c r="B70" s="94">
        <v>1.07</v>
      </c>
      <c r="C70" s="95">
        <v>1</v>
      </c>
      <c r="D70" s="96">
        <v>140</v>
      </c>
    </row>
    <row r="71" spans="1:4" ht="12.75" customHeight="1">
      <c r="A71" s="93" t="s">
        <v>212</v>
      </c>
      <c r="B71" s="94">
        <v>0.36</v>
      </c>
      <c r="C71" s="95">
        <v>1</v>
      </c>
      <c r="D71" s="96">
        <v>140</v>
      </c>
    </row>
    <row r="72" spans="1:4" ht="12.75" customHeight="1">
      <c r="A72" s="93" t="s">
        <v>213</v>
      </c>
      <c r="B72" s="94">
        <v>928</v>
      </c>
      <c r="C72" s="95">
        <v>1</v>
      </c>
      <c r="D72" s="96"/>
    </row>
    <row r="73" spans="1:4" ht="12.75" customHeight="1">
      <c r="A73" s="93" t="s">
        <v>214</v>
      </c>
      <c r="B73" s="94">
        <v>1500</v>
      </c>
      <c r="C73" s="95">
        <v>1</v>
      </c>
      <c r="D73" s="96"/>
    </row>
    <row r="74" spans="1:4" ht="12.75" customHeight="1">
      <c r="A74" s="93" t="s">
        <v>215</v>
      </c>
      <c r="B74" s="94">
        <v>1000</v>
      </c>
      <c r="C74" s="95">
        <v>1</v>
      </c>
      <c r="D74" s="96"/>
    </row>
    <row r="75" spans="1:4" ht="12.75" customHeight="1">
      <c r="A75" s="93" t="s">
        <v>216</v>
      </c>
      <c r="B75" s="94">
        <v>1100</v>
      </c>
      <c r="C75" s="95">
        <v>1</v>
      </c>
      <c r="D75" s="96"/>
    </row>
    <row r="76" spans="1:4" ht="12.75" customHeight="1">
      <c r="A76" s="93" t="s">
        <v>217</v>
      </c>
      <c r="B76" s="94">
        <v>930</v>
      </c>
      <c r="C76" s="95">
        <v>1</v>
      </c>
      <c r="D76" s="96"/>
    </row>
    <row r="77" spans="1:4" ht="12.75" customHeight="1">
      <c r="A77" s="93" t="s">
        <v>218</v>
      </c>
      <c r="B77" s="94">
        <v>950</v>
      </c>
      <c r="C77" s="95">
        <v>1</v>
      </c>
      <c r="D77" s="96"/>
    </row>
    <row r="78" spans="1:4" ht="12.75" customHeight="1">
      <c r="A78" s="93" t="s">
        <v>219</v>
      </c>
      <c r="B78" s="94">
        <v>2000</v>
      </c>
      <c r="C78" s="95">
        <v>1</v>
      </c>
      <c r="D78" s="96"/>
    </row>
    <row r="79" spans="1:4" ht="12.75" customHeight="1">
      <c r="A79" s="93" t="s">
        <v>220</v>
      </c>
      <c r="B79" s="94">
        <v>500</v>
      </c>
      <c r="C79" s="95">
        <v>1</v>
      </c>
      <c r="D79" s="96"/>
    </row>
    <row r="80" spans="1:4" ht="15" customHeight="1">
      <c r="A80" s="93" t="s">
        <v>221</v>
      </c>
      <c r="B80" s="94">
        <v>400</v>
      </c>
      <c r="C80" s="95">
        <v>1</v>
      </c>
      <c r="D80" s="96"/>
    </row>
    <row r="81" spans="1:4" ht="12.75" customHeight="1">
      <c r="A81" s="93" t="s">
        <v>222</v>
      </c>
      <c r="B81" s="94">
        <v>0.5</v>
      </c>
      <c r="C81" s="95">
        <v>1</v>
      </c>
      <c r="D81" s="96"/>
    </row>
    <row r="82" spans="1:4" ht="12.75" customHeight="1">
      <c r="A82" s="93" t="s">
        <v>223</v>
      </c>
      <c r="B82" s="94">
        <v>0.25</v>
      </c>
      <c r="C82" s="95">
        <v>1</v>
      </c>
      <c r="D82" s="96">
        <v>150</v>
      </c>
    </row>
    <row r="83" spans="1:4" ht="12.75" customHeight="1">
      <c r="A83" s="93" t="s">
        <v>224</v>
      </c>
      <c r="B83" s="94">
        <v>0.51</v>
      </c>
      <c r="C83" s="95">
        <v>1</v>
      </c>
      <c r="D83" s="96">
        <v>150</v>
      </c>
    </row>
    <row r="84" spans="1:4" ht="12.75" customHeight="1">
      <c r="A84" s="93" t="s">
        <v>26</v>
      </c>
      <c r="B84" s="94">
        <v>300</v>
      </c>
      <c r="C84" s="95">
        <v>1</v>
      </c>
      <c r="D84" s="96"/>
    </row>
    <row r="85" spans="1:4" ht="12.75" customHeight="1">
      <c r="A85" s="93" t="s">
        <v>225</v>
      </c>
      <c r="B85" s="94">
        <v>105</v>
      </c>
      <c r="C85" s="95">
        <v>1</v>
      </c>
      <c r="D85" s="96"/>
    </row>
    <row r="86" spans="1:4" ht="12.75" customHeight="1">
      <c r="A86" s="93" t="s">
        <v>226</v>
      </c>
      <c r="B86" s="94">
        <v>105</v>
      </c>
      <c r="C86" s="95">
        <v>1</v>
      </c>
      <c r="D86" s="96"/>
    </row>
    <row r="87" spans="1:4" ht="12.75" customHeight="1">
      <c r="A87" s="93" t="s">
        <v>227</v>
      </c>
      <c r="B87" s="94">
        <v>100</v>
      </c>
      <c r="C87" s="95">
        <v>1</v>
      </c>
      <c r="D87" s="96"/>
    </row>
    <row r="88" spans="1:4" ht="12.75" customHeight="1">
      <c r="A88" s="93" t="s">
        <v>228</v>
      </c>
      <c r="B88" s="94">
        <v>200</v>
      </c>
      <c r="C88" s="95">
        <v>1</v>
      </c>
      <c r="D88" s="96"/>
    </row>
    <row r="89" spans="1:4" ht="12.75" customHeight="1">
      <c r="A89" s="93" t="s">
        <v>229</v>
      </c>
      <c r="B89" s="94">
        <v>100</v>
      </c>
      <c r="C89" s="95">
        <v>1</v>
      </c>
      <c r="D89" s="96"/>
    </row>
    <row r="90" spans="1:4" ht="12.75" customHeight="1">
      <c r="A90" s="93" t="s">
        <v>21</v>
      </c>
      <c r="B90" s="94">
        <v>0.66</v>
      </c>
      <c r="C90" s="95">
        <v>1</v>
      </c>
      <c r="D90" s="96">
        <v>140</v>
      </c>
    </row>
    <row r="91" spans="1:4" ht="12.75" customHeight="1">
      <c r="A91" s="93" t="s">
        <v>230</v>
      </c>
      <c r="B91" s="94">
        <v>1.46</v>
      </c>
      <c r="C91" s="95">
        <v>1</v>
      </c>
      <c r="D91" s="96">
        <v>140</v>
      </c>
    </row>
    <row r="92" spans="1:4" ht="12.75" customHeight="1">
      <c r="A92" s="93" t="s">
        <v>231</v>
      </c>
      <c r="B92" s="94">
        <v>115</v>
      </c>
      <c r="C92" s="95">
        <v>1</v>
      </c>
      <c r="D92" s="96"/>
    </row>
    <row r="93" spans="1:4" ht="12.75" customHeight="1">
      <c r="A93" s="93" t="s">
        <v>232</v>
      </c>
      <c r="B93" s="94">
        <v>108</v>
      </c>
      <c r="C93" s="95">
        <v>1</v>
      </c>
      <c r="D93" s="96"/>
    </row>
    <row r="94" spans="1:4" ht="12.75" customHeight="1">
      <c r="A94" s="93" t="s">
        <v>233</v>
      </c>
      <c r="B94" s="94">
        <v>290</v>
      </c>
      <c r="C94" s="95">
        <v>1</v>
      </c>
      <c r="D94" s="96"/>
    </row>
    <row r="95" spans="1:4" ht="12.75" customHeight="1">
      <c r="A95" s="93" t="s">
        <v>234</v>
      </c>
      <c r="B95" s="94">
        <v>115</v>
      </c>
      <c r="C95" s="95">
        <v>1</v>
      </c>
      <c r="D95" s="96"/>
    </row>
    <row r="96" spans="1:4" ht="12.75" customHeight="1">
      <c r="A96" s="93" t="s">
        <v>235</v>
      </c>
      <c r="B96" s="94">
        <v>290</v>
      </c>
      <c r="C96" s="95">
        <v>1</v>
      </c>
      <c r="D96" s="96"/>
    </row>
    <row r="97" spans="1:4" ht="12.75" customHeight="1">
      <c r="A97" s="93" t="s">
        <v>236</v>
      </c>
      <c r="B97" s="94">
        <v>65</v>
      </c>
      <c r="C97" s="95">
        <v>1</v>
      </c>
      <c r="D97" s="96"/>
    </row>
    <row r="98" spans="1:4" ht="12.75" customHeight="1">
      <c r="A98" s="93" t="s">
        <v>237</v>
      </c>
      <c r="B98" s="94">
        <v>7</v>
      </c>
      <c r="C98" s="95">
        <v>1</v>
      </c>
      <c r="D98" s="96"/>
    </row>
    <row r="99" spans="1:4" ht="12.75" customHeight="1">
      <c r="A99" s="93" t="s">
        <v>238</v>
      </c>
      <c r="B99" s="94">
        <v>8</v>
      </c>
      <c r="C99" s="95">
        <v>1</v>
      </c>
      <c r="D99" s="96"/>
    </row>
    <row r="100" spans="1:4" ht="12.75" customHeight="1">
      <c r="A100" s="93" t="s">
        <v>239</v>
      </c>
      <c r="B100" s="94">
        <v>3.6</v>
      </c>
      <c r="C100" s="95">
        <v>1</v>
      </c>
      <c r="D100" s="96">
        <v>81</v>
      </c>
    </row>
    <row r="101" spans="1:4" ht="12.75" customHeight="1">
      <c r="A101" s="93" t="s">
        <v>240</v>
      </c>
      <c r="B101" s="94">
        <v>1.07</v>
      </c>
      <c r="C101" s="95">
        <v>1</v>
      </c>
      <c r="D101" s="96">
        <v>100</v>
      </c>
    </row>
    <row r="102" spans="1:4" ht="12.75" customHeight="1">
      <c r="A102" s="93" t="s">
        <v>241</v>
      </c>
      <c r="B102" s="94">
        <v>1.1399999999999999</v>
      </c>
      <c r="C102" s="95">
        <v>1</v>
      </c>
      <c r="D102" s="96">
        <v>100</v>
      </c>
    </row>
    <row r="103" spans="1:4" ht="12.75" customHeight="1">
      <c r="A103" s="93" t="s">
        <v>242</v>
      </c>
      <c r="B103" s="94">
        <v>0.64</v>
      </c>
      <c r="C103" s="95">
        <v>1</v>
      </c>
      <c r="D103" s="96">
        <v>100</v>
      </c>
    </row>
    <row r="104" spans="1:4" ht="12.75" customHeight="1">
      <c r="A104" s="93" t="s">
        <v>243</v>
      </c>
      <c r="B104" s="97">
        <v>7</v>
      </c>
      <c r="C104" s="95">
        <v>1</v>
      </c>
      <c r="D104" s="96"/>
    </row>
    <row r="105" spans="1:4" ht="12.75" customHeight="1">
      <c r="A105" s="93" t="s">
        <v>244</v>
      </c>
      <c r="B105" s="97">
        <v>8</v>
      </c>
      <c r="C105" s="95">
        <v>1</v>
      </c>
      <c r="D105" s="96"/>
    </row>
    <row r="106" spans="1:4" ht="12.75" customHeight="1">
      <c r="A106" s="93" t="s">
        <v>245</v>
      </c>
      <c r="B106" s="97">
        <v>3.5</v>
      </c>
      <c r="C106" s="95">
        <v>1</v>
      </c>
      <c r="D106" s="96"/>
    </row>
    <row r="107" spans="1:4" ht="12.75" customHeight="1">
      <c r="A107" s="93" t="s">
        <v>246</v>
      </c>
      <c r="B107" s="97">
        <v>3.6</v>
      </c>
      <c r="C107" s="95">
        <v>1</v>
      </c>
      <c r="D107" s="96"/>
    </row>
    <row r="108" spans="1:4" ht="12.75" customHeight="1">
      <c r="A108" s="93" t="s">
        <v>247</v>
      </c>
      <c r="B108" s="94">
        <v>300</v>
      </c>
      <c r="C108" s="95">
        <v>1</v>
      </c>
      <c r="D108" s="96"/>
    </row>
    <row r="109" spans="1:4" ht="12.75" customHeight="1">
      <c r="A109" s="93" t="s">
        <v>248</v>
      </c>
      <c r="B109" s="94">
        <v>0.42</v>
      </c>
      <c r="C109" s="95">
        <v>1</v>
      </c>
      <c r="D109" s="96">
        <v>140</v>
      </c>
    </row>
    <row r="110" spans="1:4" ht="12.75" customHeight="1">
      <c r="A110" s="93" t="s">
        <v>249</v>
      </c>
      <c r="B110" s="94">
        <v>3900</v>
      </c>
      <c r="C110" s="95">
        <v>1</v>
      </c>
      <c r="D110" s="96"/>
    </row>
    <row r="111" spans="1:4" ht="12.75" customHeight="1">
      <c r="A111" s="93" t="s">
        <v>32</v>
      </c>
      <c r="B111" s="94">
        <v>70</v>
      </c>
      <c r="C111" s="95">
        <v>1</v>
      </c>
      <c r="D111" s="96"/>
    </row>
    <row r="112" spans="1:4" ht="12.75" customHeight="1">
      <c r="A112" s="93" t="s">
        <v>250</v>
      </c>
      <c r="B112" s="94">
        <v>40</v>
      </c>
      <c r="C112" s="95">
        <v>1</v>
      </c>
      <c r="D112" s="96"/>
    </row>
    <row r="113" spans="1:4" ht="12.75" customHeight="1">
      <c r="A113" s="93" t="s">
        <v>251</v>
      </c>
      <c r="B113" s="94">
        <v>30</v>
      </c>
      <c r="C113" s="95">
        <v>1</v>
      </c>
      <c r="D113" s="96"/>
    </row>
    <row r="114" spans="1:4" ht="12.75" customHeight="1">
      <c r="A114" s="93" t="s">
        <v>252</v>
      </c>
      <c r="B114" s="94">
        <v>12</v>
      </c>
      <c r="C114" s="95">
        <v>1</v>
      </c>
      <c r="D114" s="96"/>
    </row>
    <row r="115" spans="1:4" ht="12.75" customHeight="1">
      <c r="A115" s="93" t="s">
        <v>253</v>
      </c>
      <c r="B115" s="94">
        <v>10</v>
      </c>
      <c r="C115" s="95">
        <v>1</v>
      </c>
      <c r="D115" s="96"/>
    </row>
    <row r="116" spans="1:4" ht="12.75" customHeight="1">
      <c r="A116" s="93" t="s">
        <v>254</v>
      </c>
      <c r="B116" s="94">
        <v>8</v>
      </c>
      <c r="C116" s="95">
        <v>1</v>
      </c>
      <c r="D116" s="96"/>
    </row>
    <row r="117" spans="1:4" ht="12.75" customHeight="1">
      <c r="A117" s="93" t="s">
        <v>255</v>
      </c>
      <c r="B117" s="94">
        <v>25</v>
      </c>
      <c r="C117" s="95">
        <v>1</v>
      </c>
      <c r="D117" s="96"/>
    </row>
    <row r="118" spans="1:4" ht="12.75" customHeight="1">
      <c r="A118" s="93" t="s">
        <v>256</v>
      </c>
      <c r="B118" s="94">
        <v>12</v>
      </c>
      <c r="C118" s="95">
        <v>1</v>
      </c>
      <c r="D118" s="96"/>
    </row>
    <row r="119" spans="1:4" ht="12.75" customHeight="1">
      <c r="A119" s="93" t="s">
        <v>257</v>
      </c>
      <c r="B119" s="94">
        <v>10</v>
      </c>
      <c r="C119" s="95">
        <v>1</v>
      </c>
      <c r="D119" s="96"/>
    </row>
    <row r="120" spans="1:4" ht="12.75" customHeight="1">
      <c r="A120" s="93" t="s">
        <v>258</v>
      </c>
      <c r="B120" s="94">
        <v>8</v>
      </c>
      <c r="C120" s="95">
        <v>1</v>
      </c>
      <c r="D120" s="96"/>
    </row>
    <row r="121" spans="1:4" ht="12.75" customHeight="1">
      <c r="A121" s="93" t="s">
        <v>259</v>
      </c>
      <c r="B121" s="94">
        <v>7</v>
      </c>
      <c r="C121" s="95">
        <v>1</v>
      </c>
      <c r="D121" s="96"/>
    </row>
    <row r="122" spans="1:4" ht="12.75" customHeight="1">
      <c r="A122" s="93" t="s">
        <v>260</v>
      </c>
      <c r="B122" s="94">
        <v>1.06</v>
      </c>
      <c r="C122" s="95">
        <v>1</v>
      </c>
      <c r="D122" s="96">
        <v>100</v>
      </c>
    </row>
    <row r="123" spans="1:4" ht="12.75" customHeight="1">
      <c r="A123" s="93" t="s">
        <v>23</v>
      </c>
      <c r="B123" s="94">
        <v>0.5</v>
      </c>
      <c r="C123" s="95">
        <v>1</v>
      </c>
      <c r="D123" s="96">
        <v>140</v>
      </c>
    </row>
    <row r="124" spans="1:4" ht="12.75" customHeight="1">
      <c r="A124" s="93" t="s">
        <v>261</v>
      </c>
      <c r="B124" s="94">
        <v>1.2</v>
      </c>
      <c r="C124" s="95">
        <v>1</v>
      </c>
      <c r="D124" s="96">
        <v>140</v>
      </c>
    </row>
    <row r="125" spans="1:4" ht="12.75" customHeight="1">
      <c r="A125" s="93" t="s">
        <v>262</v>
      </c>
      <c r="B125" s="94">
        <v>1.71</v>
      </c>
      <c r="C125" s="95">
        <v>1</v>
      </c>
      <c r="D125" s="96">
        <v>140</v>
      </c>
    </row>
    <row r="126" spans="1:4" ht="12.75" customHeight="1">
      <c r="A126" s="93" t="s">
        <v>263</v>
      </c>
      <c r="B126" s="94">
        <v>0.64</v>
      </c>
      <c r="C126" s="95">
        <v>1</v>
      </c>
      <c r="D126" s="96">
        <v>140</v>
      </c>
    </row>
    <row r="127" spans="1:4" ht="12.75" customHeight="1">
      <c r="A127" s="93" t="s">
        <v>264</v>
      </c>
      <c r="B127" s="94">
        <v>1.06</v>
      </c>
      <c r="C127" s="95">
        <v>1</v>
      </c>
      <c r="D127" s="96">
        <v>100</v>
      </c>
    </row>
    <row r="128" spans="1:4" ht="12.75" customHeight="1">
      <c r="A128" s="93" t="s">
        <v>265</v>
      </c>
      <c r="B128" s="94">
        <v>1.06</v>
      </c>
      <c r="C128" s="95">
        <v>1</v>
      </c>
      <c r="D128" s="96">
        <v>100</v>
      </c>
    </row>
    <row r="129" spans="1:4" ht="12.75" customHeight="1">
      <c r="A129" s="93" t="s">
        <v>266</v>
      </c>
      <c r="B129" s="94">
        <v>3500</v>
      </c>
      <c r="C129" s="95">
        <v>1</v>
      </c>
      <c r="D129" s="96"/>
    </row>
    <row r="130" spans="1:4" ht="12.75" customHeight="1">
      <c r="A130" s="93" t="s">
        <v>267</v>
      </c>
      <c r="B130" s="94">
        <v>4000</v>
      </c>
      <c r="C130" s="95">
        <v>1</v>
      </c>
      <c r="D130" s="96"/>
    </row>
    <row r="131" spans="1:4" ht="12.75" customHeight="1">
      <c r="A131" s="93" t="s">
        <v>268</v>
      </c>
      <c r="B131" s="94">
        <v>6500</v>
      </c>
      <c r="C131" s="95">
        <v>1</v>
      </c>
      <c r="D131" s="96"/>
    </row>
    <row r="132" spans="1:4" ht="12.75" customHeight="1">
      <c r="A132" s="93" t="s">
        <v>269</v>
      </c>
      <c r="B132" s="94">
        <v>4000</v>
      </c>
      <c r="C132" s="95">
        <v>1</v>
      </c>
      <c r="D132" s="96"/>
    </row>
    <row r="133" spans="1:4" ht="12.75" customHeight="1">
      <c r="A133" s="93" t="s">
        <v>270</v>
      </c>
      <c r="B133" s="94">
        <v>6000</v>
      </c>
      <c r="C133" s="95">
        <v>1</v>
      </c>
      <c r="D133" s="96"/>
    </row>
    <row r="134" spans="1:4" ht="12.75" customHeight="1">
      <c r="A134" s="93" t="s">
        <v>271</v>
      </c>
      <c r="B134" s="94">
        <v>1000</v>
      </c>
      <c r="C134" s="95">
        <v>1</v>
      </c>
      <c r="D134" s="96"/>
    </row>
    <row r="135" spans="1:4" ht="12.75" customHeight="1">
      <c r="A135" s="93" t="s">
        <v>272</v>
      </c>
      <c r="B135" s="94">
        <v>6500</v>
      </c>
      <c r="C135" s="95">
        <v>1</v>
      </c>
      <c r="D135" s="96"/>
    </row>
    <row r="136" spans="1:4" ht="12.75" customHeight="1">
      <c r="A136" s="93" t="s">
        <v>273</v>
      </c>
      <c r="B136" s="94">
        <v>2000</v>
      </c>
      <c r="C136" s="95">
        <v>1</v>
      </c>
      <c r="D136" s="96"/>
    </row>
    <row r="137" spans="1:4" ht="12.75" customHeight="1">
      <c r="A137" s="93" t="s">
        <v>274</v>
      </c>
      <c r="B137" s="94">
        <v>310</v>
      </c>
      <c r="C137" s="95">
        <v>1</v>
      </c>
      <c r="D137" s="96"/>
    </row>
    <row r="138" spans="1:4" ht="12.75" customHeight="1">
      <c r="A138" s="93" t="s">
        <v>275</v>
      </c>
      <c r="B138" s="94">
        <v>80</v>
      </c>
      <c r="C138" s="95">
        <v>1</v>
      </c>
      <c r="D138" s="96"/>
    </row>
    <row r="139" spans="1:4" ht="12.75" customHeight="1">
      <c r="A139" s="93" t="s">
        <v>276</v>
      </c>
      <c r="B139" s="94">
        <v>100</v>
      </c>
      <c r="C139" s="95">
        <v>1</v>
      </c>
      <c r="D139" s="96"/>
    </row>
    <row r="140" spans="1:4" ht="12.75" customHeight="1">
      <c r="A140" s="93" t="s">
        <v>277</v>
      </c>
      <c r="B140" s="94">
        <v>52</v>
      </c>
      <c r="C140" s="95">
        <v>1</v>
      </c>
      <c r="D140" s="96"/>
    </row>
    <row r="141" spans="1:4" ht="12.75" customHeight="1">
      <c r="A141" s="93" t="s">
        <v>278</v>
      </c>
      <c r="B141" s="94">
        <v>100</v>
      </c>
      <c r="C141" s="95">
        <v>1</v>
      </c>
      <c r="D141" s="96"/>
    </row>
    <row r="142" spans="1:4" ht="12.75" customHeight="1">
      <c r="A142" s="93" t="s">
        <v>28</v>
      </c>
      <c r="B142" s="94">
        <v>0.5</v>
      </c>
      <c r="C142" s="95">
        <v>1</v>
      </c>
      <c r="D142" s="96"/>
    </row>
    <row r="143" spans="1:4" ht="12.75" customHeight="1">
      <c r="A143" s="93" t="s">
        <v>279</v>
      </c>
      <c r="B143" s="98">
        <v>2.5</v>
      </c>
      <c r="C143" s="95">
        <v>1</v>
      </c>
      <c r="D143" s="96">
        <v>100</v>
      </c>
    </row>
    <row r="144" spans="1:4" ht="12.75" customHeight="1">
      <c r="A144" s="93" t="s">
        <v>280</v>
      </c>
      <c r="B144" s="98">
        <v>3</v>
      </c>
      <c r="C144" s="95">
        <v>1</v>
      </c>
      <c r="D144" s="96">
        <v>100</v>
      </c>
    </row>
    <row r="145" spans="1:4" ht="12.75" customHeight="1">
      <c r="A145" s="93" t="s">
        <v>281</v>
      </c>
      <c r="B145" s="94">
        <v>52</v>
      </c>
      <c r="C145" s="95">
        <v>1</v>
      </c>
      <c r="D145" s="96"/>
    </row>
    <row r="146" spans="1:4" ht="12.75" customHeight="1">
      <c r="A146" s="93">
        <v>0</v>
      </c>
      <c r="B146" s="98">
        <v>0</v>
      </c>
      <c r="C146" s="95">
        <v>0</v>
      </c>
      <c r="D146" s="96"/>
    </row>
    <row r="147" spans="1:4" ht="12.75" customHeight="1">
      <c r="A147" s="93">
        <v>0</v>
      </c>
      <c r="B147" s="93">
        <v>0</v>
      </c>
      <c r="C147" s="100">
        <v>0</v>
      </c>
      <c r="D147" s="96"/>
    </row>
    <row r="148" spans="1:4" ht="12.75" customHeight="1">
      <c r="A148" s="121"/>
      <c r="B148" s="186"/>
      <c r="C148" s="187"/>
      <c r="D148" s="1"/>
    </row>
    <row r="149" spans="1:4" ht="12.75" customHeight="1">
      <c r="A149" s="121"/>
      <c r="B149" s="186"/>
      <c r="C149" s="187"/>
      <c r="D149" s="1"/>
    </row>
    <row r="150" spans="1:4" ht="12.75" customHeight="1">
      <c r="A150" s="121"/>
      <c r="B150" s="186"/>
      <c r="C150" s="187"/>
      <c r="D150" s="1"/>
    </row>
    <row r="151" spans="1:4" ht="12.75" customHeight="1">
      <c r="A151" s="121"/>
      <c r="B151" s="186"/>
      <c r="C151" s="187"/>
      <c r="D151" s="1"/>
    </row>
    <row r="152" spans="1:4" ht="12.75" customHeight="1">
      <c r="A152" s="121"/>
      <c r="B152" s="186"/>
      <c r="C152" s="187"/>
      <c r="D152" s="1"/>
    </row>
    <row r="153" spans="1:4" ht="12.75" customHeight="1">
      <c r="A153" s="121"/>
      <c r="B153" s="186"/>
      <c r="C153" s="187"/>
      <c r="D153" s="1"/>
    </row>
    <row r="154" spans="1:4" ht="12.75" customHeight="1">
      <c r="A154" s="121"/>
      <c r="B154" s="186"/>
      <c r="C154" s="187"/>
      <c r="D154" s="1"/>
    </row>
    <row r="155" spans="1:4" ht="12.75" customHeight="1">
      <c r="A155" s="121"/>
      <c r="B155" s="186"/>
      <c r="C155" s="187"/>
      <c r="D155" s="1"/>
    </row>
    <row r="156" spans="1:4" ht="12.75" customHeight="1">
      <c r="A156" s="121"/>
      <c r="B156" s="186"/>
      <c r="C156" s="187"/>
      <c r="D156" s="1"/>
    </row>
    <row r="157" spans="1:4" ht="12.75" customHeight="1">
      <c r="A157" s="121"/>
      <c r="B157" s="186"/>
      <c r="C157" s="187"/>
      <c r="D157" s="1"/>
    </row>
    <row r="158" spans="1:4" ht="12.75" customHeight="1">
      <c r="A158" s="121"/>
      <c r="B158" s="186"/>
      <c r="C158" s="187"/>
      <c r="D158" s="1"/>
    </row>
    <row r="159" spans="1:4" ht="12.75" customHeight="1">
      <c r="A159" s="121"/>
      <c r="B159" s="186"/>
      <c r="C159" s="187"/>
      <c r="D159" s="1"/>
    </row>
    <row r="160" spans="1:4" ht="12.75" customHeight="1">
      <c r="A160" s="121"/>
      <c r="B160" s="186"/>
      <c r="C160" s="187"/>
      <c r="D160" s="1"/>
    </row>
    <row r="161" spans="1:4" ht="12.75" customHeight="1">
      <c r="A161" s="121"/>
      <c r="B161" s="186"/>
      <c r="C161" s="187"/>
      <c r="D161" s="1"/>
    </row>
    <row r="162" spans="1:4" ht="12.75" customHeight="1">
      <c r="A162" s="121"/>
      <c r="B162" s="186"/>
      <c r="C162" s="187"/>
      <c r="D162" s="1"/>
    </row>
    <row r="163" spans="1:4" ht="12.75" customHeight="1">
      <c r="A163" s="121"/>
      <c r="B163" s="186"/>
      <c r="C163" s="187"/>
      <c r="D163" s="1"/>
    </row>
    <row r="164" spans="1:4" ht="12.75" customHeight="1">
      <c r="A164" s="121"/>
      <c r="B164" s="186"/>
      <c r="C164" s="187"/>
      <c r="D164" s="1"/>
    </row>
    <row r="165" spans="1:4" ht="12.75" customHeight="1">
      <c r="A165" s="121"/>
      <c r="B165" s="186"/>
      <c r="C165" s="187"/>
      <c r="D165" s="1"/>
    </row>
    <row r="166" spans="1:4" ht="12.75" customHeight="1">
      <c r="A166" s="121"/>
      <c r="B166" s="186"/>
      <c r="C166" s="187"/>
      <c r="D166" s="1"/>
    </row>
    <row r="167" spans="1:4" ht="12.75" customHeight="1">
      <c r="A167" s="121"/>
      <c r="B167" s="186"/>
      <c r="C167" s="187"/>
      <c r="D167" s="1"/>
    </row>
    <row r="168" spans="1:4" ht="12.75" customHeight="1">
      <c r="A168" s="121"/>
      <c r="B168" s="186"/>
      <c r="C168" s="187"/>
      <c r="D168" s="1"/>
    </row>
    <row r="169" spans="1:4" ht="12.75" customHeight="1">
      <c r="A169" s="121"/>
      <c r="B169" s="186"/>
      <c r="C169" s="187"/>
      <c r="D169" s="1"/>
    </row>
    <row r="170" spans="1:4" ht="12.75" customHeight="1">
      <c r="A170" s="121"/>
      <c r="B170" s="186"/>
      <c r="C170" s="187"/>
      <c r="D170" s="1"/>
    </row>
    <row r="171" spans="1:4" ht="12.75" customHeight="1">
      <c r="A171" s="121"/>
      <c r="B171" s="186"/>
      <c r="C171" s="187"/>
      <c r="D171" s="1"/>
    </row>
    <row r="172" spans="1:4" ht="12.75" customHeight="1">
      <c r="A172" s="121"/>
      <c r="B172" s="186"/>
      <c r="C172" s="187"/>
      <c r="D172" s="1"/>
    </row>
    <row r="173" spans="1:4" ht="12.75" customHeight="1">
      <c r="A173" s="121"/>
      <c r="B173" s="186"/>
      <c r="C173" s="187"/>
      <c r="D173" s="1"/>
    </row>
    <row r="174" spans="1:4" ht="12.75" customHeight="1">
      <c r="A174" s="121"/>
      <c r="B174" s="186"/>
      <c r="C174" s="187"/>
      <c r="D174" s="1"/>
    </row>
    <row r="175" spans="1:4" ht="12.75" customHeight="1">
      <c r="A175" s="121"/>
      <c r="B175" s="186"/>
      <c r="C175" s="187"/>
      <c r="D175" s="1"/>
    </row>
    <row r="176" spans="1:4" ht="12.75" customHeight="1">
      <c r="A176" s="121"/>
      <c r="B176" s="186"/>
      <c r="C176" s="187"/>
      <c r="D176" s="1"/>
    </row>
    <row r="177" spans="1:4" ht="12.75" customHeight="1">
      <c r="A177" s="121"/>
      <c r="B177" s="186"/>
      <c r="C177" s="187"/>
      <c r="D177" s="1"/>
    </row>
    <row r="178" spans="1:4" ht="12.75" customHeight="1">
      <c r="A178" s="121"/>
      <c r="B178" s="186"/>
      <c r="C178" s="187"/>
      <c r="D178" s="1"/>
    </row>
    <row r="179" spans="1:4" ht="12.75" customHeight="1">
      <c r="A179" s="121"/>
      <c r="B179" s="186"/>
      <c r="C179" s="187"/>
      <c r="D179" s="1"/>
    </row>
    <row r="180" spans="1:4" ht="12.75" customHeight="1">
      <c r="A180" s="121"/>
      <c r="B180" s="186"/>
      <c r="C180" s="187"/>
      <c r="D180" s="1"/>
    </row>
    <row r="181" spans="1:4" ht="12.75" customHeight="1">
      <c r="A181" s="121"/>
      <c r="B181" s="186"/>
      <c r="C181" s="187"/>
      <c r="D181" s="1"/>
    </row>
    <row r="182" spans="1:4" ht="12.75" customHeight="1">
      <c r="A182" s="121"/>
      <c r="B182" s="186"/>
      <c r="C182" s="187"/>
      <c r="D182" s="1"/>
    </row>
    <row r="183" spans="1:4" ht="12.75" customHeight="1">
      <c r="A183" s="121"/>
      <c r="B183" s="186"/>
      <c r="C183" s="187"/>
      <c r="D183" s="1"/>
    </row>
    <row r="184" spans="1:4" ht="12.75" customHeight="1">
      <c r="A184" s="121"/>
      <c r="B184" s="186"/>
      <c r="C184" s="187"/>
      <c r="D184" s="1"/>
    </row>
    <row r="185" spans="1:4" ht="12.75" customHeight="1">
      <c r="A185" s="121"/>
      <c r="B185" s="186"/>
      <c r="C185" s="187"/>
      <c r="D185" s="1"/>
    </row>
    <row r="186" spans="1:4" ht="12.75" customHeight="1">
      <c r="A186" s="121"/>
      <c r="B186" s="186"/>
      <c r="C186" s="187"/>
      <c r="D186" s="1"/>
    </row>
    <row r="187" spans="1:4" ht="12.75" customHeight="1">
      <c r="A187" s="121"/>
      <c r="B187" s="186"/>
      <c r="C187" s="187"/>
      <c r="D187" s="1"/>
    </row>
    <row r="188" spans="1:4" ht="12.75" customHeight="1">
      <c r="A188" s="121"/>
      <c r="B188" s="186"/>
      <c r="C188" s="187"/>
      <c r="D188" s="1"/>
    </row>
    <row r="189" spans="1:4" ht="12.75" customHeight="1">
      <c r="A189" s="121"/>
      <c r="B189" s="186"/>
      <c r="C189" s="187"/>
      <c r="D189" s="1"/>
    </row>
    <row r="190" spans="1:4" ht="12.75" customHeight="1">
      <c r="A190" s="121"/>
      <c r="B190" s="186"/>
      <c r="C190" s="187"/>
      <c r="D190" s="1"/>
    </row>
    <row r="191" spans="1:4" ht="12.75" customHeight="1">
      <c r="A191" s="121"/>
      <c r="B191" s="186"/>
      <c r="C191" s="187"/>
      <c r="D191" s="1"/>
    </row>
    <row r="192" spans="1:4" ht="12.75" customHeight="1">
      <c r="A192" s="121"/>
      <c r="B192" s="186"/>
      <c r="C192" s="187"/>
      <c r="D192" s="1"/>
    </row>
    <row r="193" spans="1:4" ht="12.75" customHeight="1">
      <c r="A193" s="121"/>
      <c r="B193" s="186"/>
      <c r="C193" s="187"/>
      <c r="D193" s="1"/>
    </row>
    <row r="194" spans="1:4" ht="12.75" customHeight="1">
      <c r="A194" s="121"/>
      <c r="B194" s="186"/>
      <c r="C194" s="187"/>
      <c r="D194" s="1"/>
    </row>
    <row r="195" spans="1:4" ht="12.75" customHeight="1">
      <c r="A195" s="121"/>
      <c r="B195" s="186"/>
      <c r="C195" s="187"/>
      <c r="D195" s="1"/>
    </row>
    <row r="196" spans="1:4" ht="12.75" customHeight="1">
      <c r="A196" s="121"/>
      <c r="B196" s="186"/>
      <c r="C196" s="187"/>
      <c r="D196" s="1"/>
    </row>
    <row r="197" spans="1:4" ht="12.75" customHeight="1">
      <c r="A197" s="121"/>
      <c r="B197" s="186"/>
      <c r="C197" s="187"/>
      <c r="D197" s="1"/>
    </row>
    <row r="198" spans="1:4" ht="12.75" customHeight="1">
      <c r="A198" s="121"/>
      <c r="B198" s="186"/>
      <c r="C198" s="187"/>
      <c r="D198" s="1"/>
    </row>
    <row r="199" spans="1:4" ht="12.75" customHeight="1">
      <c r="A199" s="121"/>
      <c r="B199" s="186"/>
      <c r="C199" s="187"/>
      <c r="D199" s="1"/>
    </row>
    <row r="200" spans="1:4" ht="12.75" customHeight="1">
      <c r="A200" s="121"/>
      <c r="B200" s="186"/>
      <c r="C200" s="187"/>
      <c r="D200" s="1"/>
    </row>
    <row r="201" spans="1:4" ht="12.75" customHeight="1">
      <c r="A201" s="121"/>
      <c r="B201" s="186"/>
      <c r="C201" s="187"/>
      <c r="D201" s="1"/>
    </row>
    <row r="202" spans="1:4" ht="12.75" customHeight="1">
      <c r="A202" s="121"/>
      <c r="B202" s="186"/>
      <c r="C202" s="187"/>
      <c r="D202" s="1"/>
    </row>
    <row r="203" spans="1:4" ht="12.75" customHeight="1">
      <c r="A203" s="121"/>
      <c r="B203" s="186"/>
      <c r="C203" s="187"/>
      <c r="D203" s="1"/>
    </row>
    <row r="204" spans="1:4" ht="12.75" customHeight="1">
      <c r="A204" s="121"/>
      <c r="B204" s="186"/>
      <c r="C204" s="187"/>
      <c r="D204" s="1"/>
    </row>
    <row r="205" spans="1:4" ht="12.75" customHeight="1">
      <c r="A205" s="121"/>
      <c r="B205" s="186"/>
      <c r="C205" s="187"/>
      <c r="D205" s="1"/>
    </row>
    <row r="206" spans="1:4" ht="12.75" customHeight="1">
      <c r="A206" s="121"/>
      <c r="B206" s="186"/>
      <c r="C206" s="187"/>
      <c r="D206" s="1"/>
    </row>
    <row r="207" spans="1:4" ht="12.75" customHeight="1">
      <c r="A207" s="121"/>
      <c r="B207" s="186"/>
      <c r="C207" s="187"/>
      <c r="D207" s="1"/>
    </row>
    <row r="208" spans="1:4" ht="12.75" customHeight="1">
      <c r="A208" s="121"/>
      <c r="B208" s="186"/>
      <c r="C208" s="187"/>
      <c r="D208" s="1"/>
    </row>
    <row r="209" spans="1:4" ht="12.75" customHeight="1">
      <c r="A209" s="121"/>
      <c r="B209" s="186"/>
      <c r="C209" s="187"/>
      <c r="D209" s="1"/>
    </row>
    <row r="210" spans="1:4" ht="12.75" customHeight="1">
      <c r="A210" s="121"/>
      <c r="B210" s="186"/>
      <c r="C210" s="187"/>
      <c r="D210" s="1"/>
    </row>
    <row r="211" spans="1:4" ht="12.75" customHeight="1">
      <c r="A211" s="121"/>
      <c r="B211" s="186"/>
      <c r="C211" s="187"/>
      <c r="D211" s="1"/>
    </row>
    <row r="212" spans="1:4" ht="12.75" customHeight="1">
      <c r="A212" s="121"/>
      <c r="B212" s="186"/>
      <c r="C212" s="187"/>
      <c r="D212" s="1"/>
    </row>
    <row r="213" spans="1:4" ht="12.75" customHeight="1">
      <c r="A213" s="121"/>
      <c r="B213" s="186"/>
      <c r="C213" s="187"/>
      <c r="D213" s="1"/>
    </row>
    <row r="214" spans="1:4" ht="12.75" customHeight="1">
      <c r="A214" s="121"/>
      <c r="B214" s="186"/>
      <c r="C214" s="187"/>
      <c r="D214" s="1"/>
    </row>
    <row r="215" spans="1:4" ht="12.75" customHeight="1">
      <c r="A215" s="121"/>
      <c r="B215" s="186"/>
      <c r="C215" s="187"/>
      <c r="D215" s="1"/>
    </row>
    <row r="216" spans="1:4" ht="12.75" customHeight="1">
      <c r="A216" s="121"/>
      <c r="B216" s="186"/>
      <c r="C216" s="187"/>
      <c r="D216" s="1"/>
    </row>
    <row r="217" spans="1:4" ht="12.75" customHeight="1">
      <c r="A217" s="121"/>
      <c r="B217" s="186"/>
      <c r="C217" s="187"/>
      <c r="D217" s="1"/>
    </row>
    <row r="218" spans="1:4" ht="12.75" customHeight="1">
      <c r="A218" s="121"/>
      <c r="B218" s="186"/>
      <c r="C218" s="187"/>
      <c r="D218" s="1"/>
    </row>
    <row r="219" spans="1:4" ht="12.75" customHeight="1">
      <c r="A219" s="121"/>
      <c r="B219" s="186"/>
      <c r="C219" s="187"/>
      <c r="D219" s="1"/>
    </row>
    <row r="220" spans="1:4" ht="12.75" customHeight="1">
      <c r="A220" s="121"/>
      <c r="B220" s="186"/>
      <c r="C220" s="187"/>
      <c r="D220" s="1"/>
    </row>
    <row r="221" spans="1:4" ht="12.75" customHeight="1">
      <c r="A221" s="121"/>
      <c r="B221" s="186"/>
      <c r="C221" s="187"/>
      <c r="D221" s="1"/>
    </row>
    <row r="222" spans="1:4" ht="12.75" customHeight="1">
      <c r="A222" s="121"/>
      <c r="B222" s="186"/>
      <c r="C222" s="187"/>
      <c r="D222" s="1"/>
    </row>
    <row r="223" spans="1:4" ht="12.75" customHeight="1">
      <c r="A223" s="121"/>
      <c r="B223" s="186"/>
      <c r="C223" s="187"/>
      <c r="D223" s="1"/>
    </row>
    <row r="224" spans="1:4" ht="12.75" customHeight="1">
      <c r="A224" s="121"/>
      <c r="B224" s="186"/>
      <c r="C224" s="187"/>
      <c r="D224" s="1"/>
    </row>
    <row r="225" spans="1:4" ht="12.75" customHeight="1">
      <c r="A225" s="121"/>
      <c r="B225" s="186"/>
      <c r="C225" s="187"/>
      <c r="D225" s="1"/>
    </row>
    <row r="226" spans="1:4" ht="12.75" customHeight="1">
      <c r="A226" s="121"/>
      <c r="B226" s="186"/>
      <c r="C226" s="187"/>
      <c r="D226" s="1"/>
    </row>
    <row r="227" spans="1:4" ht="12.75" customHeight="1">
      <c r="A227" s="121"/>
      <c r="B227" s="186"/>
      <c r="C227" s="187"/>
      <c r="D227" s="1"/>
    </row>
    <row r="228" spans="1:4" ht="12.75" customHeight="1">
      <c r="A228" s="121"/>
      <c r="B228" s="186"/>
      <c r="C228" s="187"/>
      <c r="D228" s="1"/>
    </row>
    <row r="229" spans="1:4" ht="12.75" customHeight="1">
      <c r="A229" s="121"/>
      <c r="B229" s="186"/>
      <c r="C229" s="187"/>
      <c r="D229" s="1"/>
    </row>
    <row r="230" spans="1:4" ht="12.75" customHeight="1">
      <c r="A230" s="121"/>
      <c r="B230" s="186"/>
      <c r="C230" s="187"/>
      <c r="D230" s="1"/>
    </row>
    <row r="231" spans="1:4" ht="12.75" customHeight="1">
      <c r="A231" s="121"/>
      <c r="B231" s="186"/>
      <c r="C231" s="187"/>
      <c r="D231" s="1"/>
    </row>
    <row r="232" spans="1:4" ht="12.75" customHeight="1">
      <c r="A232" s="121"/>
      <c r="B232" s="186"/>
      <c r="C232" s="187"/>
      <c r="D232" s="1"/>
    </row>
    <row r="233" spans="1:4" ht="12.75" customHeight="1">
      <c r="A233" s="121"/>
      <c r="B233" s="186"/>
      <c r="C233" s="187"/>
      <c r="D233" s="1"/>
    </row>
    <row r="234" spans="1:4" ht="12.75" customHeight="1">
      <c r="A234" s="121"/>
      <c r="B234" s="186"/>
      <c r="C234" s="187"/>
      <c r="D234" s="1"/>
    </row>
    <row r="235" spans="1:4" ht="12.75" customHeight="1">
      <c r="A235" s="121"/>
      <c r="B235" s="186"/>
      <c r="C235" s="187"/>
      <c r="D235" s="1"/>
    </row>
    <row r="236" spans="1:4" ht="12.75" customHeight="1">
      <c r="A236" s="121"/>
      <c r="B236" s="186"/>
      <c r="C236" s="187"/>
      <c r="D236" s="1"/>
    </row>
    <row r="237" spans="1:4" ht="12.75" customHeight="1">
      <c r="A237" s="121"/>
      <c r="B237" s="186"/>
      <c r="C237" s="187"/>
      <c r="D237" s="1"/>
    </row>
    <row r="238" spans="1:4" ht="12.75" customHeight="1">
      <c r="A238" s="121"/>
      <c r="B238" s="186"/>
      <c r="C238" s="187"/>
      <c r="D238" s="1"/>
    </row>
    <row r="239" spans="1:4" ht="12.75" customHeight="1">
      <c r="A239" s="121"/>
      <c r="B239" s="186"/>
      <c r="C239" s="187"/>
      <c r="D239" s="1"/>
    </row>
    <row r="240" spans="1:4" ht="12.75" customHeight="1">
      <c r="A240" s="121"/>
      <c r="B240" s="186"/>
      <c r="C240" s="187"/>
      <c r="D240" s="1"/>
    </row>
    <row r="241" spans="1:4" ht="12.75" customHeight="1">
      <c r="A241" s="121"/>
      <c r="B241" s="186"/>
      <c r="C241" s="187"/>
      <c r="D241" s="1"/>
    </row>
    <row r="242" spans="1:4" ht="12.75" customHeight="1">
      <c r="A242" s="121"/>
      <c r="B242" s="186"/>
      <c r="C242" s="187"/>
      <c r="D242" s="1"/>
    </row>
    <row r="243" spans="1:4" ht="12.75" customHeight="1">
      <c r="A243" s="121"/>
      <c r="B243" s="186"/>
      <c r="C243" s="187"/>
      <c r="D243" s="1"/>
    </row>
    <row r="244" spans="1:4" ht="12.75" customHeight="1">
      <c r="A244" s="121"/>
      <c r="B244" s="186"/>
      <c r="C244" s="187"/>
      <c r="D244" s="1"/>
    </row>
    <row r="245" spans="1:4" ht="12.75" customHeight="1">
      <c r="A245" s="121"/>
      <c r="B245" s="186"/>
      <c r="C245" s="187"/>
      <c r="D245" s="1"/>
    </row>
    <row r="246" spans="1:4" ht="12.75" customHeight="1">
      <c r="A246" s="121"/>
      <c r="B246" s="186"/>
      <c r="C246" s="187"/>
      <c r="D246" s="1"/>
    </row>
    <row r="247" spans="1:4" ht="12.75" customHeight="1">
      <c r="A247" s="121"/>
      <c r="B247" s="186"/>
      <c r="C247" s="187"/>
      <c r="D247" s="1"/>
    </row>
    <row r="248" spans="1:4" ht="12.75" customHeight="1">
      <c r="A248" s="121"/>
      <c r="B248" s="186"/>
      <c r="C248" s="187"/>
      <c r="D248" s="1"/>
    </row>
    <row r="249" spans="1:4" ht="12.75" customHeight="1">
      <c r="A249" s="121"/>
      <c r="B249" s="186"/>
      <c r="C249" s="187"/>
      <c r="D249" s="1"/>
    </row>
    <row r="250" spans="1:4" ht="12.75" customHeight="1">
      <c r="A250" s="121"/>
      <c r="B250" s="186"/>
      <c r="C250" s="187"/>
      <c r="D250" s="1"/>
    </row>
    <row r="251" spans="1:4" ht="12.75" customHeight="1">
      <c r="A251" s="121"/>
      <c r="B251" s="186"/>
      <c r="C251" s="187"/>
      <c r="D251" s="1"/>
    </row>
    <row r="252" spans="1:4" ht="12.75" customHeight="1">
      <c r="A252" s="121"/>
      <c r="B252" s="186"/>
      <c r="C252" s="187"/>
      <c r="D252" s="1"/>
    </row>
    <row r="253" spans="1:4" ht="12.75" customHeight="1">
      <c r="A253" s="121"/>
      <c r="B253" s="186"/>
      <c r="C253" s="187"/>
      <c r="D253" s="1"/>
    </row>
    <row r="254" spans="1:4" ht="12.75" customHeight="1">
      <c r="A254" s="121"/>
      <c r="B254" s="186"/>
      <c r="C254" s="187"/>
      <c r="D254" s="1"/>
    </row>
    <row r="255" spans="1:4" ht="12.75" customHeight="1">
      <c r="A255" s="121"/>
      <c r="B255" s="186"/>
      <c r="C255" s="187"/>
      <c r="D255" s="1"/>
    </row>
    <row r="256" spans="1:4" ht="12.75" customHeight="1">
      <c r="A256" s="121"/>
      <c r="B256" s="186"/>
      <c r="C256" s="187"/>
      <c r="D256" s="1"/>
    </row>
    <row r="257" spans="1:4" ht="12.75" customHeight="1">
      <c r="A257" s="121"/>
      <c r="B257" s="186"/>
      <c r="C257" s="187"/>
      <c r="D257" s="1"/>
    </row>
    <row r="258" spans="1:4" ht="12.75" customHeight="1">
      <c r="A258" s="121"/>
      <c r="B258" s="186"/>
      <c r="C258" s="187"/>
      <c r="D258" s="1"/>
    </row>
    <row r="259" spans="1:4" ht="12.75" customHeight="1">
      <c r="A259" s="121"/>
      <c r="B259" s="186"/>
      <c r="C259" s="187"/>
      <c r="D259" s="1"/>
    </row>
    <row r="260" spans="1:4" ht="12.75" customHeight="1">
      <c r="A260" s="121"/>
      <c r="B260" s="186"/>
      <c r="C260" s="187"/>
      <c r="D260" s="1"/>
    </row>
    <row r="261" spans="1:4" ht="12.75" customHeight="1">
      <c r="A261" s="121"/>
      <c r="B261" s="186"/>
      <c r="C261" s="187"/>
      <c r="D261" s="1"/>
    </row>
    <row r="262" spans="1:4" ht="12.75" customHeight="1">
      <c r="A262" s="121"/>
      <c r="B262" s="186"/>
      <c r="C262" s="187"/>
      <c r="D262" s="1"/>
    </row>
    <row r="263" spans="1:4" ht="12.75" customHeight="1">
      <c r="A263" s="121"/>
      <c r="B263" s="186"/>
      <c r="C263" s="187"/>
      <c r="D263" s="1"/>
    </row>
    <row r="264" spans="1:4" ht="12.75" customHeight="1">
      <c r="A264" s="121"/>
      <c r="B264" s="186"/>
      <c r="C264" s="187"/>
      <c r="D264" s="1"/>
    </row>
    <row r="265" spans="1:4" ht="12.75" customHeight="1">
      <c r="A265" s="121"/>
      <c r="B265" s="186"/>
      <c r="C265" s="187"/>
      <c r="D265" s="1"/>
    </row>
    <row r="266" spans="1:4" ht="12.75" customHeight="1">
      <c r="A266" s="121"/>
      <c r="B266" s="186"/>
      <c r="C266" s="187"/>
      <c r="D266" s="1"/>
    </row>
    <row r="267" spans="1:4" ht="12.75" customHeight="1">
      <c r="A267" s="121"/>
      <c r="B267" s="186"/>
      <c r="C267" s="187"/>
      <c r="D267" s="1"/>
    </row>
    <row r="268" spans="1:4" ht="12.75" customHeight="1">
      <c r="A268" s="121"/>
      <c r="B268" s="186"/>
      <c r="C268" s="187"/>
      <c r="D268" s="1"/>
    </row>
    <row r="269" spans="1:4" ht="12.75" customHeight="1">
      <c r="A269" s="121"/>
      <c r="B269" s="186"/>
      <c r="C269" s="187"/>
      <c r="D269" s="1"/>
    </row>
    <row r="270" spans="1:4" ht="12.75" customHeight="1">
      <c r="A270" s="121"/>
      <c r="B270" s="186"/>
      <c r="C270" s="187"/>
      <c r="D270" s="1"/>
    </row>
    <row r="271" spans="1:4" ht="12.75" customHeight="1">
      <c r="A271" s="121"/>
      <c r="B271" s="186"/>
      <c r="C271" s="187"/>
      <c r="D271" s="1"/>
    </row>
    <row r="272" spans="1:4" ht="12.75" customHeight="1">
      <c r="A272" s="121"/>
      <c r="B272" s="186"/>
      <c r="C272" s="187"/>
      <c r="D272" s="1"/>
    </row>
    <row r="273" spans="1:4" ht="12.75" customHeight="1">
      <c r="A273" s="121"/>
      <c r="B273" s="186"/>
      <c r="C273" s="187"/>
      <c r="D273" s="1"/>
    </row>
    <row r="274" spans="1:4" ht="12.75" customHeight="1">
      <c r="A274" s="121"/>
      <c r="B274" s="186"/>
      <c r="C274" s="187"/>
      <c r="D274" s="1"/>
    </row>
    <row r="275" spans="1:4" ht="12.75" customHeight="1">
      <c r="A275" s="121"/>
      <c r="B275" s="186"/>
      <c r="C275" s="187"/>
      <c r="D275" s="1"/>
    </row>
    <row r="276" spans="1:4" ht="12.75" customHeight="1">
      <c r="A276" s="121"/>
      <c r="B276" s="186"/>
      <c r="C276" s="187"/>
      <c r="D276" s="1"/>
    </row>
    <row r="277" spans="1:4" ht="12.75" customHeight="1">
      <c r="A277" s="121"/>
      <c r="B277" s="186"/>
      <c r="C277" s="187"/>
      <c r="D277" s="1"/>
    </row>
    <row r="278" spans="1:4" ht="12.75" customHeight="1">
      <c r="A278" s="121"/>
      <c r="B278" s="186"/>
      <c r="C278" s="187"/>
      <c r="D278" s="1"/>
    </row>
    <row r="279" spans="1:4" ht="12.75" customHeight="1">
      <c r="A279" s="121"/>
      <c r="B279" s="186"/>
      <c r="C279" s="187"/>
      <c r="D279" s="1"/>
    </row>
    <row r="280" spans="1:4" ht="12.75" customHeight="1">
      <c r="A280" s="121"/>
      <c r="B280" s="186"/>
      <c r="C280" s="187"/>
      <c r="D280" s="1"/>
    </row>
    <row r="281" spans="1:4" ht="12.75" customHeight="1">
      <c r="A281" s="121"/>
      <c r="B281" s="186"/>
      <c r="C281" s="187"/>
      <c r="D281" s="1"/>
    </row>
    <row r="282" spans="1:4" ht="12.75" customHeight="1">
      <c r="A282" s="121"/>
      <c r="B282" s="186"/>
      <c r="C282" s="187"/>
      <c r="D282" s="1"/>
    </row>
    <row r="283" spans="1:4" ht="12.75" customHeight="1">
      <c r="A283" s="121"/>
      <c r="B283" s="186"/>
      <c r="C283" s="187"/>
      <c r="D283" s="1"/>
    </row>
    <row r="284" spans="1:4" ht="12.75" customHeight="1">
      <c r="A284" s="121"/>
      <c r="B284" s="186"/>
      <c r="C284" s="187"/>
      <c r="D284" s="1"/>
    </row>
    <row r="285" spans="1:4" ht="12.75" customHeight="1">
      <c r="A285" s="121"/>
      <c r="B285" s="186"/>
      <c r="C285" s="187"/>
      <c r="D285" s="1"/>
    </row>
    <row r="286" spans="1:4" ht="12.75" customHeight="1">
      <c r="A286" s="121"/>
      <c r="B286" s="186"/>
      <c r="C286" s="187"/>
      <c r="D286" s="1"/>
    </row>
    <row r="287" spans="1:4" ht="12.75" customHeight="1">
      <c r="A287" s="121"/>
      <c r="B287" s="186"/>
      <c r="C287" s="187"/>
      <c r="D287" s="1"/>
    </row>
    <row r="288" spans="1:4" ht="12.75" customHeight="1">
      <c r="A288" s="121"/>
      <c r="B288" s="186"/>
      <c r="C288" s="187"/>
      <c r="D288" s="1"/>
    </row>
    <row r="289" spans="1:4" ht="12.75" customHeight="1">
      <c r="A289" s="121"/>
      <c r="B289" s="186"/>
      <c r="C289" s="187"/>
      <c r="D289" s="1"/>
    </row>
    <row r="290" spans="1:4" ht="12.75" customHeight="1">
      <c r="A290" s="121"/>
      <c r="B290" s="186"/>
      <c r="C290" s="187"/>
      <c r="D290" s="1"/>
    </row>
    <row r="291" spans="1:4" ht="12.75" customHeight="1">
      <c r="A291" s="121"/>
      <c r="B291" s="186"/>
      <c r="C291" s="187"/>
      <c r="D291" s="1"/>
    </row>
    <row r="292" spans="1:4" ht="12.75" customHeight="1">
      <c r="A292" s="121"/>
      <c r="B292" s="186"/>
      <c r="C292" s="187"/>
      <c r="D292" s="1"/>
    </row>
    <row r="293" spans="1:4" ht="12.75" customHeight="1">
      <c r="A293" s="121"/>
      <c r="B293" s="186"/>
      <c r="C293" s="187"/>
      <c r="D293" s="1"/>
    </row>
    <row r="294" spans="1:4" ht="12.75" customHeight="1">
      <c r="A294" s="121"/>
      <c r="B294" s="186"/>
      <c r="C294" s="187"/>
      <c r="D294" s="1"/>
    </row>
    <row r="295" spans="1:4" ht="12.75" customHeight="1">
      <c r="A295" s="121"/>
      <c r="B295" s="186"/>
      <c r="C295" s="187"/>
      <c r="D295" s="1"/>
    </row>
    <row r="296" spans="1:4" ht="12.75" customHeight="1">
      <c r="A296" s="121"/>
      <c r="B296" s="186"/>
      <c r="C296" s="187"/>
      <c r="D296" s="1"/>
    </row>
    <row r="297" spans="1:4" ht="12.75" customHeight="1">
      <c r="A297" s="121"/>
      <c r="B297" s="186"/>
      <c r="C297" s="187"/>
      <c r="D297" s="1"/>
    </row>
    <row r="298" spans="1:4" ht="12.75" customHeight="1">
      <c r="A298" s="121"/>
      <c r="B298" s="186"/>
      <c r="C298" s="187"/>
      <c r="D298" s="1"/>
    </row>
    <row r="299" spans="1:4" ht="12.75" customHeight="1">
      <c r="A299" s="121"/>
      <c r="B299" s="186"/>
      <c r="C299" s="187"/>
      <c r="D299" s="1"/>
    </row>
    <row r="300" spans="1:4" ht="12.75" customHeight="1">
      <c r="A300" s="121"/>
      <c r="B300" s="186"/>
      <c r="C300" s="187"/>
      <c r="D300" s="1"/>
    </row>
    <row r="301" spans="1:4" ht="12.75" customHeight="1">
      <c r="A301" s="121"/>
      <c r="B301" s="186"/>
      <c r="C301" s="187"/>
      <c r="D301" s="1"/>
    </row>
    <row r="302" spans="1:4" ht="12.75" customHeight="1">
      <c r="A302" s="121"/>
      <c r="B302" s="186"/>
      <c r="C302" s="187"/>
      <c r="D302" s="1"/>
    </row>
    <row r="303" spans="1:4" ht="12.75" customHeight="1">
      <c r="A303" s="121"/>
      <c r="B303" s="186"/>
      <c r="C303" s="187"/>
      <c r="D303" s="1"/>
    </row>
    <row r="304" spans="1:4" ht="12.75" customHeight="1">
      <c r="A304" s="121"/>
      <c r="B304" s="186"/>
      <c r="C304" s="187"/>
      <c r="D304" s="1"/>
    </row>
    <row r="305" spans="1:4" ht="12.75" customHeight="1">
      <c r="A305" s="121"/>
      <c r="B305" s="186"/>
      <c r="C305" s="187"/>
      <c r="D305" s="1"/>
    </row>
    <row r="306" spans="1:4" ht="12.75" customHeight="1">
      <c r="A306" s="121"/>
      <c r="B306" s="186"/>
      <c r="C306" s="187"/>
      <c r="D306" s="1"/>
    </row>
    <row r="307" spans="1:4" ht="12.75" customHeight="1">
      <c r="A307" s="121"/>
      <c r="B307" s="186"/>
      <c r="C307" s="187"/>
      <c r="D307" s="1"/>
    </row>
    <row r="308" spans="1:4" ht="12.75" customHeight="1">
      <c r="A308" s="121"/>
      <c r="B308" s="186"/>
      <c r="C308" s="187"/>
      <c r="D308" s="1"/>
    </row>
    <row r="309" spans="1:4" ht="12.75" customHeight="1">
      <c r="A309" s="121"/>
      <c r="B309" s="186"/>
      <c r="C309" s="187"/>
      <c r="D309" s="1"/>
    </row>
    <row r="310" spans="1:4" ht="12.75" customHeight="1">
      <c r="A310" s="121"/>
      <c r="B310" s="186"/>
      <c r="C310" s="187"/>
      <c r="D310" s="1"/>
    </row>
    <row r="311" spans="1:4" ht="12.75" customHeight="1">
      <c r="A311" s="121"/>
      <c r="B311" s="186"/>
      <c r="C311" s="187"/>
      <c r="D311" s="1"/>
    </row>
    <row r="312" spans="1:4" ht="12.75" customHeight="1">
      <c r="A312" s="121"/>
      <c r="B312" s="186"/>
      <c r="C312" s="187"/>
      <c r="D312" s="1"/>
    </row>
    <row r="313" spans="1:4" ht="12.75" customHeight="1">
      <c r="A313" s="121"/>
      <c r="B313" s="186"/>
      <c r="C313" s="187"/>
      <c r="D313" s="1"/>
    </row>
    <row r="314" spans="1:4" ht="12.75" customHeight="1">
      <c r="A314" s="121"/>
      <c r="B314" s="186"/>
      <c r="C314" s="187"/>
      <c r="D314" s="1"/>
    </row>
    <row r="315" spans="1:4" ht="12.75" customHeight="1">
      <c r="A315" s="121"/>
      <c r="B315" s="186"/>
      <c r="C315" s="187"/>
      <c r="D315" s="1"/>
    </row>
    <row r="316" spans="1:4" ht="12.75" customHeight="1">
      <c r="A316" s="121"/>
      <c r="B316" s="186"/>
      <c r="C316" s="187"/>
      <c r="D316" s="1"/>
    </row>
    <row r="317" spans="1:4" ht="12.75" customHeight="1">
      <c r="A317" s="121"/>
      <c r="B317" s="186"/>
      <c r="C317" s="187"/>
      <c r="D317" s="1"/>
    </row>
    <row r="318" spans="1:4" ht="12.75" customHeight="1">
      <c r="A318" s="121"/>
      <c r="B318" s="186"/>
      <c r="C318" s="187"/>
      <c r="D318" s="1"/>
    </row>
    <row r="319" spans="1:4" ht="12.75" customHeight="1">
      <c r="A319" s="121"/>
      <c r="B319" s="186"/>
      <c r="C319" s="187"/>
      <c r="D319" s="1"/>
    </row>
    <row r="320" spans="1:4" ht="12.75" customHeight="1">
      <c r="A320" s="121"/>
      <c r="B320" s="186"/>
      <c r="C320" s="187"/>
      <c r="D320" s="1"/>
    </row>
    <row r="321" spans="1:4" ht="12.75" customHeight="1">
      <c r="A321" s="121"/>
      <c r="B321" s="186"/>
      <c r="C321" s="187"/>
      <c r="D321" s="1"/>
    </row>
    <row r="322" spans="1:4" ht="12.75" customHeight="1">
      <c r="A322" s="121"/>
      <c r="B322" s="186"/>
      <c r="C322" s="187"/>
      <c r="D322" s="1"/>
    </row>
    <row r="323" spans="1:4" ht="12.75" customHeight="1">
      <c r="A323" s="121"/>
      <c r="B323" s="186"/>
      <c r="C323" s="187"/>
      <c r="D323" s="1"/>
    </row>
    <row r="324" spans="1:4" ht="12.75" customHeight="1">
      <c r="A324" s="121"/>
      <c r="B324" s="186"/>
      <c r="C324" s="187"/>
      <c r="D324" s="1"/>
    </row>
    <row r="325" spans="1:4" ht="12.75" customHeight="1">
      <c r="A325" s="121"/>
      <c r="B325" s="186"/>
      <c r="C325" s="187"/>
      <c r="D325" s="1"/>
    </row>
    <row r="326" spans="1:4" ht="12.75" customHeight="1">
      <c r="A326" s="121"/>
      <c r="B326" s="186"/>
      <c r="C326" s="187"/>
      <c r="D326" s="1"/>
    </row>
    <row r="327" spans="1:4" ht="12.75" customHeight="1">
      <c r="A327" s="121"/>
      <c r="B327" s="186"/>
      <c r="C327" s="187"/>
      <c r="D327" s="1"/>
    </row>
    <row r="328" spans="1:4" ht="12.75" customHeight="1">
      <c r="A328" s="121"/>
      <c r="B328" s="186"/>
      <c r="C328" s="187"/>
      <c r="D328" s="1"/>
    </row>
    <row r="329" spans="1:4" ht="12.75" customHeight="1">
      <c r="A329" s="121"/>
      <c r="B329" s="186"/>
      <c r="C329" s="187"/>
      <c r="D329" s="1"/>
    </row>
    <row r="330" spans="1:4" ht="12.75" customHeight="1">
      <c r="A330" s="121"/>
      <c r="B330" s="186"/>
      <c r="C330" s="187"/>
      <c r="D330" s="1"/>
    </row>
    <row r="331" spans="1:4" ht="12.75" customHeight="1">
      <c r="A331" s="121"/>
      <c r="B331" s="186"/>
      <c r="C331" s="187"/>
      <c r="D331" s="1"/>
    </row>
    <row r="332" spans="1:4" ht="12.75" customHeight="1">
      <c r="A332" s="121"/>
      <c r="B332" s="186"/>
      <c r="C332" s="187"/>
      <c r="D332" s="1"/>
    </row>
    <row r="333" spans="1:4" ht="12.75" customHeight="1">
      <c r="A333" s="121"/>
      <c r="B333" s="186"/>
      <c r="C333" s="187"/>
      <c r="D333" s="1"/>
    </row>
    <row r="334" spans="1:4" ht="12.75" customHeight="1">
      <c r="A334" s="121"/>
      <c r="B334" s="186"/>
      <c r="C334" s="187"/>
      <c r="D334" s="1"/>
    </row>
    <row r="335" spans="1:4" ht="12.75" customHeight="1">
      <c r="A335" s="121"/>
      <c r="B335" s="186"/>
      <c r="C335" s="187"/>
      <c r="D335" s="1"/>
    </row>
    <row r="336" spans="1:4" ht="12.75" customHeight="1">
      <c r="A336" s="121"/>
      <c r="B336" s="186"/>
      <c r="C336" s="187"/>
      <c r="D336" s="1"/>
    </row>
    <row r="337" spans="1:4" ht="12.75" customHeight="1">
      <c r="A337" s="121"/>
      <c r="B337" s="186"/>
      <c r="C337" s="187"/>
      <c r="D337" s="1"/>
    </row>
    <row r="338" spans="1:4" ht="12.75" customHeight="1">
      <c r="A338" s="121"/>
      <c r="B338" s="186"/>
      <c r="C338" s="187"/>
      <c r="D338" s="1"/>
    </row>
    <row r="339" spans="1:4" ht="12.75" customHeight="1">
      <c r="A339" s="121"/>
      <c r="B339" s="186"/>
      <c r="C339" s="187"/>
      <c r="D339" s="1"/>
    </row>
    <row r="340" spans="1:4" ht="12.75" customHeight="1">
      <c r="A340" s="121"/>
      <c r="B340" s="186"/>
      <c r="C340" s="187"/>
      <c r="D340" s="1"/>
    </row>
    <row r="341" spans="1:4" ht="12.75" customHeight="1">
      <c r="A341" s="121"/>
      <c r="B341" s="186"/>
      <c r="C341" s="187"/>
      <c r="D341" s="1"/>
    </row>
    <row r="342" spans="1:4" ht="12.75" customHeight="1">
      <c r="A342" s="121"/>
      <c r="B342" s="186"/>
      <c r="C342" s="187"/>
      <c r="D342" s="1"/>
    </row>
    <row r="343" spans="1:4" ht="12.75" customHeight="1">
      <c r="A343" s="121"/>
      <c r="B343" s="186"/>
      <c r="C343" s="187"/>
      <c r="D343" s="1"/>
    </row>
    <row r="344" spans="1:4" ht="12.75" customHeight="1">
      <c r="A344" s="121"/>
      <c r="B344" s="186"/>
      <c r="C344" s="187"/>
      <c r="D344" s="1"/>
    </row>
    <row r="345" spans="1:4" ht="12.75" customHeight="1">
      <c r="A345" s="121"/>
      <c r="B345" s="186"/>
      <c r="C345" s="187"/>
      <c r="D345" s="1"/>
    </row>
    <row r="346" spans="1:4" ht="12.75" customHeight="1">
      <c r="A346" s="121"/>
      <c r="B346" s="186"/>
      <c r="C346" s="187"/>
      <c r="D346" s="1"/>
    </row>
    <row r="347" spans="1:4" ht="12.75" customHeight="1">
      <c r="A347" s="121"/>
      <c r="B347" s="186"/>
      <c r="C347" s="187"/>
      <c r="D347" s="1"/>
    </row>
    <row r="348" spans="1:4" ht="12.75" customHeight="1">
      <c r="A348" s="121"/>
      <c r="B348" s="186"/>
      <c r="C348" s="187"/>
      <c r="D348" s="1"/>
    </row>
    <row r="349" spans="1:4" ht="12.75" customHeight="1">
      <c r="A349" s="121"/>
      <c r="B349" s="186"/>
      <c r="C349" s="187"/>
      <c r="D349" s="1"/>
    </row>
    <row r="350" spans="1:4" ht="12.75" customHeight="1">
      <c r="A350" s="121"/>
      <c r="B350" s="186"/>
      <c r="C350" s="187"/>
      <c r="D350" s="1"/>
    </row>
    <row r="351" spans="1:4" ht="12.75" customHeight="1">
      <c r="A351" s="121"/>
      <c r="B351" s="186"/>
      <c r="C351" s="187"/>
      <c r="D351" s="1"/>
    </row>
    <row r="352" spans="1:4" ht="12.75" customHeight="1">
      <c r="A352" s="121"/>
      <c r="B352" s="186"/>
      <c r="C352" s="187"/>
      <c r="D352" s="1"/>
    </row>
    <row r="353" spans="1:4" ht="12.75" customHeight="1">
      <c r="A353" s="121"/>
      <c r="B353" s="186"/>
      <c r="C353" s="187"/>
      <c r="D353" s="1"/>
    </row>
    <row r="354" spans="1:4" ht="12.75" customHeight="1">
      <c r="A354" s="121"/>
      <c r="B354" s="186"/>
      <c r="C354" s="187"/>
      <c r="D354" s="1"/>
    </row>
    <row r="355" spans="1:4" ht="12.75" customHeight="1">
      <c r="A355" s="121"/>
      <c r="B355" s="186"/>
      <c r="C355" s="187"/>
      <c r="D355" s="1"/>
    </row>
    <row r="356" spans="1:4" ht="12.75" customHeight="1">
      <c r="A356" s="121"/>
      <c r="B356" s="186"/>
      <c r="C356" s="187"/>
      <c r="D356" s="1"/>
    </row>
    <row r="357" spans="1:4" ht="12.75" customHeight="1">
      <c r="A357" s="121"/>
      <c r="B357" s="186"/>
      <c r="C357" s="187"/>
      <c r="D357" s="1"/>
    </row>
    <row r="358" spans="1:4" ht="12.75" customHeight="1">
      <c r="A358" s="121"/>
      <c r="B358" s="186"/>
      <c r="C358" s="187"/>
      <c r="D358" s="1"/>
    </row>
    <row r="359" spans="1:4" ht="12.75" customHeight="1">
      <c r="A359" s="121"/>
      <c r="B359" s="186"/>
      <c r="C359" s="187"/>
      <c r="D359" s="1"/>
    </row>
    <row r="360" spans="1:4" ht="12.75" customHeight="1">
      <c r="A360" s="121"/>
      <c r="B360" s="186"/>
      <c r="C360" s="187"/>
      <c r="D360" s="1"/>
    </row>
    <row r="361" spans="1:4" ht="12.75" customHeight="1">
      <c r="A361" s="121"/>
      <c r="B361" s="186"/>
      <c r="C361" s="187"/>
      <c r="D361" s="1"/>
    </row>
    <row r="362" spans="1:4" ht="12.75" customHeight="1">
      <c r="A362" s="121"/>
      <c r="B362" s="186"/>
      <c r="C362" s="187"/>
      <c r="D362" s="1"/>
    </row>
    <row r="363" spans="1:4" ht="12.75" customHeight="1">
      <c r="A363" s="121"/>
      <c r="B363" s="186"/>
      <c r="C363" s="187"/>
      <c r="D363" s="1"/>
    </row>
    <row r="364" spans="1:4" ht="12.75" customHeight="1">
      <c r="A364" s="121"/>
      <c r="B364" s="186"/>
      <c r="C364" s="187"/>
      <c r="D364" s="1"/>
    </row>
    <row r="365" spans="1:4" ht="12.75" customHeight="1">
      <c r="A365" s="121"/>
      <c r="B365" s="186"/>
      <c r="C365" s="187"/>
      <c r="D365" s="1"/>
    </row>
    <row r="366" spans="1:4" ht="12.75" customHeight="1">
      <c r="A366" s="121"/>
      <c r="B366" s="186"/>
      <c r="C366" s="187"/>
      <c r="D366" s="1"/>
    </row>
    <row r="367" spans="1:4" ht="12.75" customHeight="1">
      <c r="A367" s="121"/>
      <c r="B367" s="186"/>
      <c r="C367" s="187"/>
      <c r="D367" s="1"/>
    </row>
    <row r="368" spans="1:4" ht="12.75" customHeight="1">
      <c r="A368" s="121"/>
      <c r="B368" s="186"/>
      <c r="C368" s="187"/>
      <c r="D368" s="1"/>
    </row>
    <row r="369" spans="1:4" ht="12.75" customHeight="1">
      <c r="A369" s="121"/>
      <c r="B369" s="186"/>
      <c r="C369" s="187"/>
      <c r="D369" s="1"/>
    </row>
    <row r="370" spans="1:4" ht="12.75" customHeight="1">
      <c r="A370" s="121"/>
      <c r="B370" s="186"/>
      <c r="C370" s="187"/>
      <c r="D370" s="1"/>
    </row>
    <row r="371" spans="1:4" ht="12.75" customHeight="1">
      <c r="A371" s="121"/>
      <c r="B371" s="186"/>
      <c r="C371" s="187"/>
      <c r="D371" s="1"/>
    </row>
    <row r="372" spans="1:4" ht="12.75" customHeight="1">
      <c r="A372" s="121"/>
      <c r="B372" s="186"/>
      <c r="C372" s="187"/>
      <c r="D372" s="1"/>
    </row>
    <row r="373" spans="1:4" ht="12.75" customHeight="1">
      <c r="A373" s="121"/>
      <c r="B373" s="186"/>
      <c r="C373" s="187"/>
      <c r="D373" s="1"/>
    </row>
    <row r="374" spans="1:4" ht="12.75" customHeight="1">
      <c r="A374" s="121"/>
      <c r="B374" s="186"/>
      <c r="C374" s="187"/>
      <c r="D374" s="1"/>
    </row>
    <row r="375" spans="1:4" ht="12.75" customHeight="1">
      <c r="A375" s="121"/>
      <c r="B375" s="186"/>
      <c r="C375" s="187"/>
      <c r="D375" s="1"/>
    </row>
    <row r="376" spans="1:4" ht="12.75" customHeight="1">
      <c r="A376" s="121"/>
      <c r="B376" s="186"/>
      <c r="C376" s="187"/>
      <c r="D376" s="1"/>
    </row>
    <row r="377" spans="1:4" ht="12.75" customHeight="1">
      <c r="A377" s="121"/>
      <c r="B377" s="186"/>
      <c r="C377" s="187"/>
      <c r="D377" s="1"/>
    </row>
    <row r="378" spans="1:4" ht="12.75" customHeight="1">
      <c r="A378" s="121"/>
      <c r="B378" s="186"/>
      <c r="C378" s="187"/>
      <c r="D378" s="1"/>
    </row>
    <row r="379" spans="1:4" ht="12.75" customHeight="1">
      <c r="A379" s="121"/>
      <c r="B379" s="186"/>
      <c r="C379" s="187"/>
      <c r="D379" s="1"/>
    </row>
    <row r="380" spans="1:4" ht="12.75" customHeight="1">
      <c r="A380" s="121"/>
      <c r="B380" s="186"/>
      <c r="C380" s="187"/>
      <c r="D380" s="1"/>
    </row>
    <row r="381" spans="1:4" ht="12.75" customHeight="1">
      <c r="A381" s="121"/>
      <c r="B381" s="186"/>
      <c r="C381" s="187"/>
      <c r="D381" s="1"/>
    </row>
    <row r="382" spans="1:4" ht="12.75" customHeight="1">
      <c r="A382" s="121"/>
      <c r="B382" s="186"/>
      <c r="C382" s="187"/>
      <c r="D382" s="1"/>
    </row>
    <row r="383" spans="1:4" ht="12.75" customHeight="1">
      <c r="A383" s="121"/>
      <c r="B383" s="186"/>
      <c r="C383" s="187"/>
      <c r="D383" s="1"/>
    </row>
    <row r="384" spans="1:4" ht="12.75" customHeight="1">
      <c r="A384" s="121"/>
      <c r="B384" s="186"/>
      <c r="C384" s="187"/>
      <c r="D384" s="1"/>
    </row>
    <row r="385" spans="1:4" ht="12.75" customHeight="1">
      <c r="A385" s="121"/>
      <c r="B385" s="186"/>
      <c r="C385" s="187"/>
      <c r="D385" s="1"/>
    </row>
    <row r="386" spans="1:4" ht="12.75" customHeight="1">
      <c r="A386" s="121"/>
      <c r="B386" s="186"/>
      <c r="C386" s="187"/>
      <c r="D386" s="1"/>
    </row>
    <row r="387" spans="1:4" ht="12.75" customHeight="1">
      <c r="A387" s="121"/>
      <c r="B387" s="186"/>
      <c r="C387" s="187"/>
      <c r="D387" s="1"/>
    </row>
    <row r="388" spans="1:4" ht="12.75" customHeight="1">
      <c r="A388" s="121"/>
      <c r="B388" s="186"/>
      <c r="C388" s="187"/>
      <c r="D388" s="1"/>
    </row>
    <row r="389" spans="1:4" ht="12.75" customHeight="1">
      <c r="A389" s="121"/>
      <c r="B389" s="186"/>
      <c r="C389" s="187"/>
      <c r="D389" s="1"/>
    </row>
    <row r="390" spans="1:4" ht="12.75" customHeight="1">
      <c r="A390" s="121"/>
      <c r="B390" s="186"/>
      <c r="C390" s="187"/>
      <c r="D390" s="1"/>
    </row>
    <row r="391" spans="1:4" ht="12.75" customHeight="1">
      <c r="A391" s="121"/>
      <c r="B391" s="186"/>
      <c r="C391" s="187"/>
      <c r="D391" s="1"/>
    </row>
    <row r="392" spans="1:4" ht="12.75" customHeight="1">
      <c r="A392" s="121"/>
      <c r="B392" s="186"/>
      <c r="C392" s="187"/>
      <c r="D392" s="1"/>
    </row>
    <row r="393" spans="1:4" ht="12.75" customHeight="1">
      <c r="A393" s="121"/>
      <c r="B393" s="186"/>
      <c r="C393" s="187"/>
      <c r="D393" s="1"/>
    </row>
    <row r="394" spans="1:4" ht="12.75" customHeight="1">
      <c r="A394" s="121"/>
      <c r="B394" s="186"/>
      <c r="C394" s="187"/>
      <c r="D394" s="1"/>
    </row>
    <row r="395" spans="1:4" ht="12.75" customHeight="1">
      <c r="A395" s="121"/>
      <c r="B395" s="186"/>
      <c r="C395" s="187"/>
      <c r="D395" s="1"/>
    </row>
    <row r="396" spans="1:4" ht="12.75" customHeight="1">
      <c r="A396" s="121"/>
      <c r="B396" s="186"/>
      <c r="C396" s="187"/>
      <c r="D396" s="1"/>
    </row>
    <row r="397" spans="1:4" ht="12.75" customHeight="1">
      <c r="A397" s="121"/>
      <c r="B397" s="186"/>
      <c r="C397" s="187"/>
      <c r="D397" s="1"/>
    </row>
    <row r="398" spans="1:4" ht="12.75" customHeight="1">
      <c r="A398" s="121"/>
      <c r="B398" s="186"/>
      <c r="C398" s="187"/>
      <c r="D398" s="1"/>
    </row>
    <row r="399" spans="1:4" ht="12.75" customHeight="1">
      <c r="A399" s="121"/>
      <c r="B399" s="186"/>
      <c r="C399" s="187"/>
      <c r="D399" s="1"/>
    </row>
    <row r="400" spans="1:4" ht="12.75" customHeight="1">
      <c r="A400" s="121"/>
      <c r="B400" s="186"/>
      <c r="C400" s="187"/>
      <c r="D400" s="1"/>
    </row>
    <row r="401" spans="1:4" ht="12.75" customHeight="1">
      <c r="A401" s="121"/>
      <c r="B401" s="186"/>
      <c r="C401" s="187"/>
      <c r="D401" s="1"/>
    </row>
    <row r="402" spans="1:4" ht="12.75" customHeight="1">
      <c r="A402" s="121"/>
      <c r="B402" s="186"/>
      <c r="C402" s="187"/>
      <c r="D402" s="1"/>
    </row>
    <row r="403" spans="1:4" ht="12.75" customHeight="1">
      <c r="A403" s="121"/>
      <c r="B403" s="186"/>
      <c r="C403" s="187"/>
      <c r="D403" s="1"/>
    </row>
    <row r="404" spans="1:4" ht="12.75" customHeight="1">
      <c r="A404" s="121"/>
      <c r="B404" s="186"/>
      <c r="C404" s="187"/>
      <c r="D404" s="1"/>
    </row>
    <row r="405" spans="1:4" ht="12.75" customHeight="1">
      <c r="A405" s="121"/>
      <c r="B405" s="186"/>
      <c r="C405" s="187"/>
      <c r="D405" s="1"/>
    </row>
    <row r="406" spans="1:4" ht="12.75" customHeight="1">
      <c r="A406" s="121"/>
      <c r="B406" s="186"/>
      <c r="C406" s="187"/>
      <c r="D406" s="1"/>
    </row>
    <row r="407" spans="1:4" ht="12.75" customHeight="1">
      <c r="A407" s="121"/>
      <c r="B407" s="186"/>
      <c r="C407" s="187"/>
      <c r="D407" s="1"/>
    </row>
    <row r="408" spans="1:4" ht="12.75" customHeight="1">
      <c r="A408" s="121"/>
      <c r="B408" s="186"/>
      <c r="C408" s="187"/>
      <c r="D408" s="1"/>
    </row>
    <row r="409" spans="1:4" ht="12.75" customHeight="1">
      <c r="A409" s="121"/>
      <c r="B409" s="186"/>
      <c r="C409" s="187"/>
      <c r="D409" s="1"/>
    </row>
    <row r="410" spans="1:4" ht="12.75" customHeight="1">
      <c r="A410" s="121"/>
      <c r="B410" s="186"/>
      <c r="C410" s="187"/>
      <c r="D410" s="1"/>
    </row>
    <row r="411" spans="1:4" ht="12.75" customHeight="1">
      <c r="A411" s="121"/>
      <c r="B411" s="186"/>
      <c r="C411" s="187"/>
      <c r="D411" s="1"/>
    </row>
    <row r="412" spans="1:4" ht="12.75" customHeight="1">
      <c r="A412" s="121"/>
      <c r="B412" s="186"/>
      <c r="C412" s="187"/>
      <c r="D412" s="1"/>
    </row>
    <row r="413" spans="1:4" ht="12.75" customHeight="1">
      <c r="A413" s="121"/>
      <c r="B413" s="186"/>
      <c r="C413" s="187"/>
      <c r="D413" s="1"/>
    </row>
    <row r="414" spans="1:4" ht="12.75" customHeight="1">
      <c r="A414" s="121"/>
      <c r="B414" s="186"/>
      <c r="C414" s="187"/>
      <c r="D414" s="1"/>
    </row>
    <row r="415" spans="1:4" ht="12.75" customHeight="1">
      <c r="A415" s="121"/>
      <c r="B415" s="186"/>
      <c r="C415" s="187"/>
      <c r="D415" s="1"/>
    </row>
    <row r="416" spans="1:4" ht="12.75" customHeight="1">
      <c r="A416" s="121"/>
      <c r="B416" s="186"/>
      <c r="C416" s="187"/>
      <c r="D416" s="1"/>
    </row>
    <row r="417" spans="1:4" ht="12.75" customHeight="1">
      <c r="A417" s="121"/>
      <c r="B417" s="186"/>
      <c r="C417" s="187"/>
      <c r="D417" s="1"/>
    </row>
    <row r="418" spans="1:4" ht="12.75" customHeight="1">
      <c r="A418" s="121"/>
      <c r="B418" s="186"/>
      <c r="C418" s="187"/>
      <c r="D418" s="1"/>
    </row>
    <row r="419" spans="1:4" ht="12.75" customHeight="1">
      <c r="A419" s="121"/>
      <c r="B419" s="186"/>
      <c r="C419" s="187"/>
      <c r="D419" s="1"/>
    </row>
    <row r="420" spans="1:4" ht="12.75" customHeight="1">
      <c r="A420" s="121"/>
      <c r="B420" s="186"/>
      <c r="C420" s="187"/>
      <c r="D420" s="1"/>
    </row>
    <row r="421" spans="1:4" ht="12.75" customHeight="1">
      <c r="A421" s="121"/>
      <c r="B421" s="186"/>
      <c r="C421" s="187"/>
      <c r="D421" s="1"/>
    </row>
    <row r="422" spans="1:4" ht="12.75" customHeight="1">
      <c r="A422" s="121"/>
      <c r="B422" s="186"/>
      <c r="C422" s="187"/>
      <c r="D422" s="1"/>
    </row>
    <row r="423" spans="1:4" ht="12.75" customHeight="1">
      <c r="A423" s="121"/>
      <c r="B423" s="186"/>
      <c r="C423" s="187"/>
      <c r="D423" s="1"/>
    </row>
    <row r="424" spans="1:4" ht="12.75" customHeight="1">
      <c r="A424" s="121"/>
      <c r="B424" s="186"/>
      <c r="C424" s="187"/>
      <c r="D424" s="1"/>
    </row>
    <row r="425" spans="1:4" ht="12.75" customHeight="1">
      <c r="A425" s="121"/>
      <c r="B425" s="186"/>
      <c r="C425" s="187"/>
      <c r="D425" s="1"/>
    </row>
    <row r="426" spans="1:4" ht="12.75" customHeight="1">
      <c r="A426" s="121"/>
      <c r="B426" s="186"/>
      <c r="C426" s="187"/>
      <c r="D426" s="1"/>
    </row>
    <row r="427" spans="1:4" ht="12.75" customHeight="1">
      <c r="A427" s="121"/>
      <c r="B427" s="186"/>
      <c r="C427" s="187"/>
      <c r="D427" s="1"/>
    </row>
    <row r="428" spans="1:4" ht="12.75" customHeight="1">
      <c r="A428" s="121"/>
      <c r="B428" s="186"/>
      <c r="C428" s="187"/>
      <c r="D428" s="1"/>
    </row>
    <row r="429" spans="1:4" ht="12.75" customHeight="1">
      <c r="A429" s="121"/>
      <c r="B429" s="186"/>
      <c r="C429" s="187"/>
      <c r="D429" s="1"/>
    </row>
    <row r="430" spans="1:4" ht="12.75" customHeight="1">
      <c r="A430" s="121"/>
      <c r="B430" s="186"/>
      <c r="C430" s="187"/>
      <c r="D430" s="1"/>
    </row>
    <row r="431" spans="1:4" ht="12.75" customHeight="1">
      <c r="A431" s="121"/>
      <c r="B431" s="186"/>
      <c r="C431" s="187"/>
      <c r="D431" s="1"/>
    </row>
    <row r="432" spans="1:4" ht="12.75" customHeight="1">
      <c r="A432" s="121"/>
      <c r="B432" s="186"/>
      <c r="C432" s="187"/>
      <c r="D432" s="1"/>
    </row>
    <row r="433" spans="1:4" ht="12.75" customHeight="1">
      <c r="A433" s="121"/>
      <c r="B433" s="186"/>
      <c r="C433" s="187"/>
      <c r="D433" s="1"/>
    </row>
    <row r="434" spans="1:4" ht="12.75" customHeight="1">
      <c r="A434" s="121"/>
      <c r="B434" s="186"/>
      <c r="C434" s="187"/>
      <c r="D434" s="1"/>
    </row>
    <row r="435" spans="1:4" ht="12.75" customHeight="1">
      <c r="A435" s="121"/>
      <c r="B435" s="186"/>
      <c r="C435" s="187"/>
      <c r="D435" s="1"/>
    </row>
    <row r="436" spans="1:4" ht="12.75" customHeight="1">
      <c r="A436" s="121"/>
      <c r="B436" s="186"/>
      <c r="C436" s="187"/>
      <c r="D436" s="1"/>
    </row>
    <row r="437" spans="1:4" ht="12.75" customHeight="1">
      <c r="A437" s="121"/>
      <c r="B437" s="186"/>
      <c r="C437" s="187"/>
      <c r="D437" s="1"/>
    </row>
    <row r="438" spans="1:4" ht="12.75" customHeight="1">
      <c r="A438" s="121"/>
      <c r="B438" s="186"/>
      <c r="C438" s="187"/>
      <c r="D438" s="1"/>
    </row>
    <row r="439" spans="1:4" ht="12.75" customHeight="1">
      <c r="A439" s="121"/>
      <c r="B439" s="186"/>
      <c r="C439" s="187"/>
      <c r="D439" s="1"/>
    </row>
    <row r="440" spans="1:4" ht="12.75" customHeight="1">
      <c r="A440" s="121"/>
      <c r="B440" s="186"/>
      <c r="C440" s="187"/>
      <c r="D440" s="1"/>
    </row>
    <row r="441" spans="1:4" ht="12.75" customHeight="1">
      <c r="A441" s="121"/>
      <c r="B441" s="186"/>
      <c r="C441" s="187"/>
      <c r="D441" s="1"/>
    </row>
    <row r="442" spans="1:4" ht="12.75" customHeight="1">
      <c r="A442" s="121"/>
      <c r="B442" s="186"/>
      <c r="C442" s="187"/>
      <c r="D442" s="1"/>
    </row>
    <row r="443" spans="1:4" ht="12.75" customHeight="1">
      <c r="A443" s="121"/>
      <c r="B443" s="186"/>
      <c r="C443" s="187"/>
      <c r="D443" s="1"/>
    </row>
    <row r="444" spans="1:4" ht="12.75" customHeight="1">
      <c r="A444" s="121"/>
      <c r="B444" s="186"/>
      <c r="C444" s="187"/>
      <c r="D444" s="1"/>
    </row>
    <row r="445" spans="1:4" ht="12.75" customHeight="1">
      <c r="A445" s="121"/>
      <c r="B445" s="186"/>
      <c r="C445" s="187"/>
      <c r="D445" s="1"/>
    </row>
    <row r="446" spans="1:4" ht="12.75" customHeight="1">
      <c r="A446" s="121"/>
      <c r="B446" s="186"/>
      <c r="C446" s="187"/>
      <c r="D446" s="1"/>
    </row>
    <row r="447" spans="1:4" ht="12.75" customHeight="1">
      <c r="A447" s="121"/>
      <c r="B447" s="186"/>
      <c r="C447" s="187"/>
      <c r="D447" s="1"/>
    </row>
    <row r="448" spans="1:4" ht="12.75" customHeight="1">
      <c r="A448" s="121"/>
      <c r="B448" s="186"/>
      <c r="C448" s="187"/>
      <c r="D448" s="1"/>
    </row>
    <row r="449" spans="1:4" ht="12.75" customHeight="1">
      <c r="A449" s="121"/>
      <c r="B449" s="186"/>
      <c r="C449" s="187"/>
      <c r="D449" s="1"/>
    </row>
    <row r="450" spans="1:4" ht="12.75" customHeight="1">
      <c r="A450" s="121"/>
      <c r="B450" s="186"/>
      <c r="C450" s="187"/>
      <c r="D450" s="1"/>
    </row>
    <row r="451" spans="1:4" ht="12.75" customHeight="1">
      <c r="A451" s="121"/>
      <c r="B451" s="186"/>
      <c r="C451" s="187"/>
      <c r="D451" s="1"/>
    </row>
    <row r="452" spans="1:4" ht="12.75" customHeight="1">
      <c r="A452" s="121"/>
      <c r="B452" s="186"/>
      <c r="C452" s="187"/>
      <c r="D452" s="1"/>
    </row>
    <row r="453" spans="1:4" ht="12.75" customHeight="1">
      <c r="A453" s="121"/>
      <c r="B453" s="186"/>
      <c r="C453" s="187"/>
      <c r="D453" s="1"/>
    </row>
    <row r="454" spans="1:4" ht="12.75" customHeight="1">
      <c r="A454" s="121"/>
      <c r="B454" s="186"/>
      <c r="C454" s="187"/>
      <c r="D454" s="1"/>
    </row>
    <row r="455" spans="1:4" ht="12.75" customHeight="1">
      <c r="A455" s="121"/>
      <c r="B455" s="186"/>
      <c r="C455" s="187"/>
      <c r="D455" s="1"/>
    </row>
    <row r="456" spans="1:4" ht="12.75" customHeight="1">
      <c r="A456" s="121"/>
      <c r="B456" s="186"/>
      <c r="C456" s="187"/>
      <c r="D456" s="1"/>
    </row>
    <row r="457" spans="1:4" ht="12.75" customHeight="1">
      <c r="A457" s="121"/>
      <c r="B457" s="186"/>
      <c r="C457" s="187"/>
      <c r="D457" s="1"/>
    </row>
    <row r="458" spans="1:4" ht="12.75" customHeight="1">
      <c r="A458" s="121"/>
      <c r="B458" s="186"/>
      <c r="C458" s="187"/>
      <c r="D458" s="1"/>
    </row>
    <row r="459" spans="1:4" ht="12.75" customHeight="1">
      <c r="A459" s="121"/>
      <c r="B459" s="186"/>
      <c r="C459" s="187"/>
      <c r="D459" s="1"/>
    </row>
    <row r="460" spans="1:4" ht="12.75" customHeight="1">
      <c r="A460" s="121"/>
      <c r="B460" s="186"/>
      <c r="C460" s="187"/>
      <c r="D460" s="1"/>
    </row>
    <row r="461" spans="1:4" ht="12.75" customHeight="1">
      <c r="A461" s="121"/>
      <c r="B461" s="186"/>
      <c r="C461" s="187"/>
      <c r="D461" s="1"/>
    </row>
    <row r="462" spans="1:4" ht="12.75" customHeight="1">
      <c r="A462" s="121"/>
      <c r="B462" s="186"/>
      <c r="C462" s="187"/>
      <c r="D462" s="1"/>
    </row>
    <row r="463" spans="1:4" ht="12.75" customHeight="1">
      <c r="A463" s="121"/>
      <c r="B463" s="186"/>
      <c r="C463" s="187"/>
      <c r="D463" s="1"/>
    </row>
    <row r="464" spans="1:4" ht="12.75" customHeight="1">
      <c r="A464" s="121"/>
      <c r="B464" s="186"/>
      <c r="C464" s="187"/>
      <c r="D464" s="1"/>
    </row>
    <row r="465" spans="1:4" ht="12.75" customHeight="1">
      <c r="A465" s="121"/>
      <c r="B465" s="186"/>
      <c r="C465" s="187"/>
      <c r="D465" s="1"/>
    </row>
    <row r="466" spans="1:4" ht="12.75" customHeight="1">
      <c r="A466" s="121"/>
      <c r="B466" s="186"/>
      <c r="C466" s="187"/>
      <c r="D466" s="1"/>
    </row>
    <row r="467" spans="1:4" ht="12.75" customHeight="1">
      <c r="A467" s="121"/>
      <c r="B467" s="186"/>
      <c r="C467" s="187"/>
      <c r="D467" s="1"/>
    </row>
    <row r="468" spans="1:4" ht="12.75" customHeight="1">
      <c r="A468" s="121"/>
      <c r="B468" s="186"/>
      <c r="C468" s="187"/>
      <c r="D468" s="1"/>
    </row>
    <row r="469" spans="1:4" ht="12.75" customHeight="1">
      <c r="A469" s="121"/>
      <c r="B469" s="186"/>
      <c r="C469" s="187"/>
      <c r="D469" s="1"/>
    </row>
    <row r="470" spans="1:4" ht="12.75" customHeight="1">
      <c r="A470" s="121"/>
      <c r="B470" s="186"/>
      <c r="C470" s="187"/>
      <c r="D470" s="1"/>
    </row>
    <row r="471" spans="1:4" ht="12.75" customHeight="1">
      <c r="A471" s="121"/>
      <c r="B471" s="186"/>
      <c r="C471" s="187"/>
      <c r="D471" s="1"/>
    </row>
    <row r="472" spans="1:4" ht="12.75" customHeight="1">
      <c r="A472" s="121"/>
      <c r="B472" s="186"/>
      <c r="C472" s="187"/>
      <c r="D472" s="1"/>
    </row>
    <row r="473" spans="1:4" ht="12.75" customHeight="1">
      <c r="A473" s="121"/>
      <c r="B473" s="186"/>
      <c r="C473" s="187"/>
      <c r="D473" s="1"/>
    </row>
    <row r="474" spans="1:4" ht="12.75" customHeight="1">
      <c r="A474" s="121"/>
      <c r="B474" s="186"/>
      <c r="C474" s="187"/>
      <c r="D474" s="1"/>
    </row>
    <row r="475" spans="1:4" ht="12.75" customHeight="1">
      <c r="A475" s="121"/>
      <c r="B475" s="186"/>
      <c r="C475" s="187"/>
      <c r="D475" s="1"/>
    </row>
    <row r="476" spans="1:4" ht="12.75" customHeight="1">
      <c r="A476" s="121"/>
      <c r="B476" s="186"/>
      <c r="C476" s="187"/>
      <c r="D476" s="1"/>
    </row>
    <row r="477" spans="1:4" ht="12.75" customHeight="1">
      <c r="A477" s="121"/>
      <c r="B477" s="186"/>
      <c r="C477" s="187"/>
      <c r="D477" s="1"/>
    </row>
    <row r="478" spans="1:4" ht="12.75" customHeight="1">
      <c r="A478" s="121"/>
      <c r="B478" s="186"/>
      <c r="C478" s="187"/>
      <c r="D478" s="1"/>
    </row>
    <row r="479" spans="1:4" ht="12.75" customHeight="1">
      <c r="A479" s="121"/>
      <c r="B479" s="186"/>
      <c r="C479" s="187"/>
      <c r="D479" s="1"/>
    </row>
    <row r="480" spans="1:4" ht="12.75" customHeight="1">
      <c r="A480" s="121"/>
      <c r="B480" s="186"/>
      <c r="C480" s="187"/>
      <c r="D480" s="1"/>
    </row>
    <row r="481" spans="1:4" ht="12.75" customHeight="1">
      <c r="A481" s="121"/>
      <c r="B481" s="186"/>
      <c r="C481" s="187"/>
      <c r="D481" s="1"/>
    </row>
    <row r="482" spans="1:4" ht="12.75" customHeight="1">
      <c r="A482" s="121"/>
      <c r="B482" s="186"/>
      <c r="C482" s="187"/>
      <c r="D482" s="1"/>
    </row>
    <row r="483" spans="1:4" ht="12.75" customHeight="1">
      <c r="A483" s="121"/>
      <c r="B483" s="186"/>
      <c r="C483" s="187"/>
      <c r="D483" s="1"/>
    </row>
    <row r="484" spans="1:4" ht="12.75" customHeight="1">
      <c r="A484" s="121"/>
      <c r="B484" s="186"/>
      <c r="C484" s="187"/>
      <c r="D484" s="1"/>
    </row>
    <row r="485" spans="1:4" ht="12.75" customHeight="1">
      <c r="A485" s="121"/>
      <c r="B485" s="186"/>
      <c r="C485" s="187"/>
      <c r="D485" s="1"/>
    </row>
    <row r="486" spans="1:4" ht="12.75" customHeight="1">
      <c r="A486" s="121"/>
      <c r="B486" s="186"/>
      <c r="C486" s="187"/>
      <c r="D486" s="1"/>
    </row>
    <row r="487" spans="1:4" ht="12.75" customHeight="1">
      <c r="A487" s="121"/>
      <c r="B487" s="186"/>
      <c r="C487" s="187"/>
      <c r="D487" s="1"/>
    </row>
    <row r="488" spans="1:4" ht="12.75" customHeight="1">
      <c r="A488" s="121"/>
      <c r="B488" s="186"/>
      <c r="C488" s="187"/>
      <c r="D488" s="1"/>
    </row>
    <row r="489" spans="1:4" ht="12.75" customHeight="1">
      <c r="A489" s="121"/>
      <c r="B489" s="186"/>
      <c r="C489" s="187"/>
      <c r="D489" s="1"/>
    </row>
    <row r="490" spans="1:4" ht="12.75" customHeight="1">
      <c r="A490" s="121"/>
      <c r="B490" s="186"/>
      <c r="C490" s="187"/>
      <c r="D490" s="1"/>
    </row>
    <row r="491" spans="1:4" ht="12.75" customHeight="1">
      <c r="A491" s="121"/>
      <c r="B491" s="186"/>
      <c r="C491" s="187"/>
      <c r="D491" s="1"/>
    </row>
    <row r="492" spans="1:4" ht="12.75" customHeight="1">
      <c r="A492" s="121"/>
      <c r="B492" s="186"/>
      <c r="C492" s="187"/>
      <c r="D492" s="1"/>
    </row>
    <row r="493" spans="1:4" ht="12.75" customHeight="1">
      <c r="A493" s="121"/>
      <c r="B493" s="186"/>
      <c r="C493" s="187"/>
      <c r="D493" s="1"/>
    </row>
    <row r="494" spans="1:4" ht="12.75" customHeight="1">
      <c r="A494" s="121"/>
      <c r="B494" s="186"/>
      <c r="C494" s="187"/>
      <c r="D494" s="1"/>
    </row>
    <row r="495" spans="1:4" ht="12.75" customHeight="1">
      <c r="A495" s="121"/>
      <c r="B495" s="186"/>
      <c r="C495" s="187"/>
      <c r="D495" s="1"/>
    </row>
    <row r="496" spans="1:4" ht="12.75" customHeight="1">
      <c r="A496" s="121"/>
      <c r="B496" s="186"/>
      <c r="C496" s="187"/>
      <c r="D496" s="1"/>
    </row>
    <row r="497" spans="1:4" ht="12.75" customHeight="1">
      <c r="A497" s="121"/>
      <c r="B497" s="186"/>
      <c r="C497" s="187"/>
      <c r="D497" s="1"/>
    </row>
    <row r="498" spans="1:4" ht="12.75" customHeight="1">
      <c r="A498" s="121"/>
      <c r="B498" s="186"/>
      <c r="C498" s="187"/>
      <c r="D498" s="1"/>
    </row>
    <row r="499" spans="1:4" ht="12.75" customHeight="1">
      <c r="A499" s="121"/>
      <c r="B499" s="186"/>
      <c r="C499" s="187"/>
      <c r="D499" s="1"/>
    </row>
    <row r="500" spans="1:4" ht="12.75" customHeight="1">
      <c r="A500" s="121"/>
      <c r="B500" s="186"/>
      <c r="C500" s="187"/>
      <c r="D500" s="1"/>
    </row>
    <row r="501" spans="1:4" ht="12.75" customHeight="1">
      <c r="A501" s="121"/>
      <c r="B501" s="186"/>
      <c r="C501" s="187"/>
      <c r="D501" s="1"/>
    </row>
    <row r="502" spans="1:4" ht="12.75" customHeight="1">
      <c r="A502" s="121"/>
      <c r="B502" s="186"/>
      <c r="C502" s="187"/>
      <c r="D502" s="1"/>
    </row>
    <row r="503" spans="1:4" ht="12.75" customHeight="1">
      <c r="A503" s="121"/>
      <c r="B503" s="186"/>
      <c r="C503" s="187"/>
      <c r="D503" s="1"/>
    </row>
    <row r="504" spans="1:4" ht="12.75" customHeight="1">
      <c r="A504" s="121"/>
      <c r="B504" s="186"/>
      <c r="C504" s="187"/>
      <c r="D504" s="1"/>
    </row>
    <row r="505" spans="1:4" ht="12.75" customHeight="1">
      <c r="A505" s="121"/>
      <c r="B505" s="186"/>
      <c r="C505" s="187"/>
      <c r="D505" s="1"/>
    </row>
    <row r="506" spans="1:4" ht="12.75" customHeight="1">
      <c r="A506" s="121"/>
      <c r="B506" s="186"/>
      <c r="C506" s="187"/>
      <c r="D506" s="1"/>
    </row>
    <row r="507" spans="1:4" ht="12.75" customHeight="1">
      <c r="A507" s="121"/>
      <c r="B507" s="186"/>
      <c r="C507" s="187"/>
      <c r="D507" s="1"/>
    </row>
    <row r="508" spans="1:4" ht="12.75" customHeight="1">
      <c r="A508" s="121"/>
      <c r="B508" s="186"/>
      <c r="C508" s="187"/>
      <c r="D508" s="1"/>
    </row>
    <row r="509" spans="1:4" ht="12.75" customHeight="1">
      <c r="A509" s="121"/>
      <c r="B509" s="186"/>
      <c r="C509" s="187"/>
      <c r="D509" s="1"/>
    </row>
    <row r="510" spans="1:4" ht="12.75" customHeight="1">
      <c r="A510" s="121"/>
      <c r="B510" s="186"/>
      <c r="C510" s="187"/>
      <c r="D510" s="1"/>
    </row>
    <row r="511" spans="1:4" ht="12.75" customHeight="1">
      <c r="A511" s="121"/>
      <c r="B511" s="186"/>
      <c r="C511" s="187"/>
      <c r="D511" s="1"/>
    </row>
    <row r="512" spans="1:4" ht="12.75" customHeight="1">
      <c r="A512" s="121"/>
      <c r="B512" s="186"/>
      <c r="C512" s="187"/>
      <c r="D512" s="1"/>
    </row>
    <row r="513" spans="1:4" ht="12.75" customHeight="1">
      <c r="A513" s="121"/>
      <c r="B513" s="186"/>
      <c r="C513" s="187"/>
      <c r="D513" s="1"/>
    </row>
    <row r="514" spans="1:4" ht="12.75" customHeight="1">
      <c r="A514" s="121"/>
      <c r="B514" s="186"/>
      <c r="C514" s="187"/>
      <c r="D514" s="1"/>
    </row>
    <row r="515" spans="1:4" ht="12.75" customHeight="1">
      <c r="A515" s="121"/>
      <c r="B515" s="186"/>
      <c r="C515" s="187"/>
      <c r="D515" s="1"/>
    </row>
    <row r="516" spans="1:4" ht="12.75" customHeight="1">
      <c r="A516" s="121"/>
      <c r="B516" s="186"/>
      <c r="C516" s="187"/>
      <c r="D516" s="1"/>
    </row>
    <row r="517" spans="1:4" ht="12.75" customHeight="1">
      <c r="A517" s="121"/>
      <c r="B517" s="186"/>
      <c r="C517" s="187"/>
      <c r="D517" s="1"/>
    </row>
    <row r="518" spans="1:4" ht="12.75" customHeight="1">
      <c r="A518" s="121"/>
      <c r="B518" s="186"/>
      <c r="C518" s="187"/>
      <c r="D518" s="1"/>
    </row>
    <row r="519" spans="1:4" ht="12.75" customHeight="1">
      <c r="A519" s="121"/>
      <c r="B519" s="186"/>
      <c r="C519" s="187"/>
      <c r="D519" s="1"/>
    </row>
    <row r="520" spans="1:4" ht="12.75" customHeight="1">
      <c r="A520" s="121"/>
      <c r="B520" s="186"/>
      <c r="C520" s="187"/>
      <c r="D520" s="1"/>
    </row>
    <row r="521" spans="1:4" ht="12.75" customHeight="1">
      <c r="A521" s="121"/>
      <c r="B521" s="186"/>
      <c r="C521" s="187"/>
      <c r="D521" s="1"/>
    </row>
    <row r="522" spans="1:4" ht="12.75" customHeight="1">
      <c r="A522" s="121"/>
      <c r="B522" s="186"/>
      <c r="C522" s="187"/>
      <c r="D522" s="1"/>
    </row>
    <row r="523" spans="1:4" ht="12.75" customHeight="1">
      <c r="A523" s="121"/>
      <c r="B523" s="186"/>
      <c r="C523" s="187"/>
      <c r="D523" s="1"/>
    </row>
    <row r="524" spans="1:4" ht="12.75" customHeight="1">
      <c r="A524" s="121"/>
      <c r="B524" s="186"/>
      <c r="C524" s="187"/>
      <c r="D524" s="1"/>
    </row>
    <row r="525" spans="1:4" ht="12.75" customHeight="1">
      <c r="A525" s="121"/>
      <c r="B525" s="186"/>
      <c r="C525" s="187"/>
      <c r="D525" s="1"/>
    </row>
    <row r="526" spans="1:4" ht="12.75" customHeight="1">
      <c r="A526" s="121"/>
      <c r="B526" s="186"/>
      <c r="C526" s="187"/>
      <c r="D526" s="1"/>
    </row>
    <row r="527" spans="1:4" ht="12.75" customHeight="1">
      <c r="A527" s="121"/>
      <c r="B527" s="186"/>
      <c r="C527" s="187"/>
      <c r="D527" s="1"/>
    </row>
    <row r="528" spans="1:4" ht="12.75" customHeight="1">
      <c r="A528" s="121"/>
      <c r="B528" s="186"/>
      <c r="C528" s="187"/>
      <c r="D528" s="1"/>
    </row>
    <row r="529" spans="1:4" ht="12.75" customHeight="1">
      <c r="A529" s="121"/>
      <c r="B529" s="186"/>
      <c r="C529" s="187"/>
      <c r="D529" s="1"/>
    </row>
    <row r="530" spans="1:4" ht="12.75" customHeight="1">
      <c r="A530" s="121"/>
      <c r="B530" s="186"/>
      <c r="C530" s="187"/>
      <c r="D530" s="1"/>
    </row>
    <row r="531" spans="1:4" ht="12.75" customHeight="1">
      <c r="A531" s="121"/>
      <c r="B531" s="186"/>
      <c r="C531" s="187"/>
      <c r="D531" s="1"/>
    </row>
    <row r="532" spans="1:4" ht="12.75" customHeight="1">
      <c r="A532" s="121"/>
      <c r="B532" s="186"/>
      <c r="C532" s="187"/>
      <c r="D532" s="1"/>
    </row>
    <row r="533" spans="1:4" ht="12.75" customHeight="1">
      <c r="A533" s="121"/>
      <c r="B533" s="186"/>
      <c r="C533" s="187"/>
      <c r="D533" s="1"/>
    </row>
    <row r="534" spans="1:4" ht="12.75" customHeight="1">
      <c r="A534" s="121"/>
      <c r="B534" s="186"/>
      <c r="C534" s="187"/>
      <c r="D534" s="1"/>
    </row>
    <row r="535" spans="1:4" ht="12.75" customHeight="1">
      <c r="A535" s="121"/>
      <c r="B535" s="186"/>
      <c r="C535" s="187"/>
      <c r="D535" s="1"/>
    </row>
    <row r="536" spans="1:4" ht="12.75" customHeight="1">
      <c r="A536" s="121"/>
      <c r="B536" s="186"/>
      <c r="C536" s="187"/>
      <c r="D536" s="1"/>
    </row>
    <row r="537" spans="1:4" ht="12.75" customHeight="1">
      <c r="A537" s="121"/>
      <c r="B537" s="186"/>
      <c r="C537" s="187"/>
      <c r="D537" s="1"/>
    </row>
    <row r="538" spans="1:4" ht="12.75" customHeight="1">
      <c r="A538" s="121"/>
      <c r="B538" s="186"/>
      <c r="C538" s="187"/>
      <c r="D538" s="1"/>
    </row>
    <row r="539" spans="1:4" ht="12.75" customHeight="1">
      <c r="A539" s="121"/>
      <c r="B539" s="186"/>
      <c r="C539" s="187"/>
      <c r="D539" s="1"/>
    </row>
    <row r="540" spans="1:4" ht="12.75" customHeight="1">
      <c r="A540" s="121"/>
      <c r="B540" s="186"/>
      <c r="C540" s="187"/>
      <c r="D540" s="1"/>
    </row>
    <row r="541" spans="1:4" ht="12.75" customHeight="1">
      <c r="A541" s="121"/>
      <c r="B541" s="186"/>
      <c r="C541" s="187"/>
      <c r="D541" s="1"/>
    </row>
    <row r="542" spans="1:4" ht="12.75" customHeight="1">
      <c r="A542" s="121"/>
      <c r="B542" s="186"/>
      <c r="C542" s="187"/>
      <c r="D542" s="1"/>
    </row>
    <row r="543" spans="1:4" ht="12.75" customHeight="1">
      <c r="A543" s="121"/>
      <c r="B543" s="186"/>
      <c r="C543" s="187"/>
      <c r="D543" s="1"/>
    </row>
    <row r="544" spans="1:4" ht="12.75" customHeight="1">
      <c r="A544" s="121"/>
      <c r="B544" s="186"/>
      <c r="C544" s="187"/>
      <c r="D544" s="1"/>
    </row>
    <row r="545" spans="1:4" ht="12.75" customHeight="1">
      <c r="A545" s="121"/>
      <c r="B545" s="186"/>
      <c r="C545" s="187"/>
      <c r="D545" s="1"/>
    </row>
    <row r="546" spans="1:4" ht="12.75" customHeight="1">
      <c r="A546" s="121"/>
      <c r="B546" s="186"/>
      <c r="C546" s="187"/>
      <c r="D546" s="1"/>
    </row>
    <row r="547" spans="1:4" ht="12.75" customHeight="1">
      <c r="A547" s="121"/>
      <c r="B547" s="186"/>
      <c r="C547" s="187"/>
      <c r="D547" s="1"/>
    </row>
    <row r="548" spans="1:4" ht="12.75" customHeight="1">
      <c r="A548" s="121"/>
      <c r="B548" s="186"/>
      <c r="C548" s="187"/>
      <c r="D548" s="1"/>
    </row>
    <row r="549" spans="1:4" ht="12.75" customHeight="1">
      <c r="A549" s="121"/>
      <c r="B549" s="186"/>
      <c r="C549" s="187"/>
      <c r="D549" s="1"/>
    </row>
    <row r="550" spans="1:4" ht="12.75" customHeight="1">
      <c r="A550" s="121"/>
      <c r="B550" s="186"/>
      <c r="C550" s="187"/>
      <c r="D550" s="1"/>
    </row>
    <row r="551" spans="1:4" ht="12.75" customHeight="1">
      <c r="A551" s="121"/>
      <c r="B551" s="186"/>
      <c r="C551" s="187"/>
      <c r="D551" s="1"/>
    </row>
    <row r="552" spans="1:4" ht="12.75" customHeight="1">
      <c r="A552" s="121"/>
      <c r="B552" s="186"/>
      <c r="C552" s="187"/>
      <c r="D552" s="1"/>
    </row>
    <row r="553" spans="1:4" ht="12.75" customHeight="1">
      <c r="A553" s="121"/>
      <c r="B553" s="186"/>
      <c r="C553" s="187"/>
      <c r="D553" s="1"/>
    </row>
    <row r="554" spans="1:4" ht="12.75" customHeight="1">
      <c r="A554" s="121"/>
      <c r="B554" s="186"/>
      <c r="C554" s="187"/>
      <c r="D554" s="1"/>
    </row>
    <row r="555" spans="1:4" ht="12.75" customHeight="1">
      <c r="A555" s="121"/>
      <c r="B555" s="186"/>
      <c r="C555" s="187"/>
      <c r="D555" s="1"/>
    </row>
    <row r="556" spans="1:4" ht="12.75" customHeight="1">
      <c r="A556" s="121"/>
      <c r="B556" s="186"/>
      <c r="C556" s="187"/>
      <c r="D556" s="1"/>
    </row>
    <row r="557" spans="1:4" ht="12.75" customHeight="1">
      <c r="A557" s="121"/>
      <c r="B557" s="186"/>
      <c r="C557" s="187"/>
      <c r="D557" s="1"/>
    </row>
    <row r="558" spans="1:4" ht="12.75" customHeight="1">
      <c r="A558" s="121"/>
      <c r="B558" s="186"/>
      <c r="C558" s="187"/>
      <c r="D558" s="1"/>
    </row>
    <row r="559" spans="1:4" ht="12.75" customHeight="1">
      <c r="A559" s="121"/>
      <c r="B559" s="186"/>
      <c r="C559" s="187"/>
      <c r="D559" s="1"/>
    </row>
    <row r="560" spans="1:4" ht="12.75" customHeight="1">
      <c r="A560" s="121"/>
      <c r="B560" s="186"/>
      <c r="C560" s="187"/>
      <c r="D560" s="1"/>
    </row>
    <row r="561" spans="1:4" ht="12.75" customHeight="1">
      <c r="A561" s="121"/>
      <c r="B561" s="186"/>
      <c r="C561" s="187"/>
      <c r="D561" s="1"/>
    </row>
    <row r="562" spans="1:4" ht="12.75" customHeight="1">
      <c r="A562" s="121"/>
      <c r="B562" s="186"/>
      <c r="C562" s="187"/>
      <c r="D562" s="1"/>
    </row>
    <row r="563" spans="1:4" ht="12.75" customHeight="1">
      <c r="A563" s="121"/>
      <c r="B563" s="186"/>
      <c r="C563" s="187"/>
      <c r="D563" s="1"/>
    </row>
    <row r="564" spans="1:4" ht="12.75" customHeight="1">
      <c r="A564" s="121"/>
      <c r="B564" s="186"/>
      <c r="C564" s="187"/>
      <c r="D564" s="1"/>
    </row>
    <row r="565" spans="1:4" ht="12.75" customHeight="1">
      <c r="A565" s="121"/>
      <c r="B565" s="186"/>
      <c r="C565" s="187"/>
      <c r="D565" s="1"/>
    </row>
    <row r="566" spans="1:4" ht="12.75" customHeight="1">
      <c r="A566" s="121"/>
      <c r="B566" s="186"/>
      <c r="C566" s="187"/>
      <c r="D566" s="1"/>
    </row>
    <row r="567" spans="1:4" ht="12.75" customHeight="1">
      <c r="A567" s="121"/>
      <c r="B567" s="186"/>
      <c r="C567" s="187"/>
      <c r="D567" s="1"/>
    </row>
    <row r="568" spans="1:4" ht="12.75" customHeight="1">
      <c r="A568" s="121"/>
      <c r="B568" s="186"/>
      <c r="C568" s="187"/>
      <c r="D568" s="1"/>
    </row>
    <row r="569" spans="1:4" ht="12.75" customHeight="1">
      <c r="A569" s="121"/>
      <c r="B569" s="186"/>
      <c r="C569" s="187"/>
      <c r="D569" s="1"/>
    </row>
    <row r="570" spans="1:4" ht="12.75" customHeight="1">
      <c r="A570" s="121"/>
      <c r="B570" s="186"/>
      <c r="C570" s="187"/>
      <c r="D570" s="1"/>
    </row>
    <row r="571" spans="1:4" ht="12.75" customHeight="1">
      <c r="A571" s="121"/>
      <c r="B571" s="186"/>
      <c r="C571" s="187"/>
      <c r="D571" s="1"/>
    </row>
    <row r="572" spans="1:4" ht="12.75" customHeight="1">
      <c r="A572" s="121"/>
      <c r="B572" s="186"/>
      <c r="C572" s="187"/>
      <c r="D572" s="1"/>
    </row>
    <row r="573" spans="1:4" ht="12.75" customHeight="1">
      <c r="A573" s="121"/>
      <c r="B573" s="186"/>
      <c r="C573" s="187"/>
      <c r="D573" s="1"/>
    </row>
    <row r="574" spans="1:4" ht="12.75" customHeight="1">
      <c r="A574" s="121"/>
      <c r="B574" s="186"/>
      <c r="C574" s="187"/>
      <c r="D574" s="1"/>
    </row>
    <row r="575" spans="1:4" ht="12.75" customHeight="1">
      <c r="A575" s="121"/>
      <c r="B575" s="186"/>
      <c r="C575" s="187"/>
      <c r="D575" s="1"/>
    </row>
    <row r="576" spans="1:4" ht="12.75" customHeight="1">
      <c r="A576" s="121"/>
      <c r="B576" s="186"/>
      <c r="C576" s="187"/>
      <c r="D576" s="1"/>
    </row>
    <row r="577" spans="1:4" ht="12.75" customHeight="1">
      <c r="A577" s="121"/>
      <c r="B577" s="186"/>
      <c r="C577" s="187"/>
      <c r="D577" s="1"/>
    </row>
    <row r="578" spans="1:4" ht="12.75" customHeight="1">
      <c r="A578" s="121"/>
      <c r="B578" s="186"/>
      <c r="C578" s="187"/>
      <c r="D578" s="1"/>
    </row>
    <row r="579" spans="1:4" ht="12.75" customHeight="1">
      <c r="A579" s="121"/>
      <c r="B579" s="186"/>
      <c r="C579" s="187"/>
      <c r="D579" s="1"/>
    </row>
    <row r="580" spans="1:4" ht="12.75" customHeight="1">
      <c r="A580" s="121"/>
      <c r="B580" s="186"/>
      <c r="C580" s="187"/>
      <c r="D580" s="1"/>
    </row>
    <row r="581" spans="1:4" ht="12.75" customHeight="1">
      <c r="A581" s="121"/>
      <c r="B581" s="186"/>
      <c r="C581" s="187"/>
      <c r="D581" s="1"/>
    </row>
    <row r="582" spans="1:4" ht="12.75" customHeight="1">
      <c r="A582" s="121"/>
      <c r="B582" s="186"/>
      <c r="C582" s="187"/>
      <c r="D582" s="1"/>
    </row>
    <row r="583" spans="1:4" ht="12.75" customHeight="1">
      <c r="A583" s="121"/>
      <c r="B583" s="186"/>
      <c r="C583" s="187"/>
      <c r="D583" s="1"/>
    </row>
    <row r="584" spans="1:4" ht="12.75" customHeight="1">
      <c r="A584" s="121"/>
      <c r="B584" s="186"/>
      <c r="C584" s="187"/>
      <c r="D584" s="1"/>
    </row>
    <row r="585" spans="1:4" ht="12.75" customHeight="1">
      <c r="A585" s="121"/>
      <c r="B585" s="186"/>
      <c r="C585" s="187"/>
      <c r="D585" s="1"/>
    </row>
    <row r="586" spans="1:4" ht="12.75" customHeight="1">
      <c r="A586" s="121"/>
      <c r="B586" s="186"/>
      <c r="C586" s="187"/>
      <c r="D586" s="1"/>
    </row>
    <row r="587" spans="1:4" ht="12.75" customHeight="1">
      <c r="A587" s="121"/>
      <c r="B587" s="186"/>
      <c r="C587" s="187"/>
      <c r="D587" s="1"/>
    </row>
    <row r="588" spans="1:4" ht="12.75" customHeight="1">
      <c r="A588" s="121"/>
      <c r="B588" s="186"/>
      <c r="C588" s="187"/>
      <c r="D588" s="1"/>
    </row>
    <row r="589" spans="1:4" ht="12.75" customHeight="1">
      <c r="A589" s="121"/>
      <c r="B589" s="186"/>
      <c r="C589" s="187"/>
      <c r="D589" s="1"/>
    </row>
    <row r="590" spans="1:4" ht="12.75" customHeight="1">
      <c r="A590" s="121"/>
      <c r="B590" s="186"/>
      <c r="C590" s="187"/>
      <c r="D590" s="1"/>
    </row>
    <row r="591" spans="1:4" ht="12.75" customHeight="1">
      <c r="A591" s="121"/>
      <c r="B591" s="186"/>
      <c r="C591" s="187"/>
      <c r="D591" s="1"/>
    </row>
    <row r="592" spans="1:4" ht="12.75" customHeight="1">
      <c r="A592" s="121"/>
      <c r="B592" s="186"/>
      <c r="C592" s="187"/>
      <c r="D592" s="1"/>
    </row>
    <row r="593" spans="1:4" ht="12.75" customHeight="1">
      <c r="A593" s="121"/>
      <c r="B593" s="186"/>
      <c r="C593" s="187"/>
      <c r="D593" s="1"/>
    </row>
    <row r="594" spans="1:4" ht="12.75" customHeight="1">
      <c r="A594" s="121"/>
      <c r="B594" s="186"/>
      <c r="C594" s="187"/>
      <c r="D594" s="1"/>
    </row>
    <row r="595" spans="1:4" ht="12.75" customHeight="1">
      <c r="A595" s="121"/>
      <c r="B595" s="186"/>
      <c r="C595" s="187"/>
      <c r="D595" s="1"/>
    </row>
    <row r="596" spans="1:4" ht="12.75" customHeight="1">
      <c r="A596" s="121"/>
      <c r="B596" s="186"/>
      <c r="C596" s="187"/>
      <c r="D596" s="1"/>
    </row>
    <row r="597" spans="1:4" ht="12.75" customHeight="1">
      <c r="A597" s="121"/>
      <c r="B597" s="186"/>
      <c r="C597" s="187"/>
      <c r="D597" s="1"/>
    </row>
    <row r="598" spans="1:4" ht="12.75" customHeight="1">
      <c r="A598" s="121"/>
      <c r="B598" s="186"/>
      <c r="C598" s="187"/>
      <c r="D598" s="1"/>
    </row>
    <row r="599" spans="1:4" ht="12.75" customHeight="1">
      <c r="A599" s="121"/>
      <c r="B599" s="186"/>
      <c r="C599" s="187"/>
      <c r="D599" s="1"/>
    </row>
    <row r="600" spans="1:4" ht="12.75" customHeight="1">
      <c r="A600" s="121"/>
      <c r="B600" s="186"/>
      <c r="C600" s="187"/>
      <c r="D600" s="1"/>
    </row>
    <row r="601" spans="1:4" ht="12.75" customHeight="1">
      <c r="A601" s="121"/>
      <c r="B601" s="186"/>
      <c r="C601" s="187"/>
      <c r="D601" s="1"/>
    </row>
    <row r="602" spans="1:4" ht="12.75" customHeight="1">
      <c r="A602" s="121"/>
      <c r="B602" s="186"/>
      <c r="C602" s="187"/>
      <c r="D602" s="1"/>
    </row>
    <row r="603" spans="1:4" ht="12.75" customHeight="1">
      <c r="A603" s="121"/>
      <c r="B603" s="186"/>
      <c r="C603" s="187"/>
      <c r="D603" s="1"/>
    </row>
    <row r="604" spans="1:4" ht="12.75" customHeight="1">
      <c r="A604" s="121"/>
      <c r="B604" s="186"/>
      <c r="C604" s="187"/>
      <c r="D604" s="1"/>
    </row>
    <row r="605" spans="1:4" ht="12.75" customHeight="1">
      <c r="A605" s="121"/>
      <c r="B605" s="186"/>
      <c r="C605" s="187"/>
      <c r="D605" s="1"/>
    </row>
    <row r="606" spans="1:4" ht="12.75" customHeight="1">
      <c r="A606" s="121"/>
      <c r="B606" s="186"/>
      <c r="C606" s="187"/>
      <c r="D606" s="1"/>
    </row>
    <row r="607" spans="1:4" ht="12.75" customHeight="1">
      <c r="A607" s="121"/>
      <c r="B607" s="186"/>
      <c r="C607" s="187"/>
      <c r="D607" s="1"/>
    </row>
    <row r="608" spans="1:4" ht="12.75" customHeight="1">
      <c r="A608" s="121"/>
      <c r="B608" s="186"/>
      <c r="C608" s="187"/>
      <c r="D608" s="1"/>
    </row>
    <row r="609" spans="1:4" ht="12.75" customHeight="1">
      <c r="A609" s="121"/>
      <c r="B609" s="186"/>
      <c r="C609" s="187"/>
      <c r="D609" s="1"/>
    </row>
    <row r="610" spans="1:4" ht="12.75" customHeight="1">
      <c r="A610" s="121"/>
      <c r="B610" s="186"/>
      <c r="C610" s="187"/>
      <c r="D610" s="1"/>
    </row>
    <row r="611" spans="1:4" ht="12.75" customHeight="1">
      <c r="A611" s="121"/>
      <c r="B611" s="186"/>
      <c r="C611" s="187"/>
      <c r="D611" s="1"/>
    </row>
    <row r="612" spans="1:4" ht="12.75" customHeight="1">
      <c r="A612" s="121"/>
      <c r="B612" s="186"/>
      <c r="C612" s="187"/>
      <c r="D612" s="1"/>
    </row>
    <row r="613" spans="1:4" ht="12.75" customHeight="1">
      <c r="A613" s="121"/>
      <c r="B613" s="186"/>
      <c r="C613" s="187"/>
      <c r="D613" s="1"/>
    </row>
    <row r="614" spans="1:4" ht="12.75" customHeight="1">
      <c r="A614" s="121"/>
      <c r="B614" s="186"/>
      <c r="C614" s="187"/>
      <c r="D614" s="1"/>
    </row>
    <row r="615" spans="1:4" ht="12.75" customHeight="1">
      <c r="A615" s="121"/>
      <c r="B615" s="186"/>
      <c r="C615" s="187"/>
      <c r="D615" s="1"/>
    </row>
    <row r="616" spans="1:4" ht="12.75" customHeight="1">
      <c r="A616" s="121"/>
      <c r="B616" s="186"/>
      <c r="C616" s="187"/>
      <c r="D616" s="1"/>
    </row>
    <row r="617" spans="1:4" ht="12.75" customHeight="1">
      <c r="A617" s="121"/>
      <c r="B617" s="186"/>
      <c r="C617" s="187"/>
      <c r="D617" s="1"/>
    </row>
    <row r="618" spans="1:4" ht="12.75" customHeight="1">
      <c r="A618" s="121"/>
      <c r="B618" s="186"/>
      <c r="C618" s="187"/>
      <c r="D618" s="1"/>
    </row>
    <row r="619" spans="1:4" ht="12.75" customHeight="1">
      <c r="A619" s="121"/>
      <c r="B619" s="186"/>
      <c r="C619" s="187"/>
      <c r="D619" s="1"/>
    </row>
    <row r="620" spans="1:4" ht="12.75" customHeight="1">
      <c r="A620" s="121"/>
      <c r="B620" s="186"/>
      <c r="C620" s="187"/>
      <c r="D620" s="1"/>
    </row>
    <row r="621" spans="1:4" ht="12.75" customHeight="1">
      <c r="A621" s="121"/>
      <c r="B621" s="186"/>
      <c r="C621" s="187"/>
      <c r="D621" s="1"/>
    </row>
    <row r="622" spans="1:4" ht="12.75" customHeight="1">
      <c r="A622" s="121"/>
      <c r="B622" s="186"/>
      <c r="C622" s="187"/>
      <c r="D622" s="1"/>
    </row>
    <row r="623" spans="1:4" ht="12.75" customHeight="1">
      <c r="A623" s="121"/>
      <c r="B623" s="186"/>
      <c r="C623" s="187"/>
      <c r="D623" s="1"/>
    </row>
    <row r="624" spans="1:4" ht="12.75" customHeight="1">
      <c r="A624" s="121"/>
      <c r="B624" s="186"/>
      <c r="C624" s="187"/>
      <c r="D624" s="1"/>
    </row>
    <row r="625" spans="1:4" ht="12.75" customHeight="1">
      <c r="A625" s="121"/>
      <c r="B625" s="186"/>
      <c r="C625" s="187"/>
      <c r="D625" s="1"/>
    </row>
    <row r="626" spans="1:4" ht="12.75" customHeight="1">
      <c r="A626" s="121"/>
      <c r="B626" s="186"/>
      <c r="C626" s="187"/>
      <c r="D626" s="1"/>
    </row>
    <row r="627" spans="1:4" ht="12.75" customHeight="1">
      <c r="A627" s="121"/>
      <c r="B627" s="186"/>
      <c r="C627" s="187"/>
      <c r="D627" s="1"/>
    </row>
    <row r="628" spans="1:4" ht="12.75" customHeight="1">
      <c r="A628" s="121"/>
      <c r="B628" s="186"/>
      <c r="C628" s="187"/>
      <c r="D628" s="1"/>
    </row>
    <row r="629" spans="1:4" ht="12.75" customHeight="1">
      <c r="A629" s="121"/>
      <c r="B629" s="186"/>
      <c r="C629" s="187"/>
      <c r="D629" s="1"/>
    </row>
    <row r="630" spans="1:4" ht="12.75" customHeight="1">
      <c r="A630" s="121"/>
      <c r="B630" s="186"/>
      <c r="C630" s="187"/>
      <c r="D630" s="1"/>
    </row>
    <row r="631" spans="1:4" ht="12.75" customHeight="1">
      <c r="A631" s="121"/>
      <c r="B631" s="186"/>
      <c r="C631" s="187"/>
      <c r="D631" s="1"/>
    </row>
    <row r="632" spans="1:4" ht="12.75" customHeight="1">
      <c r="A632" s="121"/>
      <c r="B632" s="186"/>
      <c r="C632" s="187"/>
      <c r="D632" s="1"/>
    </row>
    <row r="633" spans="1:4" ht="12.75" customHeight="1">
      <c r="A633" s="121"/>
      <c r="B633" s="186"/>
      <c r="C633" s="187"/>
      <c r="D633" s="1"/>
    </row>
    <row r="634" spans="1:4" ht="12.75" customHeight="1">
      <c r="A634" s="121"/>
      <c r="B634" s="186"/>
      <c r="C634" s="187"/>
      <c r="D634" s="1"/>
    </row>
    <row r="635" spans="1:4" ht="12.75" customHeight="1">
      <c r="A635" s="121"/>
      <c r="B635" s="186"/>
      <c r="C635" s="187"/>
      <c r="D635" s="1"/>
    </row>
    <row r="636" spans="1:4" ht="12.75" customHeight="1">
      <c r="A636" s="121"/>
      <c r="B636" s="186"/>
      <c r="C636" s="187"/>
      <c r="D636" s="1"/>
    </row>
    <row r="637" spans="1:4" ht="12.75" customHeight="1">
      <c r="A637" s="121"/>
      <c r="B637" s="186"/>
      <c r="C637" s="187"/>
      <c r="D637" s="1"/>
    </row>
    <row r="638" spans="1:4" ht="12.75" customHeight="1">
      <c r="A638" s="121"/>
      <c r="B638" s="186"/>
      <c r="C638" s="187"/>
      <c r="D638" s="1"/>
    </row>
    <row r="639" spans="1:4" ht="12.75" customHeight="1">
      <c r="A639" s="121"/>
      <c r="B639" s="186"/>
      <c r="C639" s="187"/>
      <c r="D639" s="1"/>
    </row>
    <row r="640" spans="1:4" ht="12.75" customHeight="1">
      <c r="A640" s="121"/>
      <c r="B640" s="186"/>
      <c r="C640" s="187"/>
      <c r="D640" s="1"/>
    </row>
    <row r="641" spans="1:4" ht="12.75" customHeight="1">
      <c r="A641" s="121"/>
      <c r="B641" s="186"/>
      <c r="C641" s="187"/>
      <c r="D641" s="1"/>
    </row>
    <row r="642" spans="1:4" ht="12.75" customHeight="1">
      <c r="A642" s="121"/>
      <c r="B642" s="186"/>
      <c r="C642" s="187"/>
      <c r="D642" s="1"/>
    </row>
    <row r="643" spans="1:4" ht="12.75" customHeight="1">
      <c r="A643" s="121"/>
      <c r="B643" s="186"/>
      <c r="C643" s="187"/>
      <c r="D643" s="1"/>
    </row>
    <row r="644" spans="1:4" ht="12.75" customHeight="1">
      <c r="A644" s="121"/>
      <c r="B644" s="186"/>
      <c r="C644" s="187"/>
      <c r="D644" s="1"/>
    </row>
    <row r="645" spans="1:4" ht="12.75" customHeight="1">
      <c r="A645" s="121"/>
      <c r="B645" s="186"/>
      <c r="C645" s="187"/>
      <c r="D645" s="1"/>
    </row>
    <row r="646" spans="1:4" ht="12.75" customHeight="1">
      <c r="A646" s="121"/>
      <c r="B646" s="186"/>
      <c r="C646" s="187"/>
      <c r="D646" s="1"/>
    </row>
    <row r="647" spans="1:4" ht="12.75" customHeight="1">
      <c r="A647" s="121"/>
      <c r="B647" s="186"/>
      <c r="C647" s="187"/>
      <c r="D647" s="1"/>
    </row>
    <row r="648" spans="1:4" ht="12.75" customHeight="1">
      <c r="A648" s="121"/>
      <c r="B648" s="186"/>
      <c r="C648" s="187"/>
      <c r="D648" s="1"/>
    </row>
    <row r="649" spans="1:4" ht="12.75" customHeight="1">
      <c r="A649" s="121"/>
      <c r="B649" s="186"/>
      <c r="C649" s="187"/>
      <c r="D649" s="1"/>
    </row>
    <row r="650" spans="1:4" ht="12.75" customHeight="1">
      <c r="A650" s="121"/>
      <c r="B650" s="186"/>
      <c r="C650" s="187"/>
      <c r="D650" s="1"/>
    </row>
    <row r="651" spans="1:4" ht="12.75" customHeight="1">
      <c r="A651" s="121"/>
      <c r="B651" s="186"/>
      <c r="C651" s="187"/>
      <c r="D651" s="1"/>
    </row>
    <row r="652" spans="1:4" ht="12.75" customHeight="1">
      <c r="A652" s="121"/>
      <c r="B652" s="186"/>
      <c r="C652" s="187"/>
      <c r="D652" s="1"/>
    </row>
    <row r="653" spans="1:4" ht="12.75" customHeight="1">
      <c r="A653" s="121"/>
      <c r="B653" s="186"/>
      <c r="C653" s="187"/>
      <c r="D653" s="1"/>
    </row>
    <row r="654" spans="1:4" ht="12.75" customHeight="1">
      <c r="A654" s="121"/>
      <c r="B654" s="186"/>
      <c r="C654" s="187"/>
      <c r="D654" s="1"/>
    </row>
    <row r="655" spans="1:4" ht="12.75" customHeight="1">
      <c r="A655" s="121"/>
      <c r="B655" s="186"/>
      <c r="C655" s="187"/>
      <c r="D655" s="1"/>
    </row>
    <row r="656" spans="1:4" ht="12.75" customHeight="1">
      <c r="A656" s="121"/>
      <c r="B656" s="186"/>
      <c r="C656" s="187"/>
      <c r="D656" s="1"/>
    </row>
    <row r="657" spans="1:4" ht="12.75" customHeight="1">
      <c r="A657" s="121"/>
      <c r="B657" s="186"/>
      <c r="C657" s="187"/>
      <c r="D657" s="1"/>
    </row>
    <row r="658" spans="1:4" ht="12.75" customHeight="1">
      <c r="A658" s="121"/>
      <c r="B658" s="186"/>
      <c r="C658" s="187"/>
      <c r="D658" s="1"/>
    </row>
    <row r="659" spans="1:4" ht="12.75" customHeight="1">
      <c r="A659" s="121"/>
      <c r="B659" s="186"/>
      <c r="C659" s="187"/>
      <c r="D659" s="1"/>
    </row>
    <row r="660" spans="1:4" ht="12.75" customHeight="1">
      <c r="A660" s="121"/>
      <c r="B660" s="186"/>
      <c r="C660" s="187"/>
      <c r="D660" s="1"/>
    </row>
    <row r="661" spans="1:4" ht="12.75" customHeight="1">
      <c r="A661" s="121"/>
      <c r="B661" s="186"/>
      <c r="C661" s="187"/>
      <c r="D661" s="1"/>
    </row>
    <row r="662" spans="1:4" ht="12.75" customHeight="1">
      <c r="A662" s="121"/>
      <c r="B662" s="186"/>
      <c r="C662" s="187"/>
      <c r="D662" s="1"/>
    </row>
    <row r="663" spans="1:4" ht="12.75" customHeight="1">
      <c r="A663" s="121"/>
      <c r="B663" s="186"/>
      <c r="C663" s="187"/>
      <c r="D663" s="1"/>
    </row>
    <row r="664" spans="1:4" ht="12.75" customHeight="1">
      <c r="A664" s="121"/>
      <c r="B664" s="186"/>
      <c r="C664" s="187"/>
      <c r="D664" s="1"/>
    </row>
    <row r="665" spans="1:4" ht="12.75" customHeight="1">
      <c r="A665" s="121"/>
      <c r="B665" s="186"/>
      <c r="C665" s="187"/>
      <c r="D665" s="1"/>
    </row>
    <row r="666" spans="1:4" ht="12.75" customHeight="1">
      <c r="A666" s="121"/>
      <c r="B666" s="186"/>
      <c r="C666" s="187"/>
      <c r="D666" s="1"/>
    </row>
    <row r="667" spans="1:4" ht="12.75" customHeight="1">
      <c r="A667" s="121"/>
      <c r="B667" s="186"/>
      <c r="C667" s="187"/>
      <c r="D667" s="1"/>
    </row>
    <row r="668" spans="1:4" ht="12.75" customHeight="1">
      <c r="A668" s="121"/>
      <c r="B668" s="186"/>
      <c r="C668" s="187"/>
      <c r="D668" s="1"/>
    </row>
    <row r="669" spans="1:4" ht="12.75" customHeight="1">
      <c r="A669" s="121"/>
      <c r="B669" s="186"/>
      <c r="C669" s="187"/>
      <c r="D669" s="1"/>
    </row>
    <row r="670" spans="1:4" ht="12.75" customHeight="1">
      <c r="A670" s="121"/>
      <c r="B670" s="186"/>
      <c r="C670" s="187"/>
      <c r="D670" s="1"/>
    </row>
    <row r="671" spans="1:4" ht="12.75" customHeight="1">
      <c r="A671" s="121"/>
      <c r="B671" s="186"/>
      <c r="C671" s="187"/>
      <c r="D671" s="1"/>
    </row>
    <row r="672" spans="1:4" ht="12.75" customHeight="1">
      <c r="A672" s="121"/>
      <c r="B672" s="186"/>
      <c r="C672" s="187"/>
      <c r="D672" s="1"/>
    </row>
    <row r="673" spans="1:4" ht="12.75" customHeight="1">
      <c r="A673" s="121"/>
      <c r="B673" s="186"/>
      <c r="C673" s="187"/>
      <c r="D673" s="1"/>
    </row>
    <row r="674" spans="1:4" ht="12.75" customHeight="1">
      <c r="A674" s="121"/>
      <c r="B674" s="186"/>
      <c r="C674" s="187"/>
      <c r="D674" s="1"/>
    </row>
    <row r="675" spans="1:4" ht="12.75" customHeight="1">
      <c r="A675" s="121"/>
      <c r="B675" s="186"/>
      <c r="C675" s="187"/>
      <c r="D675" s="1"/>
    </row>
    <row r="676" spans="1:4" ht="12.75" customHeight="1">
      <c r="A676" s="121"/>
      <c r="B676" s="186"/>
      <c r="C676" s="187"/>
      <c r="D676" s="1"/>
    </row>
    <row r="677" spans="1:4" ht="12.75" customHeight="1">
      <c r="A677" s="121"/>
      <c r="B677" s="186"/>
      <c r="C677" s="187"/>
      <c r="D677" s="1"/>
    </row>
    <row r="678" spans="1:4" ht="12.75" customHeight="1">
      <c r="A678" s="121"/>
      <c r="B678" s="186"/>
      <c r="C678" s="187"/>
      <c r="D678" s="1"/>
    </row>
    <row r="679" spans="1:4" ht="12.75" customHeight="1">
      <c r="A679" s="121"/>
      <c r="B679" s="186"/>
      <c r="C679" s="187"/>
      <c r="D679" s="1"/>
    </row>
    <row r="680" spans="1:4" ht="12.75" customHeight="1">
      <c r="A680" s="121"/>
      <c r="B680" s="186"/>
      <c r="C680" s="187"/>
      <c r="D680" s="1"/>
    </row>
    <row r="681" spans="1:4" ht="12.75" customHeight="1">
      <c r="A681" s="121"/>
      <c r="B681" s="186"/>
      <c r="C681" s="187"/>
      <c r="D681" s="1"/>
    </row>
    <row r="682" spans="1:4" ht="12.75" customHeight="1">
      <c r="A682" s="121"/>
      <c r="B682" s="186"/>
      <c r="C682" s="187"/>
      <c r="D682" s="1"/>
    </row>
    <row r="683" spans="1:4" ht="12.75" customHeight="1">
      <c r="A683" s="121"/>
      <c r="B683" s="186"/>
      <c r="C683" s="187"/>
      <c r="D683" s="1"/>
    </row>
    <row r="684" spans="1:4" ht="12.75" customHeight="1">
      <c r="A684" s="121"/>
      <c r="B684" s="186"/>
      <c r="C684" s="187"/>
      <c r="D684" s="1"/>
    </row>
    <row r="685" spans="1:4" ht="12.75" customHeight="1">
      <c r="A685" s="121"/>
      <c r="B685" s="186"/>
      <c r="C685" s="187"/>
      <c r="D685" s="1"/>
    </row>
    <row r="686" spans="1:4" ht="12.75" customHeight="1">
      <c r="A686" s="121"/>
      <c r="B686" s="186"/>
      <c r="C686" s="187"/>
      <c r="D686" s="1"/>
    </row>
    <row r="687" spans="1:4" ht="12.75" customHeight="1">
      <c r="A687" s="121"/>
      <c r="B687" s="186"/>
      <c r="C687" s="187"/>
      <c r="D687" s="1"/>
    </row>
    <row r="688" spans="1:4" ht="12.75" customHeight="1">
      <c r="A688" s="121"/>
      <c r="B688" s="186"/>
      <c r="C688" s="187"/>
      <c r="D688" s="1"/>
    </row>
    <row r="689" spans="1:4" ht="12.75" customHeight="1">
      <c r="A689" s="121"/>
      <c r="B689" s="186"/>
      <c r="C689" s="187"/>
      <c r="D689" s="1"/>
    </row>
    <row r="690" spans="1:4" ht="12.75" customHeight="1">
      <c r="A690" s="121"/>
      <c r="B690" s="186"/>
      <c r="C690" s="187"/>
      <c r="D690" s="1"/>
    </row>
    <row r="691" spans="1:4" ht="12.75" customHeight="1">
      <c r="A691" s="121"/>
      <c r="B691" s="186"/>
      <c r="C691" s="187"/>
      <c r="D691" s="1"/>
    </row>
    <row r="692" spans="1:4" ht="12.75" customHeight="1">
      <c r="A692" s="121"/>
      <c r="B692" s="186"/>
      <c r="C692" s="187"/>
      <c r="D692" s="1"/>
    </row>
    <row r="693" spans="1:4" ht="12.75" customHeight="1">
      <c r="A693" s="121"/>
      <c r="B693" s="186"/>
      <c r="C693" s="187"/>
      <c r="D693" s="1"/>
    </row>
    <row r="694" spans="1:4" ht="12.75" customHeight="1">
      <c r="A694" s="121"/>
      <c r="B694" s="186"/>
      <c r="C694" s="187"/>
      <c r="D694" s="1"/>
    </row>
    <row r="695" spans="1:4" ht="12.75" customHeight="1">
      <c r="A695" s="121"/>
      <c r="B695" s="186"/>
      <c r="C695" s="187"/>
      <c r="D695" s="1"/>
    </row>
    <row r="696" spans="1:4" ht="12.75" customHeight="1">
      <c r="A696" s="121"/>
      <c r="B696" s="186"/>
      <c r="C696" s="187"/>
      <c r="D696" s="1"/>
    </row>
    <row r="697" spans="1:4" ht="12.75" customHeight="1">
      <c r="A697" s="121"/>
      <c r="B697" s="186"/>
      <c r="C697" s="187"/>
      <c r="D697" s="1"/>
    </row>
    <row r="698" spans="1:4" ht="12.75" customHeight="1">
      <c r="A698" s="121"/>
      <c r="B698" s="186"/>
      <c r="C698" s="187"/>
      <c r="D698" s="1"/>
    </row>
    <row r="699" spans="1:4" ht="12.75" customHeight="1">
      <c r="A699" s="121"/>
      <c r="B699" s="186"/>
      <c r="C699" s="187"/>
      <c r="D699" s="1"/>
    </row>
    <row r="700" spans="1:4" ht="12.75" customHeight="1">
      <c r="A700" s="121"/>
      <c r="B700" s="186"/>
      <c r="C700" s="187"/>
      <c r="D700" s="1"/>
    </row>
    <row r="701" spans="1:4" ht="12.75" customHeight="1">
      <c r="A701" s="121"/>
      <c r="B701" s="186"/>
      <c r="C701" s="187"/>
      <c r="D701" s="1"/>
    </row>
    <row r="702" spans="1:4" ht="12.75" customHeight="1">
      <c r="A702" s="121"/>
      <c r="B702" s="186"/>
      <c r="C702" s="187"/>
      <c r="D702" s="1"/>
    </row>
    <row r="703" spans="1:4" ht="12.75" customHeight="1">
      <c r="A703" s="121"/>
      <c r="B703" s="186"/>
      <c r="C703" s="187"/>
      <c r="D703" s="1"/>
    </row>
    <row r="704" spans="1:4" ht="12.75" customHeight="1">
      <c r="A704" s="121"/>
      <c r="B704" s="186"/>
      <c r="C704" s="187"/>
      <c r="D704" s="1"/>
    </row>
    <row r="705" spans="1:4" ht="12.75" customHeight="1">
      <c r="A705" s="121"/>
      <c r="B705" s="186"/>
      <c r="C705" s="187"/>
      <c r="D705" s="1"/>
    </row>
    <row r="706" spans="1:4" ht="12.75" customHeight="1">
      <c r="A706" s="121"/>
      <c r="B706" s="186"/>
      <c r="C706" s="187"/>
      <c r="D706" s="1"/>
    </row>
    <row r="707" spans="1:4" ht="12.75" customHeight="1">
      <c r="A707" s="121"/>
      <c r="B707" s="186"/>
      <c r="C707" s="187"/>
      <c r="D707" s="1"/>
    </row>
    <row r="708" spans="1:4" ht="12.75" customHeight="1">
      <c r="A708" s="121"/>
      <c r="B708" s="186"/>
      <c r="C708" s="187"/>
      <c r="D708" s="1"/>
    </row>
    <row r="709" spans="1:4" ht="12.75" customHeight="1">
      <c r="A709" s="121"/>
      <c r="B709" s="186"/>
      <c r="C709" s="187"/>
      <c r="D709" s="1"/>
    </row>
    <row r="710" spans="1:4" ht="12.75" customHeight="1">
      <c r="A710" s="121"/>
      <c r="B710" s="186"/>
      <c r="C710" s="187"/>
      <c r="D710" s="1"/>
    </row>
    <row r="711" spans="1:4" ht="12.75" customHeight="1">
      <c r="A711" s="121"/>
      <c r="B711" s="186"/>
      <c r="C711" s="187"/>
      <c r="D711" s="1"/>
    </row>
    <row r="712" spans="1:4" ht="12.75" customHeight="1">
      <c r="A712" s="121"/>
      <c r="B712" s="186"/>
      <c r="C712" s="187"/>
      <c r="D712" s="1"/>
    </row>
    <row r="713" spans="1:4" ht="12.75" customHeight="1">
      <c r="A713" s="121"/>
      <c r="B713" s="186"/>
      <c r="C713" s="187"/>
      <c r="D713" s="1"/>
    </row>
    <row r="714" spans="1:4" ht="12.75" customHeight="1">
      <c r="A714" s="121"/>
      <c r="B714" s="186"/>
      <c r="C714" s="187"/>
      <c r="D714" s="1"/>
    </row>
    <row r="715" spans="1:4" ht="12.75" customHeight="1">
      <c r="A715" s="121"/>
      <c r="B715" s="186"/>
      <c r="C715" s="187"/>
      <c r="D715" s="1"/>
    </row>
    <row r="716" spans="1:4" ht="12.75" customHeight="1">
      <c r="A716" s="121"/>
      <c r="B716" s="186"/>
      <c r="C716" s="187"/>
      <c r="D716" s="1"/>
    </row>
    <row r="717" spans="1:4" ht="12.75" customHeight="1">
      <c r="A717" s="121"/>
      <c r="B717" s="186"/>
      <c r="C717" s="187"/>
      <c r="D717" s="1"/>
    </row>
    <row r="718" spans="1:4" ht="12.75" customHeight="1">
      <c r="A718" s="121"/>
      <c r="B718" s="186"/>
      <c r="C718" s="187"/>
      <c r="D718" s="1"/>
    </row>
    <row r="719" spans="1:4" ht="12.75" customHeight="1">
      <c r="A719" s="121"/>
      <c r="B719" s="186"/>
      <c r="C719" s="187"/>
      <c r="D719" s="1"/>
    </row>
    <row r="720" spans="1:4" ht="12.75" customHeight="1">
      <c r="A720" s="121"/>
      <c r="B720" s="186"/>
      <c r="C720" s="187"/>
      <c r="D720" s="1"/>
    </row>
    <row r="721" spans="1:4" ht="12.75" customHeight="1">
      <c r="A721" s="121"/>
      <c r="B721" s="186"/>
      <c r="C721" s="187"/>
      <c r="D721" s="1"/>
    </row>
    <row r="722" spans="1:4" ht="12.75" customHeight="1">
      <c r="A722" s="121"/>
      <c r="B722" s="186"/>
      <c r="C722" s="187"/>
      <c r="D722" s="1"/>
    </row>
    <row r="723" spans="1:4" ht="12.75" customHeight="1">
      <c r="A723" s="121"/>
      <c r="B723" s="186"/>
      <c r="C723" s="187"/>
      <c r="D723" s="1"/>
    </row>
    <row r="724" spans="1:4" ht="12.75" customHeight="1">
      <c r="A724" s="121"/>
      <c r="B724" s="186"/>
      <c r="C724" s="187"/>
      <c r="D724" s="1"/>
    </row>
    <row r="725" spans="1:4" ht="12.75" customHeight="1">
      <c r="A725" s="121"/>
      <c r="B725" s="186"/>
      <c r="C725" s="187"/>
      <c r="D725" s="1"/>
    </row>
    <row r="726" spans="1:4" ht="12.75" customHeight="1">
      <c r="A726" s="121"/>
      <c r="B726" s="186"/>
      <c r="C726" s="187"/>
      <c r="D726" s="1"/>
    </row>
    <row r="727" spans="1:4" ht="12.75" customHeight="1">
      <c r="A727" s="121"/>
      <c r="B727" s="186"/>
      <c r="C727" s="187"/>
      <c r="D727" s="1"/>
    </row>
    <row r="728" spans="1:4" ht="12.75" customHeight="1">
      <c r="A728" s="121"/>
      <c r="B728" s="186"/>
      <c r="C728" s="187"/>
      <c r="D728" s="1"/>
    </row>
    <row r="729" spans="1:4" ht="12.75" customHeight="1">
      <c r="A729" s="121"/>
      <c r="B729" s="186"/>
      <c r="C729" s="187"/>
      <c r="D729" s="1"/>
    </row>
    <row r="730" spans="1:4" ht="12.75" customHeight="1">
      <c r="A730" s="121"/>
      <c r="B730" s="186"/>
      <c r="C730" s="187"/>
      <c r="D730" s="1"/>
    </row>
    <row r="731" spans="1:4" ht="12.75" customHeight="1">
      <c r="A731" s="121"/>
      <c r="B731" s="186"/>
      <c r="C731" s="187"/>
      <c r="D731" s="1"/>
    </row>
    <row r="732" spans="1:4" ht="12.75" customHeight="1">
      <c r="A732" s="121"/>
      <c r="B732" s="186"/>
      <c r="C732" s="187"/>
      <c r="D732" s="1"/>
    </row>
    <row r="733" spans="1:4" ht="12.75" customHeight="1">
      <c r="A733" s="121"/>
      <c r="B733" s="186"/>
      <c r="C733" s="187"/>
      <c r="D733" s="1"/>
    </row>
    <row r="734" spans="1:4" ht="12.75" customHeight="1">
      <c r="A734" s="121"/>
      <c r="B734" s="186"/>
      <c r="C734" s="187"/>
      <c r="D734" s="1"/>
    </row>
    <row r="735" spans="1:4" ht="12.75" customHeight="1">
      <c r="A735" s="121"/>
      <c r="B735" s="186"/>
      <c r="C735" s="187"/>
      <c r="D735" s="1"/>
    </row>
    <row r="736" spans="1:4" ht="12.75" customHeight="1">
      <c r="A736" s="121"/>
      <c r="B736" s="186"/>
      <c r="C736" s="187"/>
      <c r="D736" s="1"/>
    </row>
    <row r="737" spans="1:4" ht="12.75" customHeight="1">
      <c r="A737" s="121"/>
      <c r="B737" s="186"/>
      <c r="C737" s="187"/>
      <c r="D737" s="1"/>
    </row>
    <row r="738" spans="1:4" ht="12.75" customHeight="1">
      <c r="A738" s="121"/>
      <c r="B738" s="186"/>
      <c r="C738" s="187"/>
      <c r="D738" s="1"/>
    </row>
    <row r="739" spans="1:4" ht="12.75" customHeight="1">
      <c r="A739" s="121"/>
      <c r="B739" s="186"/>
      <c r="C739" s="187"/>
      <c r="D739" s="1"/>
    </row>
    <row r="740" spans="1:4" ht="12.75" customHeight="1">
      <c r="A740" s="121"/>
      <c r="B740" s="186"/>
      <c r="C740" s="187"/>
      <c r="D740" s="1"/>
    </row>
    <row r="741" spans="1:4" ht="12.75" customHeight="1">
      <c r="A741" s="121"/>
      <c r="B741" s="186"/>
      <c r="C741" s="187"/>
      <c r="D741" s="1"/>
    </row>
    <row r="742" spans="1:4" ht="12.75" customHeight="1">
      <c r="A742" s="121"/>
      <c r="B742" s="186"/>
      <c r="C742" s="187"/>
      <c r="D742" s="1"/>
    </row>
    <row r="743" spans="1:4" ht="12.75" customHeight="1">
      <c r="A743" s="121"/>
      <c r="B743" s="186"/>
      <c r="C743" s="187"/>
      <c r="D743" s="1"/>
    </row>
    <row r="744" spans="1:4" ht="12.75" customHeight="1">
      <c r="A744" s="121"/>
      <c r="B744" s="186"/>
      <c r="C744" s="187"/>
      <c r="D744" s="1"/>
    </row>
    <row r="745" spans="1:4" ht="12.75" customHeight="1">
      <c r="A745" s="121"/>
      <c r="B745" s="186"/>
      <c r="C745" s="187"/>
      <c r="D745" s="1"/>
    </row>
    <row r="746" spans="1:4" ht="12.75" customHeight="1">
      <c r="A746" s="121"/>
      <c r="B746" s="186"/>
      <c r="C746" s="187"/>
      <c r="D746" s="1"/>
    </row>
    <row r="747" spans="1:4" ht="12.75" customHeight="1">
      <c r="A747" s="121"/>
      <c r="B747" s="186"/>
      <c r="C747" s="187"/>
      <c r="D747" s="1"/>
    </row>
    <row r="748" spans="1:4" ht="12.75" customHeight="1">
      <c r="A748" s="121"/>
      <c r="B748" s="186"/>
      <c r="C748" s="187"/>
      <c r="D748" s="1"/>
    </row>
    <row r="749" spans="1:4" ht="12.75" customHeight="1">
      <c r="A749" s="121"/>
      <c r="B749" s="186"/>
      <c r="C749" s="187"/>
      <c r="D749" s="1"/>
    </row>
    <row r="750" spans="1:4" ht="12.75" customHeight="1">
      <c r="A750" s="121"/>
      <c r="B750" s="186"/>
      <c r="C750" s="187"/>
      <c r="D750" s="1"/>
    </row>
    <row r="751" spans="1:4" ht="12.75" customHeight="1">
      <c r="A751" s="121"/>
      <c r="B751" s="186"/>
      <c r="C751" s="187"/>
      <c r="D751" s="1"/>
    </row>
    <row r="752" spans="1:4" ht="12.75" customHeight="1">
      <c r="A752" s="121"/>
      <c r="B752" s="186"/>
      <c r="C752" s="187"/>
      <c r="D752" s="1"/>
    </row>
    <row r="753" spans="1:4" ht="12.75" customHeight="1">
      <c r="A753" s="121"/>
      <c r="B753" s="186"/>
      <c r="C753" s="187"/>
      <c r="D753" s="1"/>
    </row>
    <row r="754" spans="1:4" ht="12.75" customHeight="1">
      <c r="A754" s="121"/>
      <c r="B754" s="186"/>
      <c r="C754" s="187"/>
      <c r="D754" s="1"/>
    </row>
    <row r="755" spans="1:4" ht="12.75" customHeight="1">
      <c r="A755" s="121"/>
      <c r="B755" s="186"/>
      <c r="C755" s="187"/>
      <c r="D755" s="1"/>
    </row>
    <row r="756" spans="1:4" ht="12.75" customHeight="1">
      <c r="A756" s="121"/>
      <c r="B756" s="186"/>
      <c r="C756" s="187"/>
      <c r="D756" s="1"/>
    </row>
    <row r="757" spans="1:4" ht="12.75" customHeight="1">
      <c r="A757" s="121"/>
      <c r="B757" s="186"/>
      <c r="C757" s="187"/>
      <c r="D757" s="1"/>
    </row>
    <row r="758" spans="1:4" ht="12.75" customHeight="1">
      <c r="A758" s="121"/>
      <c r="B758" s="186"/>
      <c r="C758" s="187"/>
      <c r="D758" s="1"/>
    </row>
    <row r="759" spans="1:4" ht="12.75" customHeight="1">
      <c r="A759" s="121"/>
      <c r="B759" s="186"/>
      <c r="C759" s="187"/>
      <c r="D759" s="1"/>
    </row>
    <row r="760" spans="1:4" ht="12.75" customHeight="1">
      <c r="A760" s="121"/>
      <c r="B760" s="186"/>
      <c r="C760" s="187"/>
      <c r="D760" s="1"/>
    </row>
    <row r="761" spans="1:4" ht="12.75" customHeight="1">
      <c r="A761" s="121"/>
      <c r="B761" s="186"/>
      <c r="C761" s="187"/>
      <c r="D761" s="1"/>
    </row>
    <row r="762" spans="1:4" ht="12.75" customHeight="1">
      <c r="A762" s="121"/>
      <c r="B762" s="186"/>
      <c r="C762" s="187"/>
      <c r="D762" s="1"/>
    </row>
    <row r="763" spans="1:4" ht="12.75" customHeight="1">
      <c r="A763" s="121"/>
      <c r="B763" s="186"/>
      <c r="C763" s="187"/>
      <c r="D763" s="1"/>
    </row>
    <row r="764" spans="1:4" ht="12.75" customHeight="1">
      <c r="A764" s="121"/>
      <c r="B764" s="186"/>
      <c r="C764" s="187"/>
      <c r="D764" s="1"/>
    </row>
    <row r="765" spans="1:4" ht="12.75" customHeight="1">
      <c r="A765" s="121"/>
      <c r="B765" s="186"/>
      <c r="C765" s="187"/>
      <c r="D765" s="1"/>
    </row>
    <row r="766" spans="1:4" ht="12.75" customHeight="1">
      <c r="A766" s="121"/>
      <c r="B766" s="186"/>
      <c r="C766" s="187"/>
      <c r="D766" s="1"/>
    </row>
    <row r="767" spans="1:4" ht="12.75" customHeight="1">
      <c r="A767" s="121"/>
      <c r="B767" s="186"/>
      <c r="C767" s="187"/>
      <c r="D767" s="1"/>
    </row>
    <row r="768" spans="1:4" ht="12.75" customHeight="1">
      <c r="A768" s="121"/>
      <c r="B768" s="186"/>
      <c r="C768" s="187"/>
      <c r="D768" s="1"/>
    </row>
    <row r="769" spans="1:4" ht="12.75" customHeight="1">
      <c r="A769" s="121"/>
      <c r="B769" s="186"/>
      <c r="C769" s="187"/>
      <c r="D769" s="1"/>
    </row>
    <row r="770" spans="1:4" ht="12.75" customHeight="1">
      <c r="A770" s="121"/>
      <c r="B770" s="186"/>
      <c r="C770" s="187"/>
      <c r="D770" s="1"/>
    </row>
    <row r="771" spans="1:4" ht="12.75" customHeight="1">
      <c r="A771" s="121"/>
      <c r="B771" s="186"/>
      <c r="C771" s="187"/>
      <c r="D771" s="1"/>
    </row>
    <row r="772" spans="1:4" ht="12.75" customHeight="1">
      <c r="A772" s="121"/>
      <c r="B772" s="186"/>
      <c r="C772" s="187"/>
      <c r="D772" s="1"/>
    </row>
    <row r="773" spans="1:4" ht="12.75" customHeight="1">
      <c r="A773" s="121"/>
      <c r="B773" s="186"/>
      <c r="C773" s="187"/>
      <c r="D773" s="1"/>
    </row>
    <row r="774" spans="1:4" ht="12.75" customHeight="1">
      <c r="A774" s="121"/>
      <c r="B774" s="186"/>
      <c r="C774" s="187"/>
      <c r="D774" s="1"/>
    </row>
    <row r="775" spans="1:4" ht="12.75" customHeight="1">
      <c r="A775" s="121"/>
      <c r="B775" s="186"/>
      <c r="C775" s="187"/>
      <c r="D775" s="1"/>
    </row>
    <row r="776" spans="1:4" ht="12.75" customHeight="1">
      <c r="A776" s="121"/>
      <c r="B776" s="186"/>
      <c r="C776" s="187"/>
      <c r="D776" s="1"/>
    </row>
    <row r="777" spans="1:4" ht="12.75" customHeight="1">
      <c r="A777" s="121"/>
      <c r="B777" s="186"/>
      <c r="C777" s="187"/>
      <c r="D777" s="1"/>
    </row>
    <row r="778" spans="1:4" ht="12.75" customHeight="1">
      <c r="A778" s="121"/>
      <c r="B778" s="186"/>
      <c r="C778" s="187"/>
      <c r="D778" s="1"/>
    </row>
    <row r="779" spans="1:4" ht="12.75" customHeight="1">
      <c r="A779" s="121"/>
      <c r="B779" s="186"/>
      <c r="C779" s="187"/>
      <c r="D779" s="1"/>
    </row>
    <row r="780" spans="1:4" ht="12.75" customHeight="1">
      <c r="A780" s="121"/>
      <c r="B780" s="186"/>
      <c r="C780" s="187"/>
      <c r="D780" s="1"/>
    </row>
    <row r="781" spans="1:4" ht="12.75" customHeight="1">
      <c r="A781" s="121"/>
      <c r="B781" s="186"/>
      <c r="C781" s="187"/>
      <c r="D781" s="1"/>
    </row>
    <row r="782" spans="1:4" ht="12.75" customHeight="1">
      <c r="A782" s="121"/>
      <c r="B782" s="186"/>
      <c r="C782" s="187"/>
      <c r="D782" s="1"/>
    </row>
    <row r="783" spans="1:4" ht="12.75" customHeight="1">
      <c r="A783" s="121"/>
      <c r="B783" s="186"/>
      <c r="C783" s="187"/>
      <c r="D783" s="1"/>
    </row>
    <row r="784" spans="1:4" ht="12.75" customHeight="1">
      <c r="A784" s="121"/>
      <c r="B784" s="186"/>
      <c r="C784" s="187"/>
      <c r="D784" s="1"/>
    </row>
    <row r="785" spans="1:4" ht="12.75" customHeight="1">
      <c r="A785" s="121"/>
      <c r="B785" s="186"/>
      <c r="C785" s="187"/>
      <c r="D785" s="1"/>
    </row>
    <row r="786" spans="1:4" ht="12.75" customHeight="1">
      <c r="A786" s="121"/>
      <c r="B786" s="186"/>
      <c r="C786" s="187"/>
      <c r="D786" s="1"/>
    </row>
    <row r="787" spans="1:4" ht="12.75" customHeight="1">
      <c r="A787" s="121"/>
      <c r="B787" s="186"/>
      <c r="C787" s="187"/>
      <c r="D787" s="1"/>
    </row>
    <row r="788" spans="1:4" ht="12.75" customHeight="1">
      <c r="A788" s="121"/>
      <c r="B788" s="186"/>
      <c r="C788" s="187"/>
      <c r="D788" s="1"/>
    </row>
    <row r="789" spans="1:4" ht="12.75" customHeight="1">
      <c r="A789" s="121"/>
      <c r="B789" s="186"/>
      <c r="C789" s="187"/>
      <c r="D789" s="1"/>
    </row>
    <row r="790" spans="1:4" ht="12.75" customHeight="1">
      <c r="A790" s="121"/>
      <c r="B790" s="186"/>
      <c r="C790" s="187"/>
      <c r="D790" s="1"/>
    </row>
    <row r="791" spans="1:4" ht="12.75" customHeight="1">
      <c r="A791" s="121"/>
      <c r="B791" s="186"/>
      <c r="C791" s="187"/>
      <c r="D791" s="1"/>
    </row>
    <row r="792" spans="1:4" ht="12.75" customHeight="1">
      <c r="A792" s="121"/>
      <c r="B792" s="186"/>
      <c r="C792" s="187"/>
      <c r="D792" s="1"/>
    </row>
    <row r="793" spans="1:4" ht="12.75" customHeight="1">
      <c r="A793" s="121"/>
      <c r="B793" s="186"/>
      <c r="C793" s="187"/>
      <c r="D793" s="1"/>
    </row>
    <row r="794" spans="1:4" ht="12.75" customHeight="1">
      <c r="A794" s="121"/>
      <c r="B794" s="186"/>
      <c r="C794" s="187"/>
      <c r="D794" s="1"/>
    </row>
    <row r="795" spans="1:4" ht="12.75" customHeight="1">
      <c r="A795" s="121"/>
      <c r="B795" s="186"/>
      <c r="C795" s="187"/>
      <c r="D795" s="1"/>
    </row>
    <row r="796" spans="1:4" ht="12.75" customHeight="1">
      <c r="A796" s="121"/>
      <c r="B796" s="186"/>
      <c r="C796" s="187"/>
      <c r="D796" s="1"/>
    </row>
    <row r="797" spans="1:4" ht="12.75" customHeight="1">
      <c r="A797" s="121"/>
      <c r="B797" s="186"/>
      <c r="C797" s="187"/>
      <c r="D797" s="1"/>
    </row>
    <row r="798" spans="1:4" ht="12.75" customHeight="1">
      <c r="A798" s="121"/>
      <c r="B798" s="186"/>
      <c r="C798" s="187"/>
      <c r="D798" s="1"/>
    </row>
    <row r="799" spans="1:4" ht="12.75" customHeight="1">
      <c r="A799" s="121"/>
      <c r="B799" s="186"/>
      <c r="C799" s="187"/>
      <c r="D799" s="1"/>
    </row>
    <row r="800" spans="1:4" ht="12.75" customHeight="1">
      <c r="A800" s="121"/>
      <c r="B800" s="186"/>
      <c r="C800" s="187"/>
      <c r="D800" s="1"/>
    </row>
    <row r="801" spans="1:4" ht="12.75" customHeight="1">
      <c r="A801" s="121"/>
      <c r="B801" s="186"/>
      <c r="C801" s="187"/>
      <c r="D801" s="1"/>
    </row>
    <row r="802" spans="1:4" ht="12.75" customHeight="1">
      <c r="A802" s="121"/>
      <c r="B802" s="186"/>
      <c r="C802" s="187"/>
      <c r="D802" s="1"/>
    </row>
    <row r="803" spans="1:4" ht="12.75" customHeight="1">
      <c r="A803" s="121"/>
      <c r="B803" s="186"/>
      <c r="C803" s="187"/>
      <c r="D803" s="1"/>
    </row>
    <row r="804" spans="1:4" ht="12.75" customHeight="1">
      <c r="A804" s="121"/>
      <c r="B804" s="186"/>
      <c r="C804" s="187"/>
      <c r="D804" s="1"/>
    </row>
    <row r="805" spans="1:4" ht="12.75" customHeight="1">
      <c r="A805" s="121"/>
      <c r="B805" s="186"/>
      <c r="C805" s="187"/>
      <c r="D805" s="1"/>
    </row>
    <row r="806" spans="1:4" ht="12.75" customHeight="1">
      <c r="A806" s="121"/>
      <c r="B806" s="186"/>
      <c r="C806" s="187"/>
      <c r="D806" s="1"/>
    </row>
    <row r="807" spans="1:4" ht="12.75" customHeight="1">
      <c r="A807" s="121"/>
      <c r="B807" s="186"/>
      <c r="C807" s="187"/>
      <c r="D807" s="1"/>
    </row>
    <row r="808" spans="1:4" ht="12.75" customHeight="1">
      <c r="A808" s="121"/>
      <c r="B808" s="186"/>
      <c r="C808" s="187"/>
      <c r="D808" s="1"/>
    </row>
    <row r="809" spans="1:4" ht="12.75" customHeight="1">
      <c r="A809" s="121"/>
      <c r="B809" s="186"/>
      <c r="C809" s="187"/>
      <c r="D809" s="1"/>
    </row>
    <row r="810" spans="1:4" ht="12.75" customHeight="1">
      <c r="A810" s="121"/>
      <c r="B810" s="186"/>
      <c r="C810" s="187"/>
      <c r="D810" s="1"/>
    </row>
    <row r="811" spans="1:4" ht="12.75" customHeight="1">
      <c r="A811" s="121"/>
      <c r="B811" s="186"/>
      <c r="C811" s="187"/>
      <c r="D811" s="1"/>
    </row>
    <row r="812" spans="1:4" ht="12.75" customHeight="1">
      <c r="A812" s="121"/>
      <c r="B812" s="186"/>
      <c r="C812" s="187"/>
      <c r="D812" s="1"/>
    </row>
    <row r="813" spans="1:4" ht="12.75" customHeight="1">
      <c r="A813" s="121"/>
      <c r="B813" s="186"/>
      <c r="C813" s="187"/>
      <c r="D813" s="1"/>
    </row>
    <row r="814" spans="1:4" ht="12.75" customHeight="1">
      <c r="A814" s="121"/>
      <c r="B814" s="186"/>
      <c r="C814" s="187"/>
      <c r="D814" s="1"/>
    </row>
    <row r="815" spans="1:4" ht="12.75" customHeight="1">
      <c r="A815" s="121"/>
      <c r="B815" s="186"/>
      <c r="C815" s="187"/>
      <c r="D815" s="1"/>
    </row>
    <row r="816" spans="1:4" ht="12.75" customHeight="1">
      <c r="A816" s="121"/>
      <c r="B816" s="186"/>
      <c r="C816" s="187"/>
      <c r="D816" s="1"/>
    </row>
    <row r="817" spans="1:4" ht="12.75" customHeight="1">
      <c r="A817" s="121"/>
      <c r="B817" s="186"/>
      <c r="C817" s="187"/>
      <c r="D817" s="1"/>
    </row>
    <row r="818" spans="1:4" ht="12.75" customHeight="1">
      <c r="A818" s="121"/>
      <c r="B818" s="186"/>
      <c r="C818" s="187"/>
      <c r="D818" s="1"/>
    </row>
    <row r="819" spans="1:4" ht="12.75" customHeight="1">
      <c r="A819" s="121"/>
      <c r="B819" s="186"/>
      <c r="C819" s="187"/>
      <c r="D819" s="1"/>
    </row>
    <row r="820" spans="1:4" ht="12.75" customHeight="1">
      <c r="A820" s="121"/>
      <c r="B820" s="186"/>
      <c r="C820" s="187"/>
      <c r="D820" s="1"/>
    </row>
    <row r="821" spans="1:4" ht="12.75" customHeight="1">
      <c r="A821" s="121"/>
      <c r="B821" s="186"/>
      <c r="C821" s="187"/>
      <c r="D821" s="1"/>
    </row>
    <row r="822" spans="1:4" ht="12.75" customHeight="1">
      <c r="A822" s="121"/>
      <c r="B822" s="186"/>
      <c r="C822" s="187"/>
      <c r="D822" s="1"/>
    </row>
    <row r="823" spans="1:4" ht="12.75" customHeight="1">
      <c r="A823" s="121"/>
      <c r="B823" s="186"/>
      <c r="C823" s="187"/>
      <c r="D823" s="1"/>
    </row>
    <row r="824" spans="1:4" ht="12.75" customHeight="1">
      <c r="A824" s="121"/>
      <c r="B824" s="186"/>
      <c r="C824" s="187"/>
      <c r="D824" s="1"/>
    </row>
    <row r="825" spans="1:4" ht="12.75" customHeight="1">
      <c r="A825" s="121"/>
      <c r="B825" s="186"/>
      <c r="C825" s="187"/>
      <c r="D825" s="1"/>
    </row>
    <row r="826" spans="1:4" ht="12.75" customHeight="1">
      <c r="A826" s="121"/>
      <c r="B826" s="186"/>
      <c r="C826" s="187"/>
      <c r="D826" s="1"/>
    </row>
    <row r="827" spans="1:4" ht="12.75" customHeight="1">
      <c r="A827" s="121"/>
      <c r="B827" s="186"/>
      <c r="C827" s="187"/>
      <c r="D827" s="1"/>
    </row>
    <row r="828" spans="1:4" ht="12.75" customHeight="1">
      <c r="A828" s="121"/>
      <c r="B828" s="186"/>
      <c r="C828" s="187"/>
      <c r="D828" s="1"/>
    </row>
    <row r="829" spans="1:4" ht="12.75" customHeight="1">
      <c r="A829" s="121"/>
      <c r="B829" s="186"/>
      <c r="C829" s="187"/>
      <c r="D829" s="1"/>
    </row>
    <row r="830" spans="1:4" ht="12.75" customHeight="1">
      <c r="A830" s="121"/>
      <c r="B830" s="186"/>
      <c r="C830" s="187"/>
      <c r="D830" s="1"/>
    </row>
    <row r="831" spans="1:4" ht="12.75" customHeight="1">
      <c r="A831" s="121"/>
      <c r="B831" s="186"/>
      <c r="C831" s="187"/>
      <c r="D831" s="1"/>
    </row>
    <row r="832" spans="1:4" ht="12.75" customHeight="1">
      <c r="A832" s="121"/>
      <c r="B832" s="186"/>
      <c r="C832" s="187"/>
      <c r="D832" s="1"/>
    </row>
    <row r="833" spans="1:4" ht="12.75" customHeight="1">
      <c r="A833" s="121"/>
      <c r="B833" s="186"/>
      <c r="C833" s="187"/>
      <c r="D833" s="1"/>
    </row>
    <row r="834" spans="1:4" ht="12.75" customHeight="1">
      <c r="A834" s="121"/>
      <c r="B834" s="186"/>
      <c r="C834" s="187"/>
      <c r="D834" s="1"/>
    </row>
    <row r="835" spans="1:4" ht="12.75" customHeight="1">
      <c r="A835" s="121"/>
      <c r="B835" s="186"/>
      <c r="C835" s="187"/>
      <c r="D835" s="1"/>
    </row>
    <row r="836" spans="1:4" ht="12.75" customHeight="1">
      <c r="A836" s="121"/>
      <c r="B836" s="186"/>
      <c r="C836" s="187"/>
      <c r="D836" s="1"/>
    </row>
    <row r="837" spans="1:4" ht="12.75" customHeight="1">
      <c r="A837" s="121"/>
      <c r="B837" s="186"/>
      <c r="C837" s="187"/>
      <c r="D837" s="1"/>
    </row>
    <row r="838" spans="1:4" ht="12.75" customHeight="1">
      <c r="A838" s="121"/>
      <c r="B838" s="186"/>
      <c r="C838" s="187"/>
      <c r="D838" s="1"/>
    </row>
    <row r="839" spans="1:4" ht="12.75" customHeight="1">
      <c r="A839" s="121"/>
      <c r="B839" s="186"/>
      <c r="C839" s="187"/>
      <c r="D839" s="1"/>
    </row>
    <row r="840" spans="1:4" ht="12.75" customHeight="1">
      <c r="A840" s="121"/>
      <c r="B840" s="186"/>
      <c r="C840" s="187"/>
      <c r="D840" s="1"/>
    </row>
    <row r="841" spans="1:4" ht="12.75" customHeight="1">
      <c r="A841" s="121"/>
      <c r="B841" s="186"/>
      <c r="C841" s="187"/>
      <c r="D841" s="1"/>
    </row>
    <row r="842" spans="1:4" ht="12.75" customHeight="1">
      <c r="A842" s="121"/>
      <c r="B842" s="186"/>
      <c r="C842" s="187"/>
      <c r="D842" s="1"/>
    </row>
    <row r="843" spans="1:4" ht="12.75" customHeight="1">
      <c r="A843" s="121"/>
      <c r="B843" s="186"/>
      <c r="C843" s="187"/>
      <c r="D843" s="1"/>
    </row>
    <row r="844" spans="1:4" ht="12.75" customHeight="1">
      <c r="A844" s="121"/>
      <c r="B844" s="186"/>
      <c r="C844" s="187"/>
      <c r="D844" s="1"/>
    </row>
    <row r="845" spans="1:4" ht="12.75" customHeight="1">
      <c r="A845" s="121"/>
      <c r="B845" s="186"/>
      <c r="C845" s="187"/>
      <c r="D845" s="1"/>
    </row>
    <row r="846" spans="1:4" ht="12.75" customHeight="1">
      <c r="A846" s="121"/>
      <c r="B846" s="186"/>
      <c r="C846" s="187"/>
      <c r="D846" s="1"/>
    </row>
    <row r="847" spans="1:4" ht="12.75" customHeight="1">
      <c r="A847" s="121"/>
      <c r="B847" s="186"/>
      <c r="C847" s="187"/>
      <c r="D847" s="1"/>
    </row>
    <row r="848" spans="1:4" ht="12.75" customHeight="1">
      <c r="A848" s="121"/>
      <c r="B848" s="186"/>
      <c r="C848" s="187"/>
      <c r="D848" s="1"/>
    </row>
    <row r="849" spans="1:4" ht="12.75" customHeight="1">
      <c r="A849" s="121"/>
      <c r="B849" s="186"/>
      <c r="C849" s="187"/>
      <c r="D849" s="1"/>
    </row>
    <row r="850" spans="1:4" ht="12.75" customHeight="1">
      <c r="A850" s="121"/>
      <c r="B850" s="186"/>
      <c r="C850" s="187"/>
      <c r="D850" s="1"/>
    </row>
    <row r="851" spans="1:4" ht="12.75" customHeight="1">
      <c r="A851" s="121"/>
      <c r="B851" s="186"/>
      <c r="C851" s="187"/>
      <c r="D851" s="1"/>
    </row>
    <row r="852" spans="1:4" ht="12.75" customHeight="1">
      <c r="A852" s="121"/>
      <c r="B852" s="186"/>
      <c r="C852" s="187"/>
      <c r="D852" s="1"/>
    </row>
    <row r="853" spans="1:4" ht="12.75" customHeight="1">
      <c r="A853" s="121"/>
      <c r="B853" s="186"/>
      <c r="C853" s="187"/>
      <c r="D853" s="1"/>
    </row>
    <row r="854" spans="1:4" ht="12.75" customHeight="1">
      <c r="A854" s="121"/>
      <c r="B854" s="186"/>
      <c r="C854" s="187"/>
      <c r="D854" s="1"/>
    </row>
    <row r="855" spans="1:4" ht="12.75" customHeight="1">
      <c r="A855" s="121"/>
      <c r="B855" s="186"/>
      <c r="C855" s="187"/>
      <c r="D855" s="1"/>
    </row>
    <row r="856" spans="1:4" ht="12.75" customHeight="1">
      <c r="A856" s="121"/>
      <c r="B856" s="186"/>
      <c r="C856" s="187"/>
      <c r="D856" s="1"/>
    </row>
    <row r="857" spans="1:4" ht="12.75" customHeight="1">
      <c r="A857" s="121"/>
      <c r="B857" s="186"/>
      <c r="C857" s="187"/>
      <c r="D857" s="1"/>
    </row>
    <row r="858" spans="1:4" ht="12.75" customHeight="1">
      <c r="A858" s="121"/>
      <c r="B858" s="186"/>
      <c r="C858" s="187"/>
      <c r="D858" s="1"/>
    </row>
    <row r="859" spans="1:4" ht="12.75" customHeight="1">
      <c r="A859" s="121"/>
      <c r="B859" s="186"/>
      <c r="C859" s="187"/>
      <c r="D859" s="1"/>
    </row>
    <row r="860" spans="1:4" ht="12.75" customHeight="1">
      <c r="A860" s="121"/>
      <c r="B860" s="186"/>
      <c r="C860" s="187"/>
      <c r="D860" s="1"/>
    </row>
    <row r="861" spans="1:4" ht="12.75" customHeight="1">
      <c r="A861" s="121"/>
      <c r="B861" s="186"/>
      <c r="C861" s="187"/>
      <c r="D861" s="1"/>
    </row>
    <row r="862" spans="1:4" ht="12.75" customHeight="1">
      <c r="A862" s="121"/>
      <c r="B862" s="186"/>
      <c r="C862" s="187"/>
      <c r="D862" s="1"/>
    </row>
    <row r="863" spans="1:4" ht="12.75" customHeight="1">
      <c r="A863" s="121"/>
      <c r="B863" s="186"/>
      <c r="C863" s="187"/>
      <c r="D863" s="1"/>
    </row>
    <row r="864" spans="1:4" ht="12.75" customHeight="1">
      <c r="A864" s="121"/>
      <c r="B864" s="186"/>
      <c r="C864" s="187"/>
      <c r="D864" s="1"/>
    </row>
    <row r="865" spans="1:4" ht="12.75" customHeight="1">
      <c r="A865" s="121"/>
      <c r="B865" s="186"/>
      <c r="C865" s="187"/>
      <c r="D865" s="1"/>
    </row>
    <row r="866" spans="1:4" ht="12.75" customHeight="1">
      <c r="A866" s="121"/>
      <c r="B866" s="186"/>
      <c r="C866" s="187"/>
      <c r="D866" s="1"/>
    </row>
    <row r="867" spans="1:4" ht="12.75" customHeight="1">
      <c r="A867" s="121"/>
      <c r="B867" s="186"/>
      <c r="C867" s="187"/>
      <c r="D867" s="1"/>
    </row>
    <row r="868" spans="1:4" ht="12.75" customHeight="1">
      <c r="A868" s="121"/>
      <c r="B868" s="186"/>
      <c r="C868" s="187"/>
      <c r="D868" s="1"/>
    </row>
    <row r="869" spans="1:4" ht="12.75" customHeight="1">
      <c r="A869" s="121"/>
      <c r="B869" s="186"/>
      <c r="C869" s="187"/>
      <c r="D869" s="1"/>
    </row>
    <row r="870" spans="1:4" ht="12.75" customHeight="1">
      <c r="A870" s="121"/>
      <c r="B870" s="186"/>
      <c r="C870" s="187"/>
      <c r="D870" s="1"/>
    </row>
    <row r="871" spans="1:4" ht="12.75" customHeight="1">
      <c r="A871" s="121"/>
      <c r="B871" s="186"/>
      <c r="C871" s="187"/>
      <c r="D871" s="1"/>
    </row>
    <row r="872" spans="1:4" ht="12.75" customHeight="1">
      <c r="A872" s="121"/>
      <c r="B872" s="186"/>
      <c r="C872" s="187"/>
      <c r="D872" s="1"/>
    </row>
    <row r="873" spans="1:4" ht="12.75" customHeight="1">
      <c r="A873" s="121"/>
      <c r="B873" s="186"/>
      <c r="C873" s="187"/>
      <c r="D873" s="1"/>
    </row>
    <row r="874" spans="1:4" ht="12.75" customHeight="1">
      <c r="A874" s="121"/>
      <c r="B874" s="186"/>
      <c r="C874" s="187"/>
      <c r="D874" s="1"/>
    </row>
    <row r="875" spans="1:4" ht="12.75" customHeight="1">
      <c r="A875" s="121"/>
      <c r="B875" s="186"/>
      <c r="C875" s="187"/>
      <c r="D875" s="1"/>
    </row>
    <row r="876" spans="1:4" ht="12.75" customHeight="1">
      <c r="A876" s="121"/>
      <c r="B876" s="186"/>
      <c r="C876" s="187"/>
      <c r="D876" s="1"/>
    </row>
    <row r="877" spans="1:4" ht="12.75" customHeight="1">
      <c r="A877" s="121"/>
      <c r="B877" s="186"/>
      <c r="C877" s="187"/>
      <c r="D877" s="1"/>
    </row>
    <row r="878" spans="1:4" ht="12.75" customHeight="1">
      <c r="A878" s="121"/>
      <c r="B878" s="186"/>
      <c r="C878" s="187"/>
      <c r="D878" s="1"/>
    </row>
    <row r="879" spans="1:4" ht="12.75" customHeight="1">
      <c r="A879" s="121"/>
      <c r="B879" s="186"/>
      <c r="C879" s="187"/>
      <c r="D879" s="1"/>
    </row>
    <row r="880" spans="1:4" ht="12.75" customHeight="1">
      <c r="A880" s="121"/>
      <c r="B880" s="186"/>
      <c r="C880" s="187"/>
      <c r="D880" s="1"/>
    </row>
    <row r="881" spans="1:4" ht="12.75" customHeight="1">
      <c r="A881" s="121"/>
      <c r="B881" s="186"/>
      <c r="C881" s="187"/>
      <c r="D881" s="1"/>
    </row>
    <row r="882" spans="1:4" ht="12.75" customHeight="1">
      <c r="A882" s="121"/>
      <c r="B882" s="186"/>
      <c r="C882" s="187"/>
      <c r="D882" s="1"/>
    </row>
    <row r="883" spans="1:4" ht="12.75" customHeight="1">
      <c r="A883" s="121"/>
      <c r="B883" s="186"/>
      <c r="C883" s="187"/>
      <c r="D883" s="1"/>
    </row>
    <row r="884" spans="1:4" ht="12.75" customHeight="1">
      <c r="A884" s="121"/>
      <c r="B884" s="186"/>
      <c r="C884" s="187"/>
      <c r="D884" s="1"/>
    </row>
    <row r="885" spans="1:4" ht="12.75" customHeight="1">
      <c r="A885" s="121"/>
      <c r="B885" s="186"/>
      <c r="C885" s="187"/>
      <c r="D885" s="1"/>
    </row>
    <row r="886" spans="1:4" ht="12.75" customHeight="1">
      <c r="A886" s="121"/>
      <c r="B886" s="186"/>
      <c r="C886" s="187"/>
      <c r="D886" s="1"/>
    </row>
    <row r="887" spans="1:4" ht="12.75" customHeight="1">
      <c r="A887" s="121"/>
      <c r="B887" s="186"/>
      <c r="C887" s="187"/>
      <c r="D887" s="1"/>
    </row>
    <row r="888" spans="1:4" ht="12.75" customHeight="1">
      <c r="A888" s="121"/>
      <c r="B888" s="186"/>
      <c r="C888" s="187"/>
      <c r="D888" s="1"/>
    </row>
    <row r="889" spans="1:4" ht="12.75" customHeight="1">
      <c r="A889" s="121"/>
      <c r="B889" s="186"/>
      <c r="C889" s="187"/>
      <c r="D889" s="1"/>
    </row>
    <row r="890" spans="1:4" ht="12.75" customHeight="1">
      <c r="A890" s="121"/>
      <c r="B890" s="186"/>
      <c r="C890" s="187"/>
      <c r="D890" s="1"/>
    </row>
    <row r="891" spans="1:4" ht="12.75" customHeight="1">
      <c r="A891" s="121"/>
      <c r="B891" s="186"/>
      <c r="C891" s="187"/>
      <c r="D891" s="1"/>
    </row>
    <row r="892" spans="1:4" ht="12.75" customHeight="1">
      <c r="A892" s="121"/>
      <c r="B892" s="186"/>
      <c r="C892" s="187"/>
      <c r="D892" s="1"/>
    </row>
    <row r="893" spans="1:4" ht="12.75" customHeight="1">
      <c r="A893" s="121"/>
      <c r="B893" s="186"/>
      <c r="C893" s="187"/>
      <c r="D893" s="1"/>
    </row>
    <row r="894" spans="1:4" ht="12.75" customHeight="1">
      <c r="A894" s="121"/>
      <c r="B894" s="186"/>
      <c r="C894" s="187"/>
      <c r="D894" s="1"/>
    </row>
    <row r="895" spans="1:4" ht="12.75" customHeight="1">
      <c r="A895" s="121"/>
      <c r="B895" s="186"/>
      <c r="C895" s="187"/>
      <c r="D895" s="1"/>
    </row>
    <row r="896" spans="1:4" ht="12.75" customHeight="1">
      <c r="A896" s="121"/>
      <c r="B896" s="186"/>
      <c r="C896" s="187"/>
      <c r="D896" s="1"/>
    </row>
    <row r="897" spans="1:4" ht="12.75" customHeight="1">
      <c r="A897" s="121"/>
      <c r="B897" s="186"/>
      <c r="C897" s="187"/>
      <c r="D897" s="1"/>
    </row>
    <row r="898" spans="1:4" ht="12.75" customHeight="1">
      <c r="A898" s="121"/>
      <c r="B898" s="186"/>
      <c r="C898" s="187"/>
      <c r="D898" s="1"/>
    </row>
    <row r="899" spans="1:4" ht="12.75" customHeight="1">
      <c r="A899" s="121"/>
      <c r="B899" s="186"/>
      <c r="C899" s="187"/>
      <c r="D899" s="1"/>
    </row>
    <row r="900" spans="1:4" ht="12.75" customHeight="1">
      <c r="A900" s="121"/>
      <c r="B900" s="186"/>
      <c r="C900" s="187"/>
      <c r="D900" s="1"/>
    </row>
    <row r="901" spans="1:4" ht="12.75" customHeight="1">
      <c r="A901" s="121"/>
      <c r="B901" s="186"/>
      <c r="C901" s="187"/>
      <c r="D901" s="1"/>
    </row>
    <row r="902" spans="1:4" ht="12.75" customHeight="1">
      <c r="A902" s="121"/>
      <c r="B902" s="186"/>
      <c r="C902" s="187"/>
      <c r="D902" s="1"/>
    </row>
    <row r="903" spans="1:4" ht="12.75" customHeight="1">
      <c r="A903" s="121"/>
      <c r="B903" s="186"/>
      <c r="C903" s="187"/>
      <c r="D903" s="1"/>
    </row>
    <row r="904" spans="1:4" ht="12.75" customHeight="1">
      <c r="A904" s="121"/>
      <c r="B904" s="186"/>
      <c r="C904" s="187"/>
      <c r="D904" s="1"/>
    </row>
    <row r="905" spans="1:4" ht="12.75" customHeight="1">
      <c r="A905" s="121"/>
      <c r="B905" s="186"/>
      <c r="C905" s="187"/>
      <c r="D905" s="1"/>
    </row>
    <row r="906" spans="1:4" ht="12.75" customHeight="1">
      <c r="A906" s="121"/>
      <c r="B906" s="186"/>
      <c r="C906" s="187"/>
      <c r="D906" s="1"/>
    </row>
    <row r="907" spans="1:4" ht="12.75" customHeight="1">
      <c r="A907" s="121"/>
      <c r="B907" s="186"/>
      <c r="C907" s="187"/>
      <c r="D907" s="1"/>
    </row>
    <row r="908" spans="1:4" ht="12.75" customHeight="1">
      <c r="A908" s="121"/>
      <c r="B908" s="186"/>
      <c r="C908" s="187"/>
      <c r="D908" s="1"/>
    </row>
    <row r="909" spans="1:4" ht="12.75" customHeight="1">
      <c r="A909" s="121"/>
      <c r="B909" s="186"/>
      <c r="C909" s="187"/>
      <c r="D909" s="1"/>
    </row>
    <row r="910" spans="1:4" ht="12.75" customHeight="1">
      <c r="A910" s="121"/>
      <c r="B910" s="186"/>
      <c r="C910" s="187"/>
      <c r="D910" s="1"/>
    </row>
    <row r="911" spans="1:4" ht="12.75" customHeight="1">
      <c r="A911" s="121"/>
      <c r="B911" s="186"/>
      <c r="C911" s="187"/>
      <c r="D911" s="1"/>
    </row>
    <row r="912" spans="1:4" ht="12.75" customHeight="1">
      <c r="A912" s="121"/>
      <c r="B912" s="186"/>
      <c r="C912" s="187"/>
      <c r="D912" s="1"/>
    </row>
    <row r="913" spans="1:4" ht="12.75" customHeight="1">
      <c r="A913" s="121"/>
      <c r="B913" s="186"/>
      <c r="C913" s="187"/>
      <c r="D913" s="1"/>
    </row>
    <row r="914" spans="1:4" ht="12.75" customHeight="1">
      <c r="A914" s="121"/>
      <c r="B914" s="186"/>
      <c r="C914" s="187"/>
      <c r="D914" s="1"/>
    </row>
    <row r="915" spans="1:4" ht="12.75" customHeight="1">
      <c r="A915" s="121"/>
      <c r="B915" s="186"/>
      <c r="C915" s="187"/>
      <c r="D915" s="1"/>
    </row>
    <row r="916" spans="1:4" ht="12.75" customHeight="1">
      <c r="A916" s="121"/>
      <c r="B916" s="186"/>
      <c r="C916" s="187"/>
      <c r="D916" s="1"/>
    </row>
    <row r="917" spans="1:4" ht="12.75" customHeight="1">
      <c r="A917" s="121"/>
      <c r="B917" s="186"/>
      <c r="C917" s="187"/>
      <c r="D917" s="1"/>
    </row>
    <row r="918" spans="1:4" ht="12.75" customHeight="1">
      <c r="A918" s="121"/>
      <c r="B918" s="186"/>
      <c r="C918" s="187"/>
      <c r="D918" s="1"/>
    </row>
    <row r="919" spans="1:4" ht="12.75" customHeight="1">
      <c r="A919" s="121"/>
      <c r="B919" s="186"/>
      <c r="C919" s="187"/>
      <c r="D919" s="1"/>
    </row>
    <row r="920" spans="1:4" ht="12.75" customHeight="1">
      <c r="A920" s="121"/>
      <c r="B920" s="186"/>
      <c r="C920" s="187"/>
      <c r="D920" s="1"/>
    </row>
    <row r="921" spans="1:4" ht="12.75" customHeight="1">
      <c r="A921" s="121"/>
      <c r="B921" s="186"/>
      <c r="C921" s="187"/>
      <c r="D921" s="1"/>
    </row>
    <row r="922" spans="1:4" ht="12.75" customHeight="1">
      <c r="A922" s="121"/>
      <c r="B922" s="186"/>
      <c r="C922" s="187"/>
      <c r="D922" s="1"/>
    </row>
    <row r="923" spans="1:4" ht="12.75" customHeight="1">
      <c r="A923" s="121"/>
      <c r="B923" s="186"/>
      <c r="C923" s="187"/>
      <c r="D923" s="1"/>
    </row>
    <row r="924" spans="1:4" ht="12.75" customHeight="1">
      <c r="A924" s="121"/>
      <c r="B924" s="186"/>
      <c r="C924" s="187"/>
      <c r="D924" s="1"/>
    </row>
    <row r="925" spans="1:4" ht="12.75" customHeight="1">
      <c r="A925" s="121"/>
      <c r="B925" s="186"/>
      <c r="C925" s="187"/>
      <c r="D925" s="1"/>
    </row>
    <row r="926" spans="1:4" ht="12.75" customHeight="1">
      <c r="A926" s="121"/>
      <c r="B926" s="186"/>
      <c r="C926" s="187"/>
      <c r="D926" s="1"/>
    </row>
    <row r="927" spans="1:4" ht="12.75" customHeight="1">
      <c r="A927" s="121"/>
      <c r="B927" s="186"/>
      <c r="C927" s="187"/>
      <c r="D927" s="1"/>
    </row>
    <row r="928" spans="1:4" ht="12.75" customHeight="1">
      <c r="A928" s="121"/>
      <c r="B928" s="186"/>
      <c r="C928" s="187"/>
      <c r="D928" s="1"/>
    </row>
    <row r="929" spans="1:4" ht="12.75" customHeight="1">
      <c r="A929" s="121"/>
      <c r="B929" s="186"/>
      <c r="C929" s="187"/>
      <c r="D929" s="1"/>
    </row>
    <row r="930" spans="1:4" ht="12.75" customHeight="1">
      <c r="A930" s="121"/>
      <c r="B930" s="186"/>
      <c r="C930" s="187"/>
      <c r="D930" s="1"/>
    </row>
    <row r="931" spans="1:4" ht="12.75" customHeight="1">
      <c r="A931" s="121"/>
      <c r="B931" s="186"/>
      <c r="C931" s="187"/>
      <c r="D931" s="1"/>
    </row>
    <row r="932" spans="1:4" ht="12.75" customHeight="1">
      <c r="A932" s="121"/>
      <c r="B932" s="186"/>
      <c r="C932" s="187"/>
      <c r="D932" s="1"/>
    </row>
    <row r="933" spans="1:4" ht="12.75" customHeight="1">
      <c r="A933" s="121"/>
      <c r="B933" s="186"/>
      <c r="C933" s="187"/>
      <c r="D933" s="1"/>
    </row>
    <row r="934" spans="1:4" ht="12.75" customHeight="1">
      <c r="A934" s="121"/>
      <c r="B934" s="186"/>
      <c r="C934" s="187"/>
      <c r="D934" s="1"/>
    </row>
    <row r="935" spans="1:4" ht="12.75" customHeight="1">
      <c r="A935" s="121"/>
      <c r="B935" s="186"/>
      <c r="C935" s="187"/>
      <c r="D935" s="1"/>
    </row>
    <row r="936" spans="1:4" ht="12.75" customHeight="1">
      <c r="A936" s="121"/>
      <c r="B936" s="186"/>
      <c r="C936" s="187"/>
      <c r="D936" s="1"/>
    </row>
    <row r="937" spans="1:4" ht="12.75" customHeight="1">
      <c r="A937" s="121"/>
      <c r="B937" s="186"/>
      <c r="C937" s="187"/>
      <c r="D937" s="1"/>
    </row>
    <row r="938" spans="1:4" ht="12.75" customHeight="1">
      <c r="A938" s="121"/>
      <c r="B938" s="186"/>
      <c r="C938" s="187"/>
      <c r="D938" s="1"/>
    </row>
    <row r="939" spans="1:4" ht="12.75" customHeight="1">
      <c r="A939" s="121"/>
      <c r="B939" s="186"/>
      <c r="C939" s="187"/>
      <c r="D939" s="1"/>
    </row>
    <row r="940" spans="1:4" ht="12.75" customHeight="1">
      <c r="A940" s="121"/>
      <c r="B940" s="186"/>
      <c r="C940" s="187"/>
      <c r="D940" s="1"/>
    </row>
    <row r="941" spans="1:4" ht="12.75" customHeight="1">
      <c r="A941" s="121"/>
      <c r="B941" s="186"/>
      <c r="C941" s="187"/>
      <c r="D941" s="1"/>
    </row>
    <row r="942" spans="1:4" ht="12.75" customHeight="1">
      <c r="A942" s="121"/>
      <c r="B942" s="186"/>
      <c r="C942" s="187"/>
      <c r="D942" s="1"/>
    </row>
    <row r="943" spans="1:4" ht="12.75" customHeight="1">
      <c r="A943" s="121"/>
      <c r="B943" s="186"/>
      <c r="C943" s="187"/>
      <c r="D943" s="1"/>
    </row>
    <row r="944" spans="1:4" ht="12.75" customHeight="1">
      <c r="A944" s="121"/>
      <c r="B944" s="186"/>
      <c r="C944" s="187"/>
      <c r="D944" s="1"/>
    </row>
    <row r="945" spans="1:4" ht="12.75" customHeight="1">
      <c r="A945" s="121"/>
      <c r="B945" s="186"/>
      <c r="C945" s="187"/>
      <c r="D945" s="1"/>
    </row>
    <row r="946" spans="1:4" ht="12.75" customHeight="1">
      <c r="A946" s="121"/>
      <c r="B946" s="186"/>
      <c r="C946" s="187"/>
      <c r="D946" s="1"/>
    </row>
    <row r="947" spans="1:4" ht="12.75" customHeight="1">
      <c r="A947" s="121"/>
      <c r="B947" s="186"/>
      <c r="C947" s="187"/>
      <c r="D947" s="1"/>
    </row>
    <row r="948" spans="1:4" ht="12.75" customHeight="1">
      <c r="A948" s="121"/>
      <c r="B948" s="186"/>
      <c r="C948" s="187"/>
      <c r="D948" s="1"/>
    </row>
    <row r="949" spans="1:4" ht="12.75" customHeight="1">
      <c r="A949" s="121"/>
      <c r="B949" s="186"/>
      <c r="C949" s="187"/>
      <c r="D949" s="1"/>
    </row>
    <row r="950" spans="1:4" ht="12.75" customHeight="1">
      <c r="A950" s="121"/>
      <c r="B950" s="186"/>
      <c r="C950" s="187"/>
      <c r="D950" s="1"/>
    </row>
    <row r="951" spans="1:4" ht="12.75" customHeight="1">
      <c r="A951" s="121"/>
      <c r="B951" s="186"/>
      <c r="C951" s="187"/>
      <c r="D951" s="1"/>
    </row>
    <row r="952" spans="1:4" ht="12.75" customHeight="1">
      <c r="A952" s="121"/>
      <c r="B952" s="186"/>
      <c r="C952" s="187"/>
      <c r="D952" s="1"/>
    </row>
    <row r="953" spans="1:4" ht="12.75" customHeight="1">
      <c r="A953" s="121"/>
      <c r="B953" s="186"/>
      <c r="C953" s="187"/>
      <c r="D953" s="1"/>
    </row>
    <row r="954" spans="1:4" ht="12.75" customHeight="1">
      <c r="A954" s="121"/>
      <c r="B954" s="186"/>
      <c r="C954" s="187"/>
      <c r="D954" s="1"/>
    </row>
    <row r="955" spans="1:4" ht="12.75" customHeight="1">
      <c r="A955" s="121"/>
      <c r="B955" s="186"/>
      <c r="C955" s="187"/>
      <c r="D955" s="1"/>
    </row>
    <row r="956" spans="1:4" ht="12.75" customHeight="1">
      <c r="A956" s="121"/>
      <c r="B956" s="186"/>
      <c r="C956" s="187"/>
      <c r="D956" s="1"/>
    </row>
    <row r="957" spans="1:4" ht="12.75" customHeight="1">
      <c r="A957" s="121"/>
      <c r="B957" s="186"/>
      <c r="C957" s="187"/>
      <c r="D957" s="1"/>
    </row>
    <row r="958" spans="1:4" ht="12.75" customHeight="1">
      <c r="A958" s="121"/>
      <c r="B958" s="186"/>
      <c r="C958" s="187"/>
      <c r="D958" s="1"/>
    </row>
    <row r="959" spans="1:4" ht="12.75" customHeight="1">
      <c r="A959" s="121"/>
      <c r="B959" s="186"/>
      <c r="C959" s="187"/>
      <c r="D959" s="1"/>
    </row>
    <row r="960" spans="1:4" ht="12.75" customHeight="1">
      <c r="A960" s="121"/>
      <c r="B960" s="186"/>
      <c r="C960" s="187"/>
      <c r="D960" s="1"/>
    </row>
    <row r="961" spans="1:4" ht="12.75" customHeight="1">
      <c r="A961" s="121"/>
      <c r="B961" s="186"/>
      <c r="C961" s="187"/>
      <c r="D961" s="1"/>
    </row>
    <row r="962" spans="1:4" ht="12.75" customHeight="1">
      <c r="A962" s="121"/>
      <c r="B962" s="186"/>
      <c r="C962" s="187"/>
      <c r="D962" s="1"/>
    </row>
    <row r="963" spans="1:4" ht="12.75" customHeight="1">
      <c r="A963" s="121"/>
      <c r="B963" s="186"/>
      <c r="C963" s="187"/>
      <c r="D963" s="1"/>
    </row>
    <row r="964" spans="1:4" ht="12.75" customHeight="1">
      <c r="A964" s="121"/>
      <c r="B964" s="186"/>
      <c r="C964" s="187"/>
      <c r="D964" s="1"/>
    </row>
    <row r="965" spans="1:4" ht="12.75" customHeight="1">
      <c r="A965" s="121"/>
      <c r="B965" s="186"/>
      <c r="C965" s="187"/>
      <c r="D965" s="1"/>
    </row>
    <row r="966" spans="1:4" ht="12.75" customHeight="1">
      <c r="A966" s="121"/>
      <c r="B966" s="186"/>
      <c r="C966" s="187"/>
      <c r="D966" s="1"/>
    </row>
    <row r="967" spans="1:4" ht="12.75" customHeight="1">
      <c r="A967" s="121"/>
      <c r="B967" s="186"/>
      <c r="C967" s="187"/>
      <c r="D967" s="1"/>
    </row>
    <row r="968" spans="1:4" ht="12.75" customHeight="1">
      <c r="A968" s="121"/>
      <c r="B968" s="186"/>
      <c r="C968" s="187"/>
      <c r="D968" s="1"/>
    </row>
    <row r="969" spans="1:4" ht="12.75" customHeight="1">
      <c r="A969" s="121"/>
      <c r="B969" s="186"/>
      <c r="C969" s="187"/>
      <c r="D969" s="1"/>
    </row>
    <row r="970" spans="1:4" ht="12.75" customHeight="1">
      <c r="A970" s="121"/>
      <c r="B970" s="186"/>
      <c r="C970" s="187"/>
      <c r="D970" s="1"/>
    </row>
    <row r="971" spans="1:4" ht="12.75" customHeight="1">
      <c r="A971" s="121"/>
      <c r="B971" s="186"/>
      <c r="C971" s="187"/>
      <c r="D971" s="1"/>
    </row>
    <row r="972" spans="1:4" ht="12.75" customHeight="1">
      <c r="A972" s="121"/>
      <c r="B972" s="186"/>
      <c r="C972" s="187"/>
      <c r="D972" s="1"/>
    </row>
    <row r="973" spans="1:4" ht="12.75" customHeight="1">
      <c r="A973" s="121"/>
      <c r="B973" s="186"/>
      <c r="C973" s="187"/>
      <c r="D973" s="1"/>
    </row>
    <row r="974" spans="1:4" ht="12.75" customHeight="1">
      <c r="A974" s="121"/>
      <c r="B974" s="186"/>
      <c r="C974" s="187"/>
      <c r="D974" s="1"/>
    </row>
    <row r="975" spans="1:4" ht="12.75" customHeight="1">
      <c r="A975" s="121"/>
      <c r="B975" s="186"/>
      <c r="C975" s="187"/>
      <c r="D975" s="1"/>
    </row>
    <row r="976" spans="1:4" ht="12.75" customHeight="1">
      <c r="A976" s="121"/>
      <c r="B976" s="186"/>
      <c r="C976" s="187"/>
      <c r="D976" s="1"/>
    </row>
    <row r="977" spans="1:4" ht="12.75" customHeight="1">
      <c r="A977" s="121"/>
      <c r="B977" s="186"/>
      <c r="C977" s="187"/>
      <c r="D977" s="1"/>
    </row>
    <row r="978" spans="1:4" ht="12.75" customHeight="1">
      <c r="A978" s="121"/>
      <c r="B978" s="186"/>
      <c r="C978" s="187"/>
      <c r="D978" s="1"/>
    </row>
    <row r="979" spans="1:4" ht="12.75" customHeight="1">
      <c r="A979" s="121"/>
      <c r="B979" s="186"/>
      <c r="C979" s="187"/>
      <c r="D979" s="1"/>
    </row>
    <row r="980" spans="1:4" ht="12.75" customHeight="1">
      <c r="A980" s="121"/>
      <c r="B980" s="186"/>
      <c r="C980" s="187"/>
      <c r="D980" s="1"/>
    </row>
    <row r="981" spans="1:4" ht="12.75" customHeight="1">
      <c r="A981" s="121"/>
      <c r="B981" s="186"/>
      <c r="C981" s="187"/>
      <c r="D981" s="1"/>
    </row>
    <row r="982" spans="1:4" ht="12.75" customHeight="1">
      <c r="A982" s="121"/>
      <c r="B982" s="186"/>
      <c r="C982" s="187"/>
      <c r="D982" s="1"/>
    </row>
    <row r="983" spans="1:4" ht="12.75" customHeight="1">
      <c r="A983" s="121"/>
      <c r="B983" s="186"/>
      <c r="C983" s="187"/>
      <c r="D983" s="1"/>
    </row>
    <row r="984" spans="1:4" ht="12.75" customHeight="1">
      <c r="A984" s="121"/>
      <c r="B984" s="186"/>
      <c r="C984" s="187"/>
      <c r="D984" s="1"/>
    </row>
    <row r="985" spans="1:4" ht="12.75" customHeight="1">
      <c r="A985" s="121"/>
      <c r="B985" s="186"/>
      <c r="C985" s="187"/>
      <c r="D985" s="1"/>
    </row>
    <row r="986" spans="1:4" ht="12.75" customHeight="1">
      <c r="A986" s="121"/>
      <c r="B986" s="186"/>
      <c r="C986" s="187"/>
      <c r="D986" s="1"/>
    </row>
    <row r="987" spans="1:4" ht="12.75" customHeight="1">
      <c r="A987" s="121"/>
      <c r="B987" s="186"/>
      <c r="C987" s="187"/>
      <c r="D987" s="1"/>
    </row>
    <row r="988" spans="1:4" ht="12.75" customHeight="1">
      <c r="A988" s="121"/>
      <c r="B988" s="186"/>
      <c r="C988" s="187"/>
      <c r="D988" s="1"/>
    </row>
    <row r="989" spans="1:4" ht="12.75" customHeight="1">
      <c r="A989" s="121"/>
      <c r="B989" s="186"/>
      <c r="C989" s="187"/>
      <c r="D989" s="1"/>
    </row>
    <row r="990" spans="1:4" ht="12.75" customHeight="1">
      <c r="A990" s="121"/>
      <c r="B990" s="186"/>
      <c r="C990" s="187"/>
      <c r="D990" s="1"/>
    </row>
    <row r="991" spans="1:4" ht="12.75" customHeight="1">
      <c r="A991" s="121"/>
      <c r="B991" s="186"/>
      <c r="C991" s="187"/>
      <c r="D991" s="1"/>
    </row>
    <row r="992" spans="1:4" ht="12.75" customHeight="1">
      <c r="A992" s="121"/>
      <c r="B992" s="186"/>
      <c r="C992" s="187"/>
      <c r="D992" s="1"/>
    </row>
    <row r="993" spans="1:4" ht="12.75" customHeight="1">
      <c r="A993" s="121"/>
      <c r="B993" s="186"/>
      <c r="C993" s="187"/>
      <c r="D993" s="1"/>
    </row>
    <row r="994" spans="1:4" ht="12.75" customHeight="1">
      <c r="A994" s="121"/>
      <c r="B994" s="186"/>
      <c r="C994" s="187"/>
      <c r="D994" s="1"/>
    </row>
    <row r="995" spans="1:4" ht="12.75" customHeight="1">
      <c r="A995" s="121"/>
      <c r="B995" s="186"/>
      <c r="C995" s="187"/>
      <c r="D995" s="1"/>
    </row>
    <row r="996" spans="1:4" ht="12.75" customHeight="1">
      <c r="A996" s="121"/>
      <c r="B996" s="186"/>
      <c r="C996" s="187"/>
      <c r="D996" s="1"/>
    </row>
    <row r="997" spans="1:4" ht="12.75" customHeight="1">
      <c r="A997" s="121"/>
      <c r="B997" s="186"/>
      <c r="C997" s="187"/>
      <c r="D997" s="1"/>
    </row>
    <row r="998" spans="1:4" ht="12.75" customHeight="1">
      <c r="A998" s="121"/>
      <c r="B998" s="186"/>
      <c r="C998" s="187"/>
      <c r="D998" s="1"/>
    </row>
    <row r="999" spans="1:4" ht="12.75" customHeight="1">
      <c r="A999" s="121"/>
      <c r="B999" s="186"/>
      <c r="C999" s="187"/>
      <c r="D999" s="1"/>
    </row>
    <row r="1000" spans="1:4" ht="12.75" customHeight="1">
      <c r="A1000" s="121"/>
      <c r="B1000" s="186"/>
      <c r="C1000" s="187"/>
      <c r="D1000" s="1"/>
    </row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2.5703125" defaultRowHeight="15" customHeight="1"/>
  <cols>
    <col min="1" max="1" width="39.28515625" customWidth="1"/>
    <col min="2" max="4" width="11.42578125" customWidth="1"/>
    <col min="5" max="5" width="24.140625" customWidth="1"/>
    <col min="6" max="6" width="11.42578125" customWidth="1"/>
    <col min="7" max="26" width="10" customWidth="1"/>
  </cols>
  <sheetData>
    <row r="1" spans="1:26" ht="12.75" customHeight="1">
      <c r="A1" s="188" t="s">
        <v>282</v>
      </c>
      <c r="B1" s="114"/>
      <c r="C1" s="114"/>
      <c r="D1" s="114"/>
      <c r="E1" s="115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</row>
    <row r="2" spans="1:26" ht="33.75" customHeight="1">
      <c r="A2" s="74"/>
      <c r="B2" s="101" t="s">
        <v>283</v>
      </c>
      <c r="C2" s="102" t="s">
        <v>284</v>
      </c>
      <c r="D2" s="101" t="s">
        <v>285</v>
      </c>
      <c r="E2" s="74" t="s">
        <v>286</v>
      </c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</row>
    <row r="3" spans="1:26" ht="12.75" customHeight="1">
      <c r="A3" s="103" t="s">
        <v>287</v>
      </c>
      <c r="B3" s="104" t="s">
        <v>96</v>
      </c>
      <c r="C3" s="74">
        <v>1900</v>
      </c>
      <c r="D3" s="74">
        <v>450</v>
      </c>
      <c r="E3" s="74">
        <f t="shared" ref="E3:E30" si="0">C3*D3</f>
        <v>855000</v>
      </c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ht="12.75" customHeight="1">
      <c r="A4" s="103" t="s">
        <v>288</v>
      </c>
      <c r="B4" s="104" t="s">
        <v>96</v>
      </c>
      <c r="C4" s="74">
        <v>1380</v>
      </c>
      <c r="D4" s="74">
        <v>100</v>
      </c>
      <c r="E4" s="74">
        <f t="shared" si="0"/>
        <v>138000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1"/>
      <c r="W4" s="121"/>
      <c r="X4" s="121"/>
      <c r="Y4" s="121"/>
      <c r="Z4" s="121"/>
    </row>
    <row r="5" spans="1:26" ht="12.75" customHeight="1">
      <c r="A5" s="103" t="s">
        <v>289</v>
      </c>
      <c r="B5" s="105" t="s">
        <v>290</v>
      </c>
      <c r="C5" s="74">
        <v>9860</v>
      </c>
      <c r="D5" s="74">
        <v>20</v>
      </c>
      <c r="E5" s="74">
        <f t="shared" si="0"/>
        <v>197200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</row>
    <row r="6" spans="1:26" ht="12.75" customHeight="1">
      <c r="A6" s="103" t="s">
        <v>291</v>
      </c>
      <c r="B6" s="105" t="s">
        <v>290</v>
      </c>
      <c r="C6" s="74">
        <v>10500</v>
      </c>
      <c r="D6" s="74">
        <v>20</v>
      </c>
      <c r="E6" s="74">
        <f t="shared" si="0"/>
        <v>210000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</row>
    <row r="7" spans="1:26" ht="12.75" customHeight="1">
      <c r="A7" s="103" t="s">
        <v>292</v>
      </c>
      <c r="B7" s="105" t="s">
        <v>290</v>
      </c>
      <c r="C7" s="74">
        <v>5800</v>
      </c>
      <c r="D7" s="74">
        <v>20</v>
      </c>
      <c r="E7" s="74">
        <f t="shared" si="0"/>
        <v>116000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</row>
    <row r="8" spans="1:26" ht="12.75" customHeight="1">
      <c r="A8" s="103" t="s">
        <v>293</v>
      </c>
      <c r="B8" s="105" t="s">
        <v>290</v>
      </c>
      <c r="C8" s="74">
        <v>27840</v>
      </c>
      <c r="D8" s="74">
        <v>10</v>
      </c>
      <c r="E8" s="74">
        <f t="shared" si="0"/>
        <v>278400</v>
      </c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  <c r="T8" s="121"/>
      <c r="U8" s="121"/>
      <c r="V8" s="121"/>
      <c r="W8" s="121"/>
      <c r="X8" s="121"/>
      <c r="Y8" s="121"/>
      <c r="Z8" s="121"/>
    </row>
    <row r="9" spans="1:26" ht="12.75" customHeight="1">
      <c r="A9" s="103" t="s">
        <v>294</v>
      </c>
      <c r="B9" s="105" t="s">
        <v>295</v>
      </c>
      <c r="C9" s="74">
        <v>406</v>
      </c>
      <c r="D9" s="74">
        <v>500</v>
      </c>
      <c r="E9" s="74">
        <f t="shared" si="0"/>
        <v>203000</v>
      </c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</row>
    <row r="10" spans="1:26" ht="12.75" customHeight="1">
      <c r="A10" s="103" t="s">
        <v>296</v>
      </c>
      <c r="B10" s="106" t="s">
        <v>297</v>
      </c>
      <c r="C10" s="74">
        <v>34.799999999999997</v>
      </c>
      <c r="D10" s="74">
        <v>500</v>
      </c>
      <c r="E10" s="74">
        <f t="shared" si="0"/>
        <v>17400</v>
      </c>
      <c r="F10" s="121"/>
      <c r="G10" s="121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</row>
    <row r="11" spans="1:26" ht="12.75" customHeight="1">
      <c r="A11" s="103" t="s">
        <v>298</v>
      </c>
      <c r="B11" s="105" t="s">
        <v>299</v>
      </c>
      <c r="C11" s="74">
        <v>1774.8</v>
      </c>
      <c r="D11" s="74">
        <v>150</v>
      </c>
      <c r="E11" s="74">
        <f t="shared" si="0"/>
        <v>266220</v>
      </c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</row>
    <row r="12" spans="1:26" ht="12.75" customHeight="1">
      <c r="A12" s="103" t="s">
        <v>300</v>
      </c>
      <c r="B12" s="105" t="s">
        <v>301</v>
      </c>
      <c r="C12" s="74">
        <v>17840.669999999998</v>
      </c>
      <c r="D12" s="74">
        <v>12</v>
      </c>
      <c r="E12" s="74">
        <f t="shared" si="0"/>
        <v>214088.03999999998</v>
      </c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</row>
    <row r="13" spans="1:26" ht="12.75" customHeight="1">
      <c r="A13" s="103" t="s">
        <v>302</v>
      </c>
      <c r="B13" s="105" t="s">
        <v>301</v>
      </c>
      <c r="C13" s="74">
        <v>22573.599999999999</v>
      </c>
      <c r="D13" s="74">
        <v>24</v>
      </c>
      <c r="E13" s="74">
        <f t="shared" si="0"/>
        <v>541766.39999999991</v>
      </c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</row>
    <row r="14" spans="1:26" ht="12.75" customHeight="1">
      <c r="A14" s="103" t="s">
        <v>303</v>
      </c>
      <c r="B14" s="105" t="s">
        <v>301</v>
      </c>
      <c r="C14" s="74">
        <v>11321.6</v>
      </c>
      <c r="D14" s="74">
        <v>24</v>
      </c>
      <c r="E14" s="74">
        <f t="shared" si="0"/>
        <v>271718.40000000002</v>
      </c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</row>
    <row r="15" spans="1:26" ht="12.75" customHeight="1">
      <c r="A15" s="103" t="s">
        <v>304</v>
      </c>
      <c r="B15" s="104" t="s">
        <v>96</v>
      </c>
      <c r="C15" s="74">
        <v>4988</v>
      </c>
      <c r="D15" s="74">
        <v>200</v>
      </c>
      <c r="E15" s="74">
        <f t="shared" si="0"/>
        <v>997600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</row>
    <row r="16" spans="1:26" ht="12.75" customHeight="1">
      <c r="A16" s="103" t="s">
        <v>305</v>
      </c>
      <c r="B16" s="107" t="s">
        <v>107</v>
      </c>
      <c r="C16" s="74">
        <v>2900</v>
      </c>
      <c r="D16" s="74">
        <v>200</v>
      </c>
      <c r="E16" s="74">
        <f t="shared" si="0"/>
        <v>580000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</row>
    <row r="17" spans="1:26" ht="12.75" customHeight="1">
      <c r="A17" s="103" t="s">
        <v>306</v>
      </c>
      <c r="B17" s="104" t="s">
        <v>96</v>
      </c>
      <c r="C17" s="74">
        <v>812</v>
      </c>
      <c r="D17" s="74">
        <v>600</v>
      </c>
      <c r="E17" s="74">
        <f t="shared" si="0"/>
        <v>487200</v>
      </c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</row>
    <row r="18" spans="1:26" ht="12.75" customHeight="1">
      <c r="A18" s="103" t="s">
        <v>307</v>
      </c>
      <c r="B18" s="104" t="s">
        <v>96</v>
      </c>
      <c r="C18" s="74">
        <v>9000</v>
      </c>
      <c r="D18" s="74">
        <v>200</v>
      </c>
      <c r="E18" s="74">
        <f t="shared" si="0"/>
        <v>1800000</v>
      </c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</row>
    <row r="19" spans="1:26" ht="12.75" customHeight="1">
      <c r="A19" s="103" t="s">
        <v>308</v>
      </c>
      <c r="B19" s="108" t="s">
        <v>309</v>
      </c>
      <c r="C19" s="74">
        <v>7000</v>
      </c>
      <c r="D19" s="74">
        <v>1</v>
      </c>
      <c r="E19" s="74">
        <f t="shared" si="0"/>
        <v>7000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</row>
    <row r="20" spans="1:26" ht="12.75" customHeight="1">
      <c r="A20" s="103" t="s">
        <v>310</v>
      </c>
      <c r="B20" s="108" t="s">
        <v>309</v>
      </c>
      <c r="C20" s="74">
        <v>6700</v>
      </c>
      <c r="D20" s="74">
        <v>1</v>
      </c>
      <c r="E20" s="74">
        <f t="shared" si="0"/>
        <v>6700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</row>
    <row r="21" spans="1:26" ht="12.75" customHeight="1">
      <c r="A21" s="103" t="s">
        <v>311</v>
      </c>
      <c r="B21" s="108" t="s">
        <v>309</v>
      </c>
      <c r="C21" s="74">
        <v>6400</v>
      </c>
      <c r="D21" s="74">
        <v>1</v>
      </c>
      <c r="E21" s="74">
        <f t="shared" si="0"/>
        <v>6400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</row>
    <row r="22" spans="1:26" ht="12.75" customHeight="1">
      <c r="A22" s="103" t="s">
        <v>312</v>
      </c>
      <c r="B22" s="108" t="s">
        <v>309</v>
      </c>
      <c r="C22" s="74">
        <v>7000</v>
      </c>
      <c r="D22" s="74">
        <v>1</v>
      </c>
      <c r="E22" s="74">
        <f t="shared" si="0"/>
        <v>7000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121"/>
      <c r="W22" s="121"/>
      <c r="X22" s="121"/>
      <c r="Y22" s="121"/>
      <c r="Z22" s="121"/>
    </row>
    <row r="23" spans="1:26" ht="12.75" customHeight="1">
      <c r="A23" s="103" t="s">
        <v>313</v>
      </c>
      <c r="B23" s="108" t="s">
        <v>309</v>
      </c>
      <c r="C23" s="74">
        <v>6700</v>
      </c>
      <c r="D23" s="74">
        <v>1</v>
      </c>
      <c r="E23" s="74">
        <f t="shared" si="0"/>
        <v>6700</v>
      </c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1"/>
      <c r="Z23" s="121"/>
    </row>
    <row r="24" spans="1:26" ht="12.75" customHeight="1">
      <c r="A24" s="103" t="s">
        <v>314</v>
      </c>
      <c r="B24" s="108" t="s">
        <v>309</v>
      </c>
      <c r="C24" s="74">
        <v>6400</v>
      </c>
      <c r="D24" s="74">
        <v>1</v>
      </c>
      <c r="E24" s="74">
        <f t="shared" si="0"/>
        <v>6400</v>
      </c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121"/>
      <c r="W24" s="121"/>
      <c r="X24" s="121"/>
      <c r="Y24" s="121"/>
      <c r="Z24" s="121"/>
    </row>
    <row r="25" spans="1:26" ht="12.75" customHeight="1">
      <c r="A25" s="103" t="s">
        <v>315</v>
      </c>
      <c r="B25" s="108" t="s">
        <v>309</v>
      </c>
      <c r="C25" s="74">
        <v>22000</v>
      </c>
      <c r="D25" s="74">
        <v>1</v>
      </c>
      <c r="E25" s="74">
        <f t="shared" si="0"/>
        <v>22000</v>
      </c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</row>
    <row r="26" spans="1:26" ht="12.75" customHeight="1">
      <c r="A26" s="103" t="s">
        <v>316</v>
      </c>
      <c r="B26" s="108" t="s">
        <v>309</v>
      </c>
      <c r="C26" s="74">
        <v>18000</v>
      </c>
      <c r="D26" s="74">
        <v>1</v>
      </c>
      <c r="E26" s="74">
        <f t="shared" si="0"/>
        <v>18000</v>
      </c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  <c r="T26" s="121"/>
      <c r="U26" s="121"/>
      <c r="V26" s="121"/>
      <c r="W26" s="121"/>
      <c r="X26" s="121"/>
      <c r="Y26" s="121"/>
      <c r="Z26" s="121"/>
    </row>
    <row r="27" spans="1:26" ht="12.75" customHeight="1">
      <c r="A27" s="103" t="s">
        <v>317</v>
      </c>
      <c r="B27" s="108" t="s">
        <v>309</v>
      </c>
      <c r="C27" s="74">
        <v>20000</v>
      </c>
      <c r="D27" s="74">
        <v>1</v>
      </c>
      <c r="E27" s="74">
        <f t="shared" si="0"/>
        <v>20000</v>
      </c>
      <c r="F27" s="121"/>
      <c r="G27" s="121"/>
      <c r="H27" s="121"/>
      <c r="I27" s="121"/>
      <c r="J27" s="121"/>
      <c r="K27" s="121"/>
      <c r="L27" s="121"/>
      <c r="M27" s="121"/>
      <c r="N27" s="121"/>
      <c r="O27" s="121"/>
      <c r="P27" s="121"/>
      <c r="Q27" s="121"/>
      <c r="R27" s="121"/>
      <c r="S27" s="121"/>
      <c r="T27" s="121"/>
      <c r="U27" s="121"/>
      <c r="V27" s="121"/>
      <c r="W27" s="121"/>
      <c r="X27" s="121"/>
      <c r="Y27" s="121"/>
      <c r="Z27" s="121"/>
    </row>
    <row r="28" spans="1:26" ht="12.75" customHeight="1">
      <c r="A28" s="103" t="s">
        <v>318</v>
      </c>
      <c r="B28" s="108" t="s">
        <v>309</v>
      </c>
      <c r="C28" s="74">
        <v>22000</v>
      </c>
      <c r="D28" s="74">
        <v>1</v>
      </c>
      <c r="E28" s="74">
        <f t="shared" si="0"/>
        <v>22000</v>
      </c>
      <c r="F28" s="121"/>
      <c r="G28" s="121"/>
      <c r="H28" s="121"/>
      <c r="I28" s="121"/>
      <c r="J28" s="121"/>
      <c r="K28" s="121"/>
      <c r="L28" s="121"/>
      <c r="M28" s="121"/>
      <c r="N28" s="121"/>
      <c r="O28" s="121"/>
      <c r="P28" s="121"/>
      <c r="Q28" s="121"/>
      <c r="R28" s="121"/>
      <c r="S28" s="121"/>
      <c r="T28" s="121"/>
      <c r="U28" s="121"/>
      <c r="V28" s="121"/>
      <c r="W28" s="121"/>
      <c r="X28" s="121"/>
      <c r="Y28" s="121"/>
      <c r="Z28" s="121"/>
    </row>
    <row r="29" spans="1:26" ht="12.75" customHeight="1">
      <c r="A29" s="103" t="s">
        <v>319</v>
      </c>
      <c r="B29" s="108" t="s">
        <v>309</v>
      </c>
      <c r="C29" s="74">
        <v>20000</v>
      </c>
      <c r="D29" s="74">
        <v>1</v>
      </c>
      <c r="E29" s="74">
        <f t="shared" si="0"/>
        <v>20000</v>
      </c>
      <c r="F29" s="121"/>
      <c r="G29" s="121"/>
      <c r="H29" s="121"/>
      <c r="I29" s="121"/>
      <c r="J29" s="121"/>
      <c r="K29" s="121"/>
      <c r="L29" s="121"/>
      <c r="M29" s="121"/>
      <c r="N29" s="121"/>
      <c r="O29" s="121"/>
      <c r="P29" s="121"/>
      <c r="Q29" s="121"/>
      <c r="R29" s="121"/>
      <c r="S29" s="121"/>
      <c r="T29" s="121"/>
      <c r="U29" s="121"/>
      <c r="V29" s="121"/>
      <c r="W29" s="121"/>
      <c r="X29" s="121"/>
      <c r="Y29" s="121"/>
      <c r="Z29" s="121"/>
    </row>
    <row r="30" spans="1:26" ht="12.75" customHeight="1">
      <c r="A30" s="103" t="s">
        <v>316</v>
      </c>
      <c r="B30" s="108" t="s">
        <v>309</v>
      </c>
      <c r="C30" s="74">
        <v>18000</v>
      </c>
      <c r="D30" s="74">
        <v>1</v>
      </c>
      <c r="E30" s="74">
        <f t="shared" si="0"/>
        <v>18000</v>
      </c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</row>
    <row r="31" spans="1:26" ht="32.25" customHeight="1">
      <c r="A31" s="121"/>
      <c r="B31" s="189" t="s">
        <v>286</v>
      </c>
      <c r="C31" s="172"/>
      <c r="D31" s="124"/>
      <c r="E31" s="109">
        <f>SUM(E3:E30)</f>
        <v>7333792.8399999999</v>
      </c>
      <c r="F31" s="121"/>
      <c r="G31" s="121"/>
      <c r="H31" s="121"/>
      <c r="I31" s="121"/>
      <c r="J31" s="121"/>
      <c r="K31" s="121"/>
      <c r="L31" s="121"/>
      <c r="M31" s="121"/>
      <c r="N31" s="121"/>
      <c r="O31" s="121"/>
      <c r="P31" s="121"/>
      <c r="Q31" s="121"/>
      <c r="R31" s="121"/>
      <c r="S31" s="121"/>
      <c r="T31" s="121"/>
      <c r="U31" s="121"/>
      <c r="V31" s="121"/>
      <c r="W31" s="121"/>
      <c r="X31" s="121"/>
      <c r="Y31" s="121"/>
      <c r="Z31" s="121"/>
    </row>
    <row r="32" spans="1:26" ht="12.75" customHeight="1">
      <c r="A32" s="121"/>
      <c r="B32" s="121"/>
      <c r="C32" s="121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</row>
    <row r="33" spans="1:26" ht="12.75" customHeight="1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121"/>
      <c r="W33" s="121"/>
      <c r="X33" s="121"/>
      <c r="Y33" s="121"/>
      <c r="Z33" s="121"/>
    </row>
    <row r="34" spans="1:26" ht="12.75" customHeight="1">
      <c r="A34" s="190" t="s">
        <v>320</v>
      </c>
      <c r="B34" s="130"/>
      <c r="C34" s="130"/>
      <c r="D34" s="130"/>
      <c r="E34" s="130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121"/>
      <c r="W34" s="121"/>
      <c r="X34" s="121"/>
      <c r="Y34" s="121"/>
      <c r="Z34" s="121"/>
    </row>
    <row r="35" spans="1:26" ht="12.75" customHeight="1">
      <c r="A35" s="130"/>
      <c r="B35" s="141"/>
      <c r="C35" s="141"/>
      <c r="D35" s="141"/>
      <c r="E35" s="130"/>
      <c r="F35" s="121"/>
      <c r="G35" s="121"/>
      <c r="H35" s="121"/>
      <c r="I35" s="121"/>
      <c r="J35" s="121"/>
      <c r="K35" s="121"/>
      <c r="L35" s="121"/>
      <c r="M35" s="121"/>
      <c r="N35" s="121"/>
      <c r="O35" s="121"/>
      <c r="P35" s="121"/>
      <c r="Q35" s="121"/>
      <c r="R35" s="121"/>
      <c r="S35" s="121"/>
      <c r="T35" s="121"/>
      <c r="U35" s="121"/>
      <c r="V35" s="121"/>
      <c r="W35" s="121"/>
      <c r="X35" s="121"/>
      <c r="Y35" s="121"/>
      <c r="Z35" s="121"/>
    </row>
    <row r="36" spans="1:26" ht="12.75" customHeight="1">
      <c r="A36" s="130"/>
      <c r="B36" s="130"/>
      <c r="C36" s="130"/>
      <c r="D36" s="130"/>
      <c r="E36" s="130"/>
      <c r="F36" s="121"/>
      <c r="G36" s="121"/>
      <c r="H36" s="121"/>
      <c r="I36" s="121"/>
      <c r="J36" s="121"/>
      <c r="K36" s="121"/>
      <c r="L36" s="121"/>
      <c r="M36" s="121"/>
      <c r="N36" s="121"/>
      <c r="O36" s="121"/>
      <c r="P36" s="121"/>
      <c r="Q36" s="121"/>
      <c r="R36" s="121"/>
      <c r="S36" s="121"/>
      <c r="T36" s="121"/>
      <c r="U36" s="121"/>
      <c r="V36" s="121"/>
      <c r="W36" s="121"/>
      <c r="X36" s="121"/>
      <c r="Y36" s="121"/>
      <c r="Z36" s="121"/>
    </row>
    <row r="37" spans="1:26" ht="12.75" customHeight="1">
      <c r="A37" s="121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1"/>
      <c r="N37" s="121"/>
      <c r="O37" s="121"/>
      <c r="P37" s="121"/>
      <c r="Q37" s="121"/>
      <c r="R37" s="121"/>
      <c r="S37" s="121"/>
      <c r="T37" s="121"/>
      <c r="U37" s="121"/>
      <c r="V37" s="121"/>
      <c r="W37" s="121"/>
      <c r="X37" s="121"/>
      <c r="Y37" s="121"/>
      <c r="Z37" s="121"/>
    </row>
    <row r="38" spans="1:26" ht="12.75" customHeight="1">
      <c r="A38" s="121"/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</row>
    <row r="39" spans="1:26" ht="12.75" customHeight="1">
      <c r="A39" s="121"/>
      <c r="B39" s="121"/>
      <c r="C39" s="121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</row>
    <row r="40" spans="1:26" ht="12.75" customHeight="1">
      <c r="A40" s="121"/>
      <c r="B40" s="121"/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</row>
    <row r="41" spans="1:26" ht="12.75" customHeight="1">
      <c r="A41" s="121"/>
      <c r="B41" s="121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</row>
    <row r="42" spans="1:26" ht="12.75" customHeight="1">
      <c r="A42" s="121"/>
      <c r="B42" s="121"/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1"/>
      <c r="V42" s="121"/>
      <c r="W42" s="121"/>
      <c r="X42" s="121"/>
      <c r="Y42" s="121"/>
      <c r="Z42" s="121"/>
    </row>
    <row r="43" spans="1:26" ht="12.75" customHeight="1">
      <c r="A43" s="121"/>
      <c r="B43" s="121"/>
      <c r="C43" s="121"/>
      <c r="D43" s="121"/>
      <c r="E43" s="121"/>
      <c r="F43" s="121"/>
      <c r="G43" s="121"/>
      <c r="H43" s="121"/>
      <c r="I43" s="121"/>
      <c r="J43" s="121"/>
      <c r="K43" s="121"/>
      <c r="L43" s="121"/>
      <c r="M43" s="121"/>
      <c r="N43" s="121"/>
      <c r="O43" s="121"/>
      <c r="P43" s="121"/>
      <c r="Q43" s="121"/>
      <c r="R43" s="121"/>
      <c r="S43" s="121"/>
      <c r="T43" s="121"/>
      <c r="U43" s="121"/>
      <c r="V43" s="121"/>
      <c r="W43" s="121"/>
      <c r="X43" s="121"/>
      <c r="Y43" s="121"/>
      <c r="Z43" s="121"/>
    </row>
    <row r="44" spans="1:26" ht="12.75" customHeight="1">
      <c r="A44" s="121"/>
      <c r="B44" s="121"/>
      <c r="C44" s="121"/>
      <c r="D44" s="121"/>
      <c r="E44" s="121"/>
      <c r="F44" s="121"/>
      <c r="G44" s="121"/>
      <c r="H44" s="121"/>
      <c r="I44" s="121"/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</row>
    <row r="45" spans="1:26" ht="12.75" customHeight="1">
      <c r="A45" s="121"/>
      <c r="B45" s="121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</row>
    <row r="46" spans="1:26" ht="12.75" customHeight="1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  <c r="M46" s="121"/>
      <c r="N46" s="121"/>
      <c r="O46" s="121"/>
      <c r="P46" s="121"/>
      <c r="Q46" s="121"/>
      <c r="R46" s="121"/>
      <c r="S46" s="121"/>
      <c r="T46" s="121"/>
      <c r="U46" s="121"/>
      <c r="V46" s="121"/>
      <c r="W46" s="121"/>
      <c r="X46" s="121"/>
      <c r="Y46" s="121"/>
      <c r="Z46" s="121"/>
    </row>
    <row r="47" spans="1:26" ht="12.75" customHeight="1">
      <c r="A47" s="121"/>
      <c r="B47" s="121"/>
      <c r="C47" s="121"/>
      <c r="D47" s="121"/>
      <c r="E47" s="121"/>
      <c r="F47" s="121"/>
      <c r="G47" s="121"/>
      <c r="H47" s="121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</row>
    <row r="48" spans="1:26" ht="12.75" customHeight="1">
      <c r="A48" s="121"/>
      <c r="B48" s="121"/>
      <c r="C48" s="121"/>
      <c r="D48" s="121"/>
      <c r="E48" s="121"/>
      <c r="F48" s="121"/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</row>
    <row r="49" spans="1:26" ht="12.75" customHeight="1">
      <c r="A49" s="121"/>
      <c r="B49" s="121"/>
      <c r="C49" s="121"/>
      <c r="D49" s="121"/>
      <c r="E49" s="121"/>
      <c r="F49" s="121"/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</row>
    <row r="50" spans="1:26" ht="12.75" customHeight="1">
      <c r="A50" s="121"/>
      <c r="B50" s="121"/>
      <c r="C50" s="121"/>
      <c r="D50" s="121"/>
      <c r="E50" s="121"/>
      <c r="F50" s="121"/>
      <c r="G50" s="121"/>
      <c r="H50" s="121"/>
      <c r="I50" s="121"/>
      <c r="J50" s="121"/>
      <c r="K50" s="121"/>
      <c r="L50" s="121"/>
      <c r="M50" s="121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</row>
    <row r="51" spans="1:26" ht="12.75" customHeight="1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  <c r="M51" s="121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</row>
    <row r="52" spans="1:26" ht="12.75" customHeight="1">
      <c r="A52" s="121"/>
      <c r="B52" s="121"/>
      <c r="C52" s="121"/>
      <c r="D52" s="121"/>
      <c r="E52" s="121"/>
      <c r="F52" s="121"/>
      <c r="G52" s="121"/>
      <c r="H52" s="121"/>
      <c r="I52" s="121"/>
      <c r="J52" s="121"/>
      <c r="K52" s="121"/>
      <c r="L52" s="121"/>
      <c r="M52" s="121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</row>
    <row r="53" spans="1:26" ht="12.75" customHeight="1">
      <c r="A53" s="121"/>
      <c r="B53" s="121"/>
      <c r="C53" s="121"/>
      <c r="D53" s="121"/>
      <c r="E53" s="121"/>
      <c r="F53" s="121"/>
      <c r="G53" s="121"/>
      <c r="H53" s="121"/>
      <c r="I53" s="121"/>
      <c r="J53" s="121"/>
      <c r="K53" s="121"/>
      <c r="L53" s="121"/>
      <c r="M53" s="121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</row>
    <row r="54" spans="1:26" ht="12.75" customHeight="1">
      <c r="A54" s="121"/>
      <c r="B54" s="121"/>
      <c r="C54" s="121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</row>
    <row r="55" spans="1:26" ht="12.75" customHeight="1">
      <c r="A55" s="121"/>
      <c r="B55" s="121"/>
      <c r="C55" s="121"/>
      <c r="D55" s="121"/>
      <c r="E55" s="121"/>
      <c r="F55" s="121"/>
      <c r="G55" s="121"/>
      <c r="H55" s="121"/>
      <c r="I55" s="121"/>
      <c r="J55" s="121"/>
      <c r="K55" s="121"/>
      <c r="L55" s="121"/>
      <c r="M55" s="121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</row>
    <row r="56" spans="1:26" ht="12.75" customHeight="1">
      <c r="A56" s="121"/>
      <c r="B56" s="121"/>
      <c r="C56" s="121"/>
      <c r="D56" s="121"/>
      <c r="E56" s="121"/>
      <c r="F56" s="121"/>
      <c r="G56" s="121"/>
      <c r="H56" s="121"/>
      <c r="I56" s="121"/>
      <c r="J56" s="121"/>
      <c r="K56" s="121"/>
      <c r="L56" s="121"/>
      <c r="M56" s="121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</row>
    <row r="57" spans="1:26" ht="12.75" customHeight="1">
      <c r="A57" s="121"/>
      <c r="B57" s="121"/>
      <c r="C57" s="121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</row>
    <row r="58" spans="1:26" ht="12.75" customHeight="1">
      <c r="A58" s="121"/>
      <c r="B58" s="121"/>
      <c r="C58" s="121"/>
      <c r="D58" s="121"/>
      <c r="E58" s="121"/>
      <c r="F58" s="121"/>
      <c r="G58" s="121"/>
      <c r="H58" s="121"/>
      <c r="I58" s="121"/>
      <c r="J58" s="121"/>
      <c r="K58" s="121"/>
      <c r="L58" s="121"/>
      <c r="M58" s="121"/>
      <c r="N58" s="121"/>
      <c r="O58" s="121"/>
      <c r="P58" s="121"/>
      <c r="Q58" s="121"/>
      <c r="R58" s="121"/>
      <c r="S58" s="121"/>
      <c r="T58" s="121"/>
      <c r="U58" s="121"/>
      <c r="V58" s="121"/>
      <c r="W58" s="121"/>
      <c r="X58" s="121"/>
      <c r="Y58" s="121"/>
      <c r="Z58" s="121"/>
    </row>
    <row r="59" spans="1:26" ht="12.75" customHeight="1">
      <c r="A59" s="121"/>
      <c r="B59" s="121"/>
      <c r="C59" s="121"/>
      <c r="D59" s="121"/>
      <c r="E59" s="121"/>
      <c r="F59" s="121"/>
      <c r="G59" s="121"/>
      <c r="H59" s="121"/>
      <c r="I59" s="121"/>
      <c r="J59" s="121"/>
      <c r="K59" s="121"/>
      <c r="L59" s="121"/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</row>
    <row r="60" spans="1:26" ht="12.75" customHeight="1">
      <c r="A60" s="121"/>
      <c r="B60" s="121"/>
      <c r="C60" s="121"/>
      <c r="D60" s="121"/>
      <c r="E60" s="121"/>
      <c r="F60" s="121"/>
      <c r="G60" s="121"/>
      <c r="H60" s="121"/>
      <c r="I60" s="121"/>
      <c r="J60" s="121"/>
      <c r="K60" s="121"/>
      <c r="L60" s="121"/>
      <c r="M60" s="121"/>
      <c r="N60" s="121"/>
      <c r="O60" s="121"/>
      <c r="P60" s="121"/>
      <c r="Q60" s="121"/>
      <c r="R60" s="121"/>
      <c r="S60" s="121"/>
      <c r="T60" s="121"/>
      <c r="U60" s="121"/>
      <c r="V60" s="121"/>
      <c r="W60" s="121"/>
      <c r="X60" s="121"/>
      <c r="Y60" s="121"/>
      <c r="Z60" s="121"/>
    </row>
    <row r="61" spans="1:26" ht="12.75" customHeight="1">
      <c r="A61" s="121"/>
      <c r="B61" s="121"/>
      <c r="C61" s="121"/>
      <c r="D61" s="121"/>
      <c r="E61" s="121"/>
      <c r="F61" s="121"/>
      <c r="G61" s="121"/>
      <c r="H61" s="121"/>
      <c r="I61" s="121"/>
      <c r="J61" s="121"/>
      <c r="K61" s="121"/>
      <c r="L61" s="121"/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</row>
    <row r="62" spans="1:26" ht="12.75" customHeight="1">
      <c r="A62" s="121"/>
      <c r="B62" s="121"/>
      <c r="C62" s="121"/>
      <c r="D62" s="121"/>
      <c r="E62" s="121"/>
      <c r="F62" s="121"/>
      <c r="G62" s="121"/>
      <c r="H62" s="121"/>
      <c r="I62" s="121"/>
      <c r="J62" s="121"/>
      <c r="K62" s="121"/>
      <c r="L62" s="121"/>
      <c r="M62" s="121"/>
      <c r="N62" s="121"/>
      <c r="O62" s="121"/>
      <c r="P62" s="121"/>
      <c r="Q62" s="121"/>
      <c r="R62" s="121"/>
      <c r="S62" s="121"/>
      <c r="T62" s="121"/>
      <c r="U62" s="121"/>
      <c r="V62" s="121"/>
      <c r="W62" s="121"/>
      <c r="X62" s="121"/>
      <c r="Y62" s="121"/>
      <c r="Z62" s="121"/>
    </row>
    <row r="63" spans="1:26" ht="12.75" customHeight="1">
      <c r="A63" s="121"/>
      <c r="B63" s="121"/>
      <c r="C63" s="121"/>
      <c r="D63" s="121"/>
      <c r="E63" s="121"/>
      <c r="F63" s="121"/>
      <c r="G63" s="121"/>
      <c r="H63" s="121"/>
      <c r="I63" s="121"/>
      <c r="J63" s="121"/>
      <c r="K63" s="121"/>
      <c r="L63" s="121"/>
      <c r="M63" s="121"/>
      <c r="N63" s="121"/>
      <c r="O63" s="121"/>
      <c r="P63" s="121"/>
      <c r="Q63" s="121"/>
      <c r="R63" s="121"/>
      <c r="S63" s="121"/>
      <c r="T63" s="121"/>
      <c r="U63" s="121"/>
      <c r="V63" s="121"/>
      <c r="W63" s="121"/>
      <c r="X63" s="121"/>
      <c r="Y63" s="121"/>
      <c r="Z63" s="121"/>
    </row>
    <row r="64" spans="1:26" ht="12.75" customHeight="1">
      <c r="A64" s="121"/>
      <c r="B64" s="121"/>
      <c r="C64" s="121"/>
      <c r="D64" s="121"/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21"/>
      <c r="P64" s="121"/>
      <c r="Q64" s="121"/>
      <c r="R64" s="121"/>
      <c r="S64" s="121"/>
      <c r="T64" s="121"/>
      <c r="U64" s="121"/>
      <c r="V64" s="121"/>
      <c r="W64" s="121"/>
      <c r="X64" s="121"/>
      <c r="Y64" s="121"/>
      <c r="Z64" s="121"/>
    </row>
    <row r="65" spans="1:26" ht="12.75" customHeight="1">
      <c r="A65" s="121"/>
      <c r="B65" s="121"/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</row>
    <row r="66" spans="1:26" ht="12.75" customHeight="1">
      <c r="A66" s="121"/>
      <c r="B66" s="121"/>
      <c r="C66" s="121"/>
      <c r="D66" s="121"/>
      <c r="E66" s="121"/>
      <c r="F66" s="121"/>
      <c r="G66" s="121"/>
      <c r="H66" s="121"/>
      <c r="I66" s="121"/>
      <c r="J66" s="121"/>
      <c r="K66" s="121"/>
      <c r="L66" s="121"/>
      <c r="M66" s="121"/>
      <c r="N66" s="121"/>
      <c r="O66" s="121"/>
      <c r="P66" s="121"/>
      <c r="Q66" s="121"/>
      <c r="R66" s="121"/>
      <c r="S66" s="121"/>
      <c r="T66" s="121"/>
      <c r="U66" s="121"/>
      <c r="V66" s="121"/>
      <c r="W66" s="121"/>
      <c r="X66" s="121"/>
      <c r="Y66" s="121"/>
      <c r="Z66" s="121"/>
    </row>
    <row r="67" spans="1:26" ht="12.75" customHeight="1">
      <c r="A67" s="121"/>
      <c r="B67" s="121"/>
      <c r="C67" s="121"/>
      <c r="D67" s="121"/>
      <c r="E67" s="121"/>
      <c r="F67" s="121"/>
      <c r="G67" s="121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  <c r="Y67" s="121"/>
      <c r="Z67" s="121"/>
    </row>
    <row r="68" spans="1:26" ht="12.75" customHeight="1">
      <c r="A68" s="121"/>
      <c r="B68" s="121"/>
      <c r="C68" s="121"/>
      <c r="D68" s="121"/>
      <c r="E68" s="121"/>
      <c r="F68" s="121"/>
      <c r="G68" s="121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121"/>
      <c r="V68" s="121"/>
      <c r="W68" s="121"/>
      <c r="X68" s="121"/>
      <c r="Y68" s="121"/>
      <c r="Z68" s="121"/>
    </row>
    <row r="69" spans="1:26" ht="12.75" customHeight="1">
      <c r="A69" s="121"/>
      <c r="B69" s="121"/>
      <c r="C69" s="121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</row>
    <row r="70" spans="1:26" ht="12.75" customHeight="1">
      <c r="A70" s="121"/>
      <c r="B70" s="121"/>
      <c r="C70" s="121"/>
      <c r="D70" s="121"/>
      <c r="E70" s="121"/>
      <c r="F70" s="121"/>
      <c r="G70" s="121"/>
      <c r="H70" s="121"/>
      <c r="I70" s="121"/>
      <c r="J70" s="121"/>
      <c r="K70" s="121"/>
      <c r="L70" s="121"/>
      <c r="M70" s="121"/>
      <c r="N70" s="121"/>
      <c r="O70" s="121"/>
      <c r="P70" s="121"/>
      <c r="Q70" s="121"/>
      <c r="R70" s="121"/>
      <c r="S70" s="121"/>
      <c r="T70" s="121"/>
      <c r="U70" s="121"/>
      <c r="V70" s="121"/>
      <c r="W70" s="121"/>
      <c r="X70" s="121"/>
      <c r="Y70" s="121"/>
      <c r="Z70" s="121"/>
    </row>
    <row r="71" spans="1:26" ht="12.75" customHeight="1">
      <c r="A71" s="121"/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  <c r="N71" s="121"/>
      <c r="O71" s="121"/>
      <c r="P71" s="121"/>
      <c r="Q71" s="121"/>
      <c r="R71" s="121"/>
      <c r="S71" s="121"/>
      <c r="T71" s="121"/>
      <c r="U71" s="121"/>
      <c r="V71" s="121"/>
      <c r="W71" s="121"/>
      <c r="X71" s="121"/>
      <c r="Y71" s="121"/>
      <c r="Z71" s="121"/>
    </row>
    <row r="72" spans="1:26" ht="12.75" customHeight="1">
      <c r="A72" s="121"/>
      <c r="B72" s="121"/>
      <c r="C72" s="121"/>
      <c r="D72" s="121"/>
      <c r="E72" s="121"/>
      <c r="F72" s="121"/>
      <c r="G72" s="121"/>
      <c r="H72" s="121"/>
      <c r="I72" s="121"/>
      <c r="J72" s="121"/>
      <c r="K72" s="121"/>
      <c r="L72" s="121"/>
      <c r="M72" s="121"/>
      <c r="N72" s="121"/>
      <c r="O72" s="121"/>
      <c r="P72" s="121"/>
      <c r="Q72" s="121"/>
      <c r="R72" s="121"/>
      <c r="S72" s="121"/>
      <c r="T72" s="121"/>
      <c r="U72" s="121"/>
      <c r="V72" s="121"/>
      <c r="W72" s="121"/>
      <c r="X72" s="121"/>
      <c r="Y72" s="121"/>
      <c r="Z72" s="121"/>
    </row>
    <row r="73" spans="1:26" ht="12.75" customHeight="1">
      <c r="A73" s="121"/>
      <c r="B73" s="121"/>
      <c r="C73" s="121"/>
      <c r="D73" s="121"/>
      <c r="E73" s="121"/>
      <c r="F73" s="121"/>
      <c r="G73" s="121"/>
      <c r="H73" s="121"/>
      <c r="I73" s="121"/>
      <c r="J73" s="121"/>
      <c r="K73" s="121"/>
      <c r="L73" s="121"/>
      <c r="M73" s="121"/>
      <c r="N73" s="121"/>
      <c r="O73" s="121"/>
      <c r="P73" s="121"/>
      <c r="Q73" s="121"/>
      <c r="R73" s="121"/>
      <c r="S73" s="121"/>
      <c r="T73" s="121"/>
      <c r="U73" s="121"/>
      <c r="V73" s="121"/>
      <c r="W73" s="121"/>
      <c r="X73" s="121"/>
      <c r="Y73" s="121"/>
      <c r="Z73" s="121"/>
    </row>
    <row r="74" spans="1:26" ht="12.75" customHeight="1">
      <c r="A74" s="121"/>
      <c r="B74" s="121"/>
      <c r="C74" s="121"/>
      <c r="D74" s="121"/>
      <c r="E74" s="121"/>
      <c r="F74" s="121"/>
      <c r="G74" s="121"/>
      <c r="H74" s="121"/>
      <c r="I74" s="121"/>
      <c r="J74" s="121"/>
      <c r="K74" s="121"/>
      <c r="L74" s="121"/>
      <c r="M74" s="121"/>
      <c r="N74" s="121"/>
      <c r="O74" s="121"/>
      <c r="P74" s="121"/>
      <c r="Q74" s="121"/>
      <c r="R74" s="121"/>
      <c r="S74" s="121"/>
      <c r="T74" s="121"/>
      <c r="U74" s="121"/>
      <c r="V74" s="121"/>
      <c r="W74" s="121"/>
      <c r="X74" s="121"/>
      <c r="Y74" s="121"/>
      <c r="Z74" s="121"/>
    </row>
    <row r="75" spans="1:26" ht="12.75" customHeight="1">
      <c r="A75" s="121"/>
      <c r="B75" s="121"/>
      <c r="C75" s="121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</row>
    <row r="76" spans="1:26" ht="12.75" customHeight="1">
      <c r="A76" s="121"/>
      <c r="B76" s="121"/>
      <c r="C76" s="121"/>
      <c r="D76" s="121"/>
      <c r="E76" s="121"/>
      <c r="F76" s="121"/>
      <c r="G76" s="121"/>
      <c r="H76" s="121"/>
      <c r="I76" s="121"/>
      <c r="J76" s="121"/>
      <c r="K76" s="121"/>
      <c r="L76" s="121"/>
      <c r="M76" s="121"/>
      <c r="N76" s="121"/>
      <c r="O76" s="121"/>
      <c r="P76" s="121"/>
      <c r="Q76" s="121"/>
      <c r="R76" s="121"/>
      <c r="S76" s="121"/>
      <c r="T76" s="121"/>
      <c r="U76" s="121"/>
      <c r="V76" s="121"/>
      <c r="W76" s="121"/>
      <c r="X76" s="121"/>
      <c r="Y76" s="121"/>
      <c r="Z76" s="121"/>
    </row>
    <row r="77" spans="1:26" ht="12.75" customHeight="1">
      <c r="A77" s="121"/>
      <c r="B77" s="121"/>
      <c r="C77" s="121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</row>
    <row r="78" spans="1:26" ht="12.75" customHeight="1">
      <c r="A78" s="121"/>
      <c r="B78" s="121"/>
      <c r="C78" s="121"/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</row>
    <row r="79" spans="1:26" ht="12.75" customHeight="1">
      <c r="A79" s="121"/>
      <c r="B79" s="121"/>
      <c r="C79" s="121"/>
      <c r="D79" s="121"/>
      <c r="E79" s="121"/>
      <c r="F79" s="121"/>
      <c r="G79" s="121"/>
      <c r="H79" s="121"/>
      <c r="I79" s="121"/>
      <c r="J79" s="121"/>
      <c r="K79" s="121"/>
      <c r="L79" s="121"/>
      <c r="M79" s="121"/>
      <c r="N79" s="121"/>
      <c r="O79" s="121"/>
      <c r="P79" s="121"/>
      <c r="Q79" s="121"/>
      <c r="R79" s="121"/>
      <c r="S79" s="121"/>
      <c r="T79" s="121"/>
      <c r="U79" s="121"/>
      <c r="V79" s="121"/>
      <c r="W79" s="121"/>
      <c r="X79" s="121"/>
      <c r="Y79" s="121"/>
      <c r="Z79" s="121"/>
    </row>
    <row r="80" spans="1:26" ht="12.75" customHeight="1">
      <c r="A80" s="121"/>
      <c r="B80" s="121"/>
      <c r="C80" s="121"/>
      <c r="D80" s="121"/>
      <c r="E80" s="121"/>
      <c r="F80" s="121"/>
      <c r="G80" s="121"/>
      <c r="H80" s="121"/>
      <c r="I80" s="121"/>
      <c r="J80" s="121"/>
      <c r="K80" s="121"/>
      <c r="L80" s="121"/>
      <c r="M80" s="121"/>
      <c r="N80" s="121"/>
      <c r="O80" s="121"/>
      <c r="P80" s="121"/>
      <c r="Q80" s="121"/>
      <c r="R80" s="121"/>
      <c r="S80" s="121"/>
      <c r="T80" s="121"/>
      <c r="U80" s="121"/>
      <c r="V80" s="121"/>
      <c r="W80" s="121"/>
      <c r="X80" s="121"/>
      <c r="Y80" s="121"/>
      <c r="Z80" s="121"/>
    </row>
    <row r="81" spans="1:26" ht="12.75" customHeight="1">
      <c r="A81" s="121"/>
      <c r="B81" s="121"/>
      <c r="C81" s="121"/>
      <c r="D81" s="121"/>
      <c r="E81" s="121"/>
      <c r="F81" s="121"/>
      <c r="G81" s="121"/>
      <c r="H81" s="121"/>
      <c r="I81" s="121"/>
      <c r="J81" s="121"/>
      <c r="K81" s="121"/>
      <c r="L81" s="121"/>
      <c r="M81" s="121"/>
      <c r="N81" s="121"/>
      <c r="O81" s="121"/>
      <c r="P81" s="121"/>
      <c r="Q81" s="121"/>
      <c r="R81" s="121"/>
      <c r="S81" s="121"/>
      <c r="T81" s="121"/>
      <c r="U81" s="121"/>
      <c r="V81" s="121"/>
      <c r="W81" s="121"/>
      <c r="X81" s="121"/>
      <c r="Y81" s="121"/>
      <c r="Z81" s="121"/>
    </row>
    <row r="82" spans="1:26" ht="12.75" customHeight="1">
      <c r="A82" s="121"/>
      <c r="B82" s="121"/>
      <c r="C82" s="121"/>
      <c r="D82" s="121"/>
      <c r="E82" s="121"/>
      <c r="F82" s="121"/>
      <c r="G82" s="121"/>
      <c r="H82" s="121"/>
      <c r="I82" s="121"/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</row>
    <row r="83" spans="1:26" ht="12.75" customHeight="1">
      <c r="A83" s="121"/>
      <c r="B83" s="121"/>
      <c r="C83" s="121"/>
      <c r="D83" s="121"/>
      <c r="E83" s="121"/>
      <c r="F83" s="121"/>
      <c r="G83" s="121"/>
      <c r="H83" s="121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</row>
    <row r="84" spans="1:26" ht="12.75" customHeight="1">
      <c r="A84" s="121"/>
      <c r="B84" s="121"/>
      <c r="C84" s="121"/>
      <c r="D84" s="121"/>
      <c r="E84" s="121"/>
      <c r="F84" s="121"/>
      <c r="G84" s="121"/>
      <c r="H84" s="121"/>
      <c r="I84" s="121"/>
      <c r="J84" s="121"/>
      <c r="K84" s="121"/>
      <c r="L84" s="121"/>
      <c r="M84" s="121"/>
      <c r="N84" s="121"/>
      <c r="O84" s="121"/>
      <c r="P84" s="121"/>
      <c r="Q84" s="121"/>
      <c r="R84" s="121"/>
      <c r="S84" s="121"/>
      <c r="T84" s="121"/>
      <c r="U84" s="121"/>
      <c r="V84" s="121"/>
      <c r="W84" s="121"/>
      <c r="X84" s="121"/>
      <c r="Y84" s="121"/>
      <c r="Z84" s="121"/>
    </row>
    <row r="85" spans="1:26" ht="12.75" customHeight="1">
      <c r="A85" s="121"/>
      <c r="B85" s="121"/>
      <c r="C85" s="121"/>
      <c r="D85" s="121"/>
      <c r="E85" s="121"/>
      <c r="F85" s="121"/>
      <c r="G85" s="121"/>
      <c r="H85" s="121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</row>
    <row r="86" spans="1:26" ht="12.75" customHeight="1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</row>
    <row r="87" spans="1:26" ht="12.75" customHeight="1">
      <c r="A87" s="121"/>
      <c r="B87" s="121"/>
      <c r="C87" s="121"/>
      <c r="D87" s="121"/>
      <c r="E87" s="121"/>
      <c r="F87" s="121"/>
      <c r="G87" s="121"/>
      <c r="H87" s="121"/>
      <c r="I87" s="121"/>
      <c r="J87" s="121"/>
      <c r="K87" s="121"/>
      <c r="L87" s="121"/>
      <c r="M87" s="121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</row>
    <row r="88" spans="1:26" ht="12.75" customHeight="1">
      <c r="A88" s="121"/>
      <c r="B88" s="121"/>
      <c r="C88" s="121"/>
      <c r="D88" s="121"/>
      <c r="E88" s="121"/>
      <c r="F88" s="121"/>
      <c r="G88" s="121"/>
      <c r="H88" s="121"/>
      <c r="I88" s="121"/>
      <c r="J88" s="121"/>
      <c r="K88" s="121"/>
      <c r="L88" s="121"/>
      <c r="M88" s="121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</row>
    <row r="89" spans="1:26" ht="12.75" customHeight="1">
      <c r="A89" s="121"/>
      <c r="B89" s="121"/>
      <c r="C89" s="121"/>
      <c r="D89" s="121"/>
      <c r="E89" s="121"/>
      <c r="F89" s="121"/>
      <c r="G89" s="121"/>
      <c r="H89" s="121"/>
      <c r="I89" s="121"/>
      <c r="J89" s="121"/>
      <c r="K89" s="121"/>
      <c r="L89" s="121"/>
      <c r="M89" s="121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</row>
    <row r="90" spans="1:26" ht="12.75" customHeight="1">
      <c r="A90" s="121"/>
      <c r="B90" s="121"/>
      <c r="C90" s="121"/>
      <c r="D90" s="121"/>
      <c r="E90" s="121"/>
      <c r="F90" s="121"/>
      <c r="G90" s="121"/>
      <c r="H90" s="121"/>
      <c r="I90" s="121"/>
      <c r="J90" s="121"/>
      <c r="K90" s="121"/>
      <c r="L90" s="121"/>
      <c r="M90" s="121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</row>
    <row r="91" spans="1:26" ht="12.75" customHeight="1">
      <c r="A91" s="121"/>
      <c r="B91" s="121"/>
      <c r="C91" s="121"/>
      <c r="D91" s="121"/>
      <c r="E91" s="121"/>
      <c r="F91" s="121"/>
      <c r="G91" s="121"/>
      <c r="H91" s="121"/>
      <c r="I91" s="121"/>
      <c r="J91" s="121"/>
      <c r="K91" s="121"/>
      <c r="L91" s="121"/>
      <c r="M91" s="121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</row>
    <row r="92" spans="1:26" ht="12.75" customHeight="1">
      <c r="A92" s="121"/>
      <c r="B92" s="121"/>
      <c r="C92" s="121"/>
      <c r="D92" s="121"/>
      <c r="E92" s="121"/>
      <c r="F92" s="121"/>
      <c r="G92" s="121"/>
      <c r="H92" s="121"/>
      <c r="I92" s="121"/>
      <c r="J92" s="121"/>
      <c r="K92" s="121"/>
      <c r="L92" s="121"/>
      <c r="M92" s="121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</row>
    <row r="93" spans="1:26" ht="12.75" customHeight="1">
      <c r="A93" s="121"/>
      <c r="B93" s="121"/>
      <c r="C93" s="121"/>
      <c r="D93" s="121"/>
      <c r="E93" s="121"/>
      <c r="F93" s="121"/>
      <c r="G93" s="121"/>
      <c r="H93" s="121"/>
      <c r="I93" s="121"/>
      <c r="J93" s="121"/>
      <c r="K93" s="121"/>
      <c r="L93" s="121"/>
      <c r="M93" s="121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</row>
    <row r="94" spans="1:26" ht="12.75" customHeight="1">
      <c r="A94" s="121"/>
      <c r="B94" s="121"/>
      <c r="C94" s="121"/>
      <c r="D94" s="121"/>
      <c r="E94" s="121"/>
      <c r="F94" s="121"/>
      <c r="G94" s="121"/>
      <c r="H94" s="121"/>
      <c r="I94" s="121"/>
      <c r="J94" s="121"/>
      <c r="K94" s="121"/>
      <c r="L94" s="121"/>
      <c r="M94" s="121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</row>
    <row r="95" spans="1:26" ht="12.75" customHeight="1">
      <c r="A95" s="121"/>
      <c r="B95" s="121"/>
      <c r="C95" s="121"/>
      <c r="D95" s="121"/>
      <c r="E95" s="121"/>
      <c r="F95" s="121"/>
      <c r="G95" s="121"/>
      <c r="H95" s="121"/>
      <c r="I95" s="121"/>
      <c r="J95" s="121"/>
      <c r="K95" s="121"/>
      <c r="L95" s="121"/>
      <c r="M95" s="121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</row>
    <row r="96" spans="1:26" ht="12.75" customHeight="1">
      <c r="A96" s="121"/>
      <c r="B96" s="121"/>
      <c r="C96" s="121"/>
      <c r="D96" s="121"/>
      <c r="E96" s="121"/>
      <c r="F96" s="121"/>
      <c r="G96" s="121"/>
      <c r="H96" s="121"/>
      <c r="I96" s="121"/>
      <c r="J96" s="121"/>
      <c r="K96" s="121"/>
      <c r="L96" s="121"/>
      <c r="M96" s="121"/>
      <c r="N96" s="121"/>
      <c r="O96" s="121"/>
      <c r="P96" s="121"/>
      <c r="Q96" s="121"/>
      <c r="R96" s="121"/>
      <c r="S96" s="121"/>
      <c r="T96" s="121"/>
      <c r="U96" s="121"/>
      <c r="V96" s="121"/>
      <c r="W96" s="121"/>
      <c r="X96" s="121"/>
      <c r="Y96" s="121"/>
      <c r="Z96" s="121"/>
    </row>
    <row r="97" spans="1:26" ht="12.75" customHeight="1">
      <c r="A97" s="121"/>
      <c r="B97" s="121"/>
      <c r="C97" s="121"/>
      <c r="D97" s="121"/>
      <c r="E97" s="121"/>
      <c r="F97" s="121"/>
      <c r="G97" s="121"/>
      <c r="H97" s="121"/>
      <c r="I97" s="121"/>
      <c r="J97" s="121"/>
      <c r="K97" s="121"/>
      <c r="L97" s="121"/>
      <c r="M97" s="121"/>
      <c r="N97" s="121"/>
      <c r="O97" s="121"/>
      <c r="P97" s="121"/>
      <c r="Q97" s="121"/>
      <c r="R97" s="121"/>
      <c r="S97" s="121"/>
      <c r="T97" s="121"/>
      <c r="U97" s="121"/>
      <c r="V97" s="121"/>
      <c r="W97" s="121"/>
      <c r="X97" s="121"/>
      <c r="Y97" s="121"/>
      <c r="Z97" s="121"/>
    </row>
    <row r="98" spans="1:26" ht="12.75" customHeight="1">
      <c r="A98" s="121"/>
      <c r="B98" s="121"/>
      <c r="C98" s="121"/>
      <c r="D98" s="121"/>
      <c r="E98" s="121"/>
      <c r="F98" s="121"/>
      <c r="G98" s="121"/>
      <c r="H98" s="121"/>
      <c r="I98" s="121"/>
      <c r="J98" s="121"/>
      <c r="K98" s="121"/>
      <c r="L98" s="121"/>
      <c r="M98" s="121"/>
      <c r="N98" s="121"/>
      <c r="O98" s="121"/>
      <c r="P98" s="121"/>
      <c r="Q98" s="121"/>
      <c r="R98" s="121"/>
      <c r="S98" s="121"/>
      <c r="T98" s="121"/>
      <c r="U98" s="121"/>
      <c r="V98" s="121"/>
      <c r="W98" s="121"/>
      <c r="X98" s="121"/>
      <c r="Y98" s="121"/>
      <c r="Z98" s="121"/>
    </row>
    <row r="99" spans="1:26" ht="12.75" customHeight="1">
      <c r="A99" s="121"/>
      <c r="B99" s="121"/>
      <c r="C99" s="121"/>
      <c r="D99" s="121"/>
      <c r="E99" s="121"/>
      <c r="F99" s="121"/>
      <c r="G99" s="121"/>
      <c r="H99" s="121"/>
      <c r="I99" s="121"/>
      <c r="J99" s="121"/>
      <c r="K99" s="121"/>
      <c r="L99" s="121"/>
      <c r="M99" s="121"/>
      <c r="N99" s="121"/>
      <c r="O99" s="121"/>
      <c r="P99" s="121"/>
      <c r="Q99" s="121"/>
      <c r="R99" s="121"/>
      <c r="S99" s="121"/>
      <c r="T99" s="121"/>
      <c r="U99" s="121"/>
      <c r="V99" s="121"/>
      <c r="W99" s="121"/>
      <c r="X99" s="121"/>
      <c r="Y99" s="121"/>
      <c r="Z99" s="121"/>
    </row>
    <row r="100" spans="1:26" ht="12.75" customHeight="1">
      <c r="A100" s="121"/>
      <c r="B100" s="121"/>
      <c r="C100" s="121"/>
      <c r="D100" s="121"/>
      <c r="E100" s="121"/>
      <c r="F100" s="121"/>
      <c r="G100" s="121"/>
      <c r="H100" s="121"/>
      <c r="I100" s="121"/>
      <c r="J100" s="121"/>
      <c r="K100" s="121"/>
      <c r="L100" s="121"/>
      <c r="M100" s="121"/>
      <c r="N100" s="121"/>
      <c r="O100" s="121"/>
      <c r="P100" s="121"/>
      <c r="Q100" s="121"/>
      <c r="R100" s="121"/>
      <c r="S100" s="121"/>
      <c r="T100" s="121"/>
      <c r="U100" s="121"/>
      <c r="V100" s="121"/>
      <c r="W100" s="121"/>
      <c r="X100" s="121"/>
      <c r="Y100" s="121"/>
      <c r="Z100" s="121"/>
    </row>
    <row r="101" spans="1:26" ht="12.75" customHeight="1">
      <c r="A101" s="121"/>
      <c r="B101" s="121"/>
      <c r="C101" s="121"/>
      <c r="D101" s="121"/>
      <c r="E101" s="121"/>
      <c r="F101" s="121"/>
      <c r="G101" s="121"/>
      <c r="H101" s="121"/>
      <c r="I101" s="121"/>
      <c r="J101" s="121"/>
      <c r="K101" s="121"/>
      <c r="L101" s="121"/>
      <c r="M101" s="121"/>
      <c r="N101" s="121"/>
      <c r="O101" s="121"/>
      <c r="P101" s="121"/>
      <c r="Q101" s="121"/>
      <c r="R101" s="121"/>
      <c r="S101" s="121"/>
      <c r="T101" s="121"/>
      <c r="U101" s="121"/>
      <c r="V101" s="121"/>
      <c r="W101" s="121"/>
      <c r="X101" s="121"/>
      <c r="Y101" s="121"/>
      <c r="Z101" s="121"/>
    </row>
    <row r="102" spans="1:26" ht="12.75" customHeight="1">
      <c r="A102" s="121"/>
      <c r="B102" s="121"/>
      <c r="C102" s="121"/>
      <c r="D102" s="121"/>
      <c r="E102" s="121"/>
      <c r="F102" s="121"/>
      <c r="G102" s="121"/>
      <c r="H102" s="121"/>
      <c r="I102" s="121"/>
      <c r="J102" s="121"/>
      <c r="K102" s="121"/>
      <c r="L102" s="121"/>
      <c r="M102" s="121"/>
      <c r="N102" s="121"/>
      <c r="O102" s="121"/>
      <c r="P102" s="121"/>
      <c r="Q102" s="121"/>
      <c r="R102" s="121"/>
      <c r="S102" s="121"/>
      <c r="T102" s="121"/>
      <c r="U102" s="121"/>
      <c r="V102" s="121"/>
      <c r="W102" s="121"/>
      <c r="X102" s="121"/>
      <c r="Y102" s="121"/>
      <c r="Z102" s="121"/>
    </row>
    <row r="103" spans="1:26" ht="12.75" customHeight="1">
      <c r="A103" s="121"/>
      <c r="B103" s="121"/>
      <c r="C103" s="121"/>
      <c r="D103" s="121"/>
      <c r="E103" s="121"/>
      <c r="F103" s="121"/>
      <c r="G103" s="121"/>
      <c r="H103" s="121"/>
      <c r="I103" s="121"/>
      <c r="J103" s="121"/>
      <c r="K103" s="121"/>
      <c r="L103" s="121"/>
      <c r="M103" s="121"/>
      <c r="N103" s="121"/>
      <c r="O103" s="121"/>
      <c r="P103" s="121"/>
      <c r="Q103" s="121"/>
      <c r="R103" s="121"/>
      <c r="S103" s="121"/>
      <c r="T103" s="121"/>
      <c r="U103" s="121"/>
      <c r="V103" s="121"/>
      <c r="W103" s="121"/>
      <c r="X103" s="121"/>
      <c r="Y103" s="121"/>
      <c r="Z103" s="121"/>
    </row>
    <row r="104" spans="1:26" ht="12.75" customHeight="1">
      <c r="A104" s="121"/>
      <c r="B104" s="121"/>
      <c r="C104" s="121"/>
      <c r="D104" s="121"/>
      <c r="E104" s="121"/>
      <c r="F104" s="121"/>
      <c r="G104" s="121"/>
      <c r="H104" s="121"/>
      <c r="I104" s="121"/>
      <c r="J104" s="121"/>
      <c r="K104" s="121"/>
      <c r="L104" s="121"/>
      <c r="M104" s="121"/>
      <c r="N104" s="121"/>
      <c r="O104" s="121"/>
      <c r="P104" s="121"/>
      <c r="Q104" s="121"/>
      <c r="R104" s="121"/>
      <c r="S104" s="121"/>
      <c r="T104" s="121"/>
      <c r="U104" s="121"/>
      <c r="V104" s="121"/>
      <c r="W104" s="121"/>
      <c r="X104" s="121"/>
      <c r="Y104" s="121"/>
      <c r="Z104" s="121"/>
    </row>
    <row r="105" spans="1:26" ht="12.75" customHeight="1">
      <c r="A105" s="121"/>
      <c r="B105" s="121"/>
      <c r="C105" s="121"/>
      <c r="D105" s="121"/>
      <c r="E105" s="121"/>
      <c r="F105" s="121"/>
      <c r="G105" s="121"/>
      <c r="H105" s="121"/>
      <c r="I105" s="121"/>
      <c r="J105" s="121"/>
      <c r="K105" s="121"/>
      <c r="L105" s="121"/>
      <c r="M105" s="121"/>
      <c r="N105" s="121"/>
      <c r="O105" s="121"/>
      <c r="P105" s="121"/>
      <c r="Q105" s="121"/>
      <c r="R105" s="121"/>
      <c r="S105" s="121"/>
      <c r="T105" s="121"/>
      <c r="U105" s="121"/>
      <c r="V105" s="121"/>
      <c r="W105" s="121"/>
      <c r="X105" s="121"/>
      <c r="Y105" s="121"/>
      <c r="Z105" s="121"/>
    </row>
    <row r="106" spans="1:26" ht="12.75" customHeight="1">
      <c r="A106" s="121"/>
      <c r="B106" s="121"/>
      <c r="C106" s="121"/>
      <c r="D106" s="121"/>
      <c r="E106" s="121"/>
      <c r="F106" s="121"/>
      <c r="G106" s="121"/>
      <c r="H106" s="121"/>
      <c r="I106" s="121"/>
      <c r="J106" s="121"/>
      <c r="K106" s="121"/>
      <c r="L106" s="121"/>
      <c r="M106" s="121"/>
      <c r="N106" s="121"/>
      <c r="O106" s="121"/>
      <c r="P106" s="121"/>
      <c r="Q106" s="121"/>
      <c r="R106" s="121"/>
      <c r="S106" s="121"/>
      <c r="T106" s="121"/>
      <c r="U106" s="121"/>
      <c r="V106" s="121"/>
      <c r="W106" s="121"/>
      <c r="X106" s="121"/>
      <c r="Y106" s="121"/>
      <c r="Z106" s="121"/>
    </row>
    <row r="107" spans="1:26" ht="12.75" customHeight="1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  <c r="T107" s="121"/>
      <c r="U107" s="121"/>
      <c r="V107" s="121"/>
      <c r="W107" s="121"/>
      <c r="X107" s="121"/>
      <c r="Y107" s="121"/>
      <c r="Z107" s="121"/>
    </row>
    <row r="108" spans="1:26" ht="12.75" customHeight="1">
      <c r="A108" s="121"/>
      <c r="B108" s="121"/>
      <c r="C108" s="121"/>
      <c r="D108" s="121"/>
      <c r="E108" s="121"/>
      <c r="F108" s="121"/>
      <c r="G108" s="121"/>
      <c r="H108" s="121"/>
      <c r="I108" s="121"/>
      <c r="J108" s="121"/>
      <c r="K108" s="121"/>
      <c r="L108" s="121"/>
      <c r="M108" s="121"/>
      <c r="N108" s="121"/>
      <c r="O108" s="121"/>
      <c r="P108" s="121"/>
      <c r="Q108" s="121"/>
      <c r="R108" s="121"/>
      <c r="S108" s="121"/>
      <c r="T108" s="121"/>
      <c r="U108" s="121"/>
      <c r="V108" s="121"/>
      <c r="W108" s="121"/>
      <c r="X108" s="121"/>
      <c r="Y108" s="121"/>
      <c r="Z108" s="121"/>
    </row>
    <row r="109" spans="1:26" ht="12.75" customHeight="1">
      <c r="A109" s="121"/>
      <c r="B109" s="121"/>
      <c r="C109" s="121"/>
      <c r="D109" s="121"/>
      <c r="E109" s="121"/>
      <c r="F109" s="121"/>
      <c r="G109" s="121"/>
      <c r="H109" s="121"/>
      <c r="I109" s="121"/>
      <c r="J109" s="121"/>
      <c r="K109" s="121"/>
      <c r="L109" s="121"/>
      <c r="M109" s="121"/>
      <c r="N109" s="121"/>
      <c r="O109" s="121"/>
      <c r="P109" s="121"/>
      <c r="Q109" s="121"/>
      <c r="R109" s="121"/>
      <c r="S109" s="121"/>
      <c r="T109" s="121"/>
      <c r="U109" s="121"/>
      <c r="V109" s="121"/>
      <c r="W109" s="121"/>
      <c r="X109" s="121"/>
      <c r="Y109" s="121"/>
      <c r="Z109" s="121"/>
    </row>
    <row r="110" spans="1:26" ht="12.75" customHeight="1">
      <c r="A110" s="121"/>
      <c r="B110" s="121"/>
      <c r="C110" s="121"/>
      <c r="D110" s="121"/>
      <c r="E110" s="121"/>
      <c r="F110" s="121"/>
      <c r="G110" s="121"/>
      <c r="H110" s="121"/>
      <c r="I110" s="121"/>
      <c r="J110" s="121"/>
      <c r="K110" s="121"/>
      <c r="L110" s="121"/>
      <c r="M110" s="121"/>
      <c r="N110" s="121"/>
      <c r="O110" s="121"/>
      <c r="P110" s="121"/>
      <c r="Q110" s="121"/>
      <c r="R110" s="121"/>
      <c r="S110" s="121"/>
      <c r="T110" s="121"/>
      <c r="U110" s="121"/>
      <c r="V110" s="121"/>
      <c r="W110" s="121"/>
      <c r="X110" s="121"/>
      <c r="Y110" s="121"/>
      <c r="Z110" s="121"/>
    </row>
    <row r="111" spans="1:26" ht="12.75" customHeight="1">
      <c r="A111" s="121"/>
      <c r="B111" s="121"/>
      <c r="C111" s="121"/>
      <c r="D111" s="121"/>
      <c r="E111" s="121"/>
      <c r="F111" s="121"/>
      <c r="G111" s="121"/>
      <c r="H111" s="121"/>
      <c r="I111" s="121"/>
      <c r="J111" s="121"/>
      <c r="K111" s="121"/>
      <c r="L111" s="121"/>
      <c r="M111" s="121"/>
      <c r="N111" s="121"/>
      <c r="O111" s="121"/>
      <c r="P111" s="121"/>
      <c r="Q111" s="121"/>
      <c r="R111" s="121"/>
      <c r="S111" s="121"/>
      <c r="T111" s="121"/>
      <c r="U111" s="121"/>
      <c r="V111" s="121"/>
      <c r="W111" s="121"/>
      <c r="X111" s="121"/>
      <c r="Y111" s="121"/>
      <c r="Z111" s="121"/>
    </row>
    <row r="112" spans="1:26" ht="12.75" customHeight="1">
      <c r="A112" s="121"/>
      <c r="B112" s="121"/>
      <c r="C112" s="121"/>
      <c r="D112" s="121"/>
      <c r="E112" s="121"/>
      <c r="F112" s="121"/>
      <c r="G112" s="121"/>
      <c r="H112" s="121"/>
      <c r="I112" s="121"/>
      <c r="J112" s="121"/>
      <c r="K112" s="121"/>
      <c r="L112" s="121"/>
      <c r="M112" s="121"/>
      <c r="N112" s="121"/>
      <c r="O112" s="121"/>
      <c r="P112" s="121"/>
      <c r="Q112" s="121"/>
      <c r="R112" s="121"/>
      <c r="S112" s="121"/>
      <c r="T112" s="121"/>
      <c r="U112" s="121"/>
      <c r="V112" s="121"/>
      <c r="W112" s="121"/>
      <c r="X112" s="121"/>
      <c r="Y112" s="121"/>
      <c r="Z112" s="121"/>
    </row>
    <row r="113" spans="1:26" ht="12.75" customHeight="1">
      <c r="A113" s="121"/>
      <c r="B113" s="121"/>
      <c r="C113" s="121"/>
      <c r="D113" s="121"/>
      <c r="E113" s="121"/>
      <c r="F113" s="121"/>
      <c r="G113" s="121"/>
      <c r="H113" s="121"/>
      <c r="I113" s="121"/>
      <c r="J113" s="121"/>
      <c r="K113" s="121"/>
      <c r="L113" s="121"/>
      <c r="M113" s="121"/>
      <c r="N113" s="121"/>
      <c r="O113" s="121"/>
      <c r="P113" s="121"/>
      <c r="Q113" s="121"/>
      <c r="R113" s="121"/>
      <c r="S113" s="121"/>
      <c r="T113" s="121"/>
      <c r="U113" s="121"/>
      <c r="V113" s="121"/>
      <c r="W113" s="121"/>
      <c r="X113" s="121"/>
      <c r="Y113" s="121"/>
      <c r="Z113" s="121"/>
    </row>
    <row r="114" spans="1:26" ht="12.75" customHeight="1">
      <c r="A114" s="121"/>
      <c r="B114" s="121"/>
      <c r="C114" s="121"/>
      <c r="D114" s="121"/>
      <c r="E114" s="121"/>
      <c r="F114" s="121"/>
      <c r="G114" s="121"/>
      <c r="H114" s="121"/>
      <c r="I114" s="121"/>
      <c r="J114" s="121"/>
      <c r="K114" s="121"/>
      <c r="L114" s="121"/>
      <c r="M114" s="121"/>
      <c r="N114" s="121"/>
      <c r="O114" s="121"/>
      <c r="P114" s="121"/>
      <c r="Q114" s="121"/>
      <c r="R114" s="121"/>
      <c r="S114" s="121"/>
      <c r="T114" s="121"/>
      <c r="U114" s="121"/>
      <c r="V114" s="121"/>
      <c r="W114" s="121"/>
      <c r="X114" s="121"/>
      <c r="Y114" s="121"/>
      <c r="Z114" s="121"/>
    </row>
    <row r="115" spans="1:26" ht="12.75" customHeight="1">
      <c r="A115" s="121"/>
      <c r="B115" s="121"/>
      <c r="C115" s="121"/>
      <c r="D115" s="121"/>
      <c r="E115" s="121"/>
      <c r="F115" s="121"/>
      <c r="G115" s="121"/>
      <c r="H115" s="121"/>
      <c r="I115" s="121"/>
      <c r="J115" s="121"/>
      <c r="K115" s="121"/>
      <c r="L115" s="121"/>
      <c r="M115" s="121"/>
      <c r="N115" s="121"/>
      <c r="O115" s="121"/>
      <c r="P115" s="121"/>
      <c r="Q115" s="121"/>
      <c r="R115" s="121"/>
      <c r="S115" s="121"/>
      <c r="T115" s="121"/>
      <c r="U115" s="121"/>
      <c r="V115" s="121"/>
      <c r="W115" s="121"/>
      <c r="X115" s="121"/>
      <c r="Y115" s="121"/>
      <c r="Z115" s="121"/>
    </row>
    <row r="116" spans="1:26" ht="12.75" customHeight="1">
      <c r="A116" s="121"/>
      <c r="B116" s="121"/>
      <c r="C116" s="121"/>
      <c r="D116" s="121"/>
      <c r="E116" s="121"/>
      <c r="F116" s="121"/>
      <c r="G116" s="121"/>
      <c r="H116" s="121"/>
      <c r="I116" s="121"/>
      <c r="J116" s="121"/>
      <c r="K116" s="121"/>
      <c r="L116" s="121"/>
      <c r="M116" s="121"/>
      <c r="N116" s="121"/>
      <c r="O116" s="121"/>
      <c r="P116" s="121"/>
      <c r="Q116" s="121"/>
      <c r="R116" s="121"/>
      <c r="S116" s="121"/>
      <c r="T116" s="121"/>
      <c r="U116" s="121"/>
      <c r="V116" s="121"/>
      <c r="W116" s="121"/>
      <c r="X116" s="121"/>
      <c r="Y116" s="121"/>
      <c r="Z116" s="121"/>
    </row>
    <row r="117" spans="1:26" ht="12.75" customHeight="1">
      <c r="A117" s="121"/>
      <c r="B117" s="121"/>
      <c r="C117" s="121"/>
      <c r="D117" s="121"/>
      <c r="E117" s="121"/>
      <c r="F117" s="121"/>
      <c r="G117" s="121"/>
      <c r="H117" s="121"/>
      <c r="I117" s="121"/>
      <c r="J117" s="121"/>
      <c r="K117" s="121"/>
      <c r="L117" s="121"/>
      <c r="M117" s="121"/>
      <c r="N117" s="121"/>
      <c r="O117" s="121"/>
      <c r="P117" s="121"/>
      <c r="Q117" s="121"/>
      <c r="R117" s="121"/>
      <c r="S117" s="121"/>
      <c r="T117" s="121"/>
      <c r="U117" s="121"/>
      <c r="V117" s="121"/>
      <c r="W117" s="121"/>
      <c r="X117" s="121"/>
      <c r="Y117" s="121"/>
      <c r="Z117" s="121"/>
    </row>
    <row r="118" spans="1:26" ht="12.75" customHeight="1">
      <c r="A118" s="121"/>
      <c r="B118" s="121"/>
      <c r="C118" s="121"/>
      <c r="D118" s="121"/>
      <c r="E118" s="121"/>
      <c r="F118" s="121"/>
      <c r="G118" s="121"/>
      <c r="H118" s="121"/>
      <c r="I118" s="121"/>
      <c r="J118" s="121"/>
      <c r="K118" s="121"/>
      <c r="L118" s="121"/>
      <c r="M118" s="121"/>
      <c r="N118" s="121"/>
      <c r="O118" s="121"/>
      <c r="P118" s="121"/>
      <c r="Q118" s="121"/>
      <c r="R118" s="121"/>
      <c r="S118" s="121"/>
      <c r="T118" s="121"/>
      <c r="U118" s="121"/>
      <c r="V118" s="121"/>
      <c r="W118" s="121"/>
      <c r="X118" s="121"/>
      <c r="Y118" s="121"/>
      <c r="Z118" s="121"/>
    </row>
    <row r="119" spans="1:26" ht="12.75" customHeight="1">
      <c r="A119" s="121"/>
      <c r="B119" s="121"/>
      <c r="C119" s="121"/>
      <c r="D119" s="121"/>
      <c r="E119" s="121"/>
      <c r="F119" s="121"/>
      <c r="G119" s="121"/>
      <c r="H119" s="121"/>
      <c r="I119" s="121"/>
      <c r="J119" s="121"/>
      <c r="K119" s="121"/>
      <c r="L119" s="121"/>
      <c r="M119" s="121"/>
      <c r="N119" s="121"/>
      <c r="O119" s="121"/>
      <c r="P119" s="121"/>
      <c r="Q119" s="121"/>
      <c r="R119" s="121"/>
      <c r="S119" s="121"/>
      <c r="T119" s="121"/>
      <c r="U119" s="121"/>
      <c r="V119" s="121"/>
      <c r="W119" s="121"/>
      <c r="X119" s="121"/>
      <c r="Y119" s="121"/>
      <c r="Z119" s="121"/>
    </row>
    <row r="120" spans="1:26" ht="12.75" customHeight="1">
      <c r="A120" s="121"/>
      <c r="B120" s="121"/>
      <c r="C120" s="121"/>
      <c r="D120" s="121"/>
      <c r="E120" s="121"/>
      <c r="F120" s="121"/>
      <c r="G120" s="121"/>
      <c r="H120" s="121"/>
      <c r="I120" s="121"/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</row>
    <row r="121" spans="1:26" ht="12.75" customHeight="1">
      <c r="A121" s="121"/>
      <c r="B121" s="121"/>
      <c r="C121" s="121"/>
      <c r="D121" s="121"/>
      <c r="E121" s="121"/>
      <c r="F121" s="121"/>
      <c r="G121" s="121"/>
      <c r="H121" s="121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</row>
    <row r="122" spans="1:26" ht="12.75" customHeight="1">
      <c r="A122" s="121"/>
      <c r="B122" s="121"/>
      <c r="C122" s="121"/>
      <c r="D122" s="121"/>
      <c r="E122" s="121"/>
      <c r="F122" s="121"/>
      <c r="G122" s="121"/>
      <c r="H122" s="121"/>
      <c r="I122" s="121"/>
      <c r="J122" s="121"/>
      <c r="K122" s="121"/>
      <c r="L122" s="121"/>
      <c r="M122" s="121"/>
      <c r="N122" s="121"/>
      <c r="O122" s="121"/>
      <c r="P122" s="121"/>
      <c r="Q122" s="121"/>
      <c r="R122" s="121"/>
      <c r="S122" s="121"/>
      <c r="T122" s="121"/>
      <c r="U122" s="121"/>
      <c r="V122" s="121"/>
      <c r="W122" s="121"/>
      <c r="X122" s="121"/>
      <c r="Y122" s="121"/>
      <c r="Z122" s="121"/>
    </row>
    <row r="123" spans="1:26" ht="12.75" customHeight="1">
      <c r="A123" s="121"/>
      <c r="B123" s="121"/>
      <c r="C123" s="121"/>
      <c r="D123" s="121"/>
      <c r="E123" s="121"/>
      <c r="F123" s="121"/>
      <c r="G123" s="121"/>
      <c r="H123" s="121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</row>
    <row r="124" spans="1:26" ht="12.75" customHeight="1">
      <c r="A124" s="121"/>
      <c r="B124" s="121"/>
      <c r="C124" s="121"/>
      <c r="D124" s="121"/>
      <c r="E124" s="121"/>
      <c r="F124" s="121"/>
      <c r="G124" s="121"/>
      <c r="H124" s="121"/>
      <c r="I124" s="121"/>
      <c r="J124" s="121"/>
      <c r="K124" s="121"/>
      <c r="L124" s="121"/>
      <c r="M124" s="121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</row>
    <row r="125" spans="1:26" ht="12.75" customHeight="1">
      <c r="A125" s="121"/>
      <c r="B125" s="121"/>
      <c r="C125" s="121"/>
      <c r="D125" s="121"/>
      <c r="E125" s="121"/>
      <c r="F125" s="121"/>
      <c r="G125" s="121"/>
      <c r="H125" s="121"/>
      <c r="I125" s="121"/>
      <c r="J125" s="121"/>
      <c r="K125" s="121"/>
      <c r="L125" s="121"/>
      <c r="M125" s="121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</row>
    <row r="126" spans="1:26" ht="12.75" customHeight="1">
      <c r="A126" s="121"/>
      <c r="B126" s="121"/>
      <c r="C126" s="121"/>
      <c r="D126" s="121"/>
      <c r="E126" s="121"/>
      <c r="F126" s="121"/>
      <c r="G126" s="121"/>
      <c r="H126" s="121"/>
      <c r="I126" s="121"/>
      <c r="J126" s="121"/>
      <c r="K126" s="121"/>
      <c r="L126" s="121"/>
      <c r="M126" s="121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</row>
    <row r="127" spans="1:26" ht="12.75" customHeight="1">
      <c r="A127" s="121"/>
      <c r="B127" s="121"/>
      <c r="C127" s="121"/>
      <c r="D127" s="121"/>
      <c r="E127" s="121"/>
      <c r="F127" s="121"/>
      <c r="G127" s="121"/>
      <c r="H127" s="121"/>
      <c r="I127" s="121"/>
      <c r="J127" s="121"/>
      <c r="K127" s="121"/>
      <c r="L127" s="121"/>
      <c r="M127" s="121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</row>
    <row r="128" spans="1:26" ht="12.75" customHeight="1">
      <c r="A128" s="121"/>
      <c r="B128" s="121"/>
      <c r="C128" s="121"/>
      <c r="D128" s="121"/>
      <c r="E128" s="121"/>
      <c r="F128" s="121"/>
      <c r="G128" s="121"/>
      <c r="H128" s="121"/>
      <c r="I128" s="121"/>
      <c r="J128" s="121"/>
      <c r="K128" s="121"/>
      <c r="L128" s="121"/>
      <c r="M128" s="121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</row>
    <row r="129" spans="1:26" ht="12.75" customHeight="1">
      <c r="A129" s="121"/>
      <c r="B129" s="121"/>
      <c r="C129" s="121"/>
      <c r="D129" s="121"/>
      <c r="E129" s="121"/>
      <c r="F129" s="121"/>
      <c r="G129" s="121"/>
      <c r="H129" s="121"/>
      <c r="I129" s="121"/>
      <c r="J129" s="121"/>
      <c r="K129" s="121"/>
      <c r="L129" s="121"/>
      <c r="M129" s="121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</row>
    <row r="130" spans="1:26" ht="12.75" customHeight="1">
      <c r="A130" s="121"/>
      <c r="B130" s="121"/>
      <c r="C130" s="121"/>
      <c r="D130" s="121"/>
      <c r="E130" s="121"/>
      <c r="F130" s="121"/>
      <c r="G130" s="121"/>
      <c r="H130" s="121"/>
      <c r="I130" s="121"/>
      <c r="J130" s="121"/>
      <c r="K130" s="121"/>
      <c r="L130" s="121"/>
      <c r="M130" s="121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</row>
    <row r="131" spans="1:26" ht="12.75" customHeight="1">
      <c r="A131" s="121"/>
      <c r="B131" s="121"/>
      <c r="C131" s="121"/>
      <c r="D131" s="121"/>
      <c r="E131" s="121"/>
      <c r="F131" s="121"/>
      <c r="G131" s="121"/>
      <c r="H131" s="121"/>
      <c r="I131" s="121"/>
      <c r="J131" s="121"/>
      <c r="K131" s="121"/>
      <c r="L131" s="121"/>
      <c r="M131" s="121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</row>
    <row r="132" spans="1:26" ht="12.75" customHeight="1">
      <c r="A132" s="121"/>
      <c r="B132" s="121"/>
      <c r="C132" s="121"/>
      <c r="D132" s="121"/>
      <c r="E132" s="121"/>
      <c r="F132" s="121"/>
      <c r="G132" s="121"/>
      <c r="H132" s="121"/>
      <c r="I132" s="121"/>
      <c r="J132" s="121"/>
      <c r="K132" s="121"/>
      <c r="L132" s="121"/>
      <c r="M132" s="121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</row>
    <row r="133" spans="1:26" ht="12.75" customHeight="1">
      <c r="A133" s="121"/>
      <c r="B133" s="121"/>
      <c r="C133" s="121"/>
      <c r="D133" s="121"/>
      <c r="E133" s="121"/>
      <c r="F133" s="121"/>
      <c r="G133" s="121"/>
      <c r="H133" s="121"/>
      <c r="I133" s="121"/>
      <c r="J133" s="121"/>
      <c r="K133" s="121"/>
      <c r="L133" s="121"/>
      <c r="M133" s="121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</row>
    <row r="134" spans="1:26" ht="12.75" customHeight="1">
      <c r="A134" s="121"/>
      <c r="B134" s="121"/>
      <c r="C134" s="121"/>
      <c r="D134" s="121"/>
      <c r="E134" s="121"/>
      <c r="F134" s="121"/>
      <c r="G134" s="121"/>
      <c r="H134" s="121"/>
      <c r="I134" s="121"/>
      <c r="J134" s="121"/>
      <c r="K134" s="121"/>
      <c r="L134" s="121"/>
      <c r="M134" s="121"/>
      <c r="N134" s="121"/>
      <c r="O134" s="121"/>
      <c r="P134" s="121"/>
      <c r="Q134" s="121"/>
      <c r="R134" s="121"/>
      <c r="S134" s="121"/>
      <c r="T134" s="121"/>
      <c r="U134" s="121"/>
      <c r="V134" s="121"/>
      <c r="W134" s="121"/>
      <c r="X134" s="121"/>
      <c r="Y134" s="121"/>
      <c r="Z134" s="121"/>
    </row>
    <row r="135" spans="1:26" ht="12.75" customHeight="1">
      <c r="A135" s="121"/>
      <c r="B135" s="121"/>
      <c r="C135" s="121"/>
      <c r="D135" s="121"/>
      <c r="E135" s="121"/>
      <c r="F135" s="121"/>
      <c r="G135" s="121"/>
      <c r="H135" s="121"/>
      <c r="I135" s="121"/>
      <c r="J135" s="121"/>
      <c r="K135" s="121"/>
      <c r="L135" s="121"/>
      <c r="M135" s="121"/>
      <c r="N135" s="121"/>
      <c r="O135" s="121"/>
      <c r="P135" s="121"/>
      <c r="Q135" s="121"/>
      <c r="R135" s="121"/>
      <c r="S135" s="121"/>
      <c r="T135" s="121"/>
      <c r="U135" s="121"/>
      <c r="V135" s="121"/>
      <c r="W135" s="121"/>
      <c r="X135" s="121"/>
      <c r="Y135" s="121"/>
      <c r="Z135" s="121"/>
    </row>
    <row r="136" spans="1:26" ht="12.75" customHeight="1">
      <c r="A136" s="121"/>
      <c r="B136" s="121"/>
      <c r="C136" s="121"/>
      <c r="D136" s="121"/>
      <c r="E136" s="121"/>
      <c r="F136" s="121"/>
      <c r="G136" s="121"/>
      <c r="H136" s="121"/>
      <c r="I136" s="121"/>
      <c r="J136" s="121"/>
      <c r="K136" s="121"/>
      <c r="L136" s="121"/>
      <c r="M136" s="121"/>
      <c r="N136" s="121"/>
      <c r="O136" s="121"/>
      <c r="P136" s="121"/>
      <c r="Q136" s="121"/>
      <c r="R136" s="121"/>
      <c r="S136" s="121"/>
      <c r="T136" s="121"/>
      <c r="U136" s="121"/>
      <c r="V136" s="121"/>
      <c r="W136" s="121"/>
      <c r="X136" s="121"/>
      <c r="Y136" s="121"/>
      <c r="Z136" s="121"/>
    </row>
    <row r="137" spans="1:26" ht="12.75" customHeight="1">
      <c r="A137" s="121"/>
      <c r="B137" s="121"/>
      <c r="C137" s="121"/>
      <c r="D137" s="121"/>
      <c r="E137" s="121"/>
      <c r="F137" s="121"/>
      <c r="G137" s="121"/>
      <c r="H137" s="121"/>
      <c r="I137" s="121"/>
      <c r="J137" s="121"/>
      <c r="K137" s="121"/>
      <c r="L137" s="121"/>
      <c r="M137" s="121"/>
      <c r="N137" s="121"/>
      <c r="O137" s="121"/>
      <c r="P137" s="121"/>
      <c r="Q137" s="121"/>
      <c r="R137" s="121"/>
      <c r="S137" s="121"/>
      <c r="T137" s="121"/>
      <c r="U137" s="121"/>
      <c r="V137" s="121"/>
      <c r="W137" s="121"/>
      <c r="X137" s="121"/>
      <c r="Y137" s="121"/>
      <c r="Z137" s="121"/>
    </row>
    <row r="138" spans="1:26" ht="12.75" customHeight="1">
      <c r="A138" s="121"/>
      <c r="B138" s="121"/>
      <c r="C138" s="121"/>
      <c r="D138" s="121"/>
      <c r="E138" s="121"/>
      <c r="F138" s="121"/>
      <c r="G138" s="121"/>
      <c r="H138" s="121"/>
      <c r="I138" s="121"/>
      <c r="J138" s="121"/>
      <c r="K138" s="121"/>
      <c r="L138" s="121"/>
      <c r="M138" s="121"/>
      <c r="N138" s="121"/>
      <c r="O138" s="121"/>
      <c r="P138" s="121"/>
      <c r="Q138" s="121"/>
      <c r="R138" s="121"/>
      <c r="S138" s="121"/>
      <c r="T138" s="121"/>
      <c r="U138" s="121"/>
      <c r="V138" s="121"/>
      <c r="W138" s="121"/>
      <c r="X138" s="121"/>
      <c r="Y138" s="121"/>
      <c r="Z138" s="121"/>
    </row>
    <row r="139" spans="1:26" ht="12.75" customHeight="1">
      <c r="A139" s="121"/>
      <c r="B139" s="121"/>
      <c r="C139" s="121"/>
      <c r="D139" s="121"/>
      <c r="E139" s="121"/>
      <c r="F139" s="121"/>
      <c r="G139" s="121"/>
      <c r="H139" s="121"/>
      <c r="I139" s="121"/>
      <c r="J139" s="121"/>
      <c r="K139" s="121"/>
      <c r="L139" s="121"/>
      <c r="M139" s="121"/>
      <c r="N139" s="121"/>
      <c r="O139" s="121"/>
      <c r="P139" s="121"/>
      <c r="Q139" s="121"/>
      <c r="R139" s="121"/>
      <c r="S139" s="121"/>
      <c r="T139" s="121"/>
      <c r="U139" s="121"/>
      <c r="V139" s="121"/>
      <c r="W139" s="121"/>
      <c r="X139" s="121"/>
      <c r="Y139" s="121"/>
      <c r="Z139" s="121"/>
    </row>
    <row r="140" spans="1:26" ht="12.75" customHeight="1">
      <c r="A140" s="121"/>
      <c r="B140" s="121"/>
      <c r="C140" s="121"/>
      <c r="D140" s="121"/>
      <c r="E140" s="121"/>
      <c r="F140" s="121"/>
      <c r="G140" s="121"/>
      <c r="H140" s="121"/>
      <c r="I140" s="121"/>
      <c r="J140" s="121"/>
      <c r="K140" s="121"/>
      <c r="L140" s="121"/>
      <c r="M140" s="121"/>
      <c r="N140" s="121"/>
      <c r="O140" s="121"/>
      <c r="P140" s="121"/>
      <c r="Q140" s="121"/>
      <c r="R140" s="121"/>
      <c r="S140" s="121"/>
      <c r="T140" s="121"/>
      <c r="U140" s="121"/>
      <c r="V140" s="121"/>
      <c r="W140" s="121"/>
      <c r="X140" s="121"/>
      <c r="Y140" s="121"/>
      <c r="Z140" s="121"/>
    </row>
    <row r="141" spans="1:26" ht="12.75" customHeight="1">
      <c r="A141" s="121"/>
      <c r="B141" s="121"/>
      <c r="C141" s="121"/>
      <c r="D141" s="121"/>
      <c r="E141" s="121"/>
      <c r="F141" s="121"/>
      <c r="G141" s="121"/>
      <c r="H141" s="121"/>
      <c r="I141" s="121"/>
      <c r="J141" s="121"/>
      <c r="K141" s="121"/>
      <c r="L141" s="121"/>
      <c r="M141" s="121"/>
      <c r="N141" s="121"/>
      <c r="O141" s="121"/>
      <c r="P141" s="121"/>
      <c r="Q141" s="121"/>
      <c r="R141" s="121"/>
      <c r="S141" s="121"/>
      <c r="T141" s="121"/>
      <c r="U141" s="121"/>
      <c r="V141" s="121"/>
      <c r="W141" s="121"/>
      <c r="X141" s="121"/>
      <c r="Y141" s="121"/>
      <c r="Z141" s="121"/>
    </row>
    <row r="142" spans="1:26" ht="12.75" customHeight="1">
      <c r="A142" s="121"/>
      <c r="B142" s="121"/>
      <c r="C142" s="121"/>
      <c r="D142" s="121"/>
      <c r="E142" s="121"/>
      <c r="F142" s="121"/>
      <c r="G142" s="121"/>
      <c r="H142" s="121"/>
      <c r="I142" s="121"/>
      <c r="J142" s="121"/>
      <c r="K142" s="121"/>
      <c r="L142" s="121"/>
      <c r="M142" s="121"/>
      <c r="N142" s="121"/>
      <c r="O142" s="121"/>
      <c r="P142" s="121"/>
      <c r="Q142" s="121"/>
      <c r="R142" s="121"/>
      <c r="S142" s="121"/>
      <c r="T142" s="121"/>
      <c r="U142" s="121"/>
      <c r="V142" s="121"/>
      <c r="W142" s="121"/>
      <c r="X142" s="121"/>
      <c r="Y142" s="121"/>
      <c r="Z142" s="121"/>
    </row>
    <row r="143" spans="1:26" ht="12.75" customHeight="1">
      <c r="A143" s="121"/>
      <c r="B143" s="121"/>
      <c r="C143" s="121"/>
      <c r="D143" s="121"/>
      <c r="E143" s="121"/>
      <c r="F143" s="121"/>
      <c r="G143" s="121"/>
      <c r="H143" s="121"/>
      <c r="I143" s="121"/>
      <c r="J143" s="121"/>
      <c r="K143" s="121"/>
      <c r="L143" s="121"/>
      <c r="M143" s="121"/>
      <c r="N143" s="121"/>
      <c r="O143" s="121"/>
      <c r="P143" s="121"/>
      <c r="Q143" s="121"/>
      <c r="R143" s="121"/>
      <c r="S143" s="121"/>
      <c r="T143" s="121"/>
      <c r="U143" s="121"/>
      <c r="V143" s="121"/>
      <c r="W143" s="121"/>
      <c r="X143" s="121"/>
      <c r="Y143" s="121"/>
      <c r="Z143" s="121"/>
    </row>
    <row r="144" spans="1:26" ht="12.75" customHeight="1">
      <c r="A144" s="121"/>
      <c r="B144" s="121"/>
      <c r="C144" s="121"/>
      <c r="D144" s="121"/>
      <c r="E144" s="121"/>
      <c r="F144" s="121"/>
      <c r="G144" s="121"/>
      <c r="H144" s="121"/>
      <c r="I144" s="121"/>
      <c r="J144" s="121"/>
      <c r="K144" s="121"/>
      <c r="L144" s="121"/>
      <c r="M144" s="121"/>
      <c r="N144" s="121"/>
      <c r="O144" s="121"/>
      <c r="P144" s="121"/>
      <c r="Q144" s="121"/>
      <c r="R144" s="121"/>
      <c r="S144" s="121"/>
      <c r="T144" s="121"/>
      <c r="U144" s="121"/>
      <c r="V144" s="121"/>
      <c r="W144" s="121"/>
      <c r="X144" s="121"/>
      <c r="Y144" s="121"/>
      <c r="Z144" s="121"/>
    </row>
    <row r="145" spans="1:26" ht="12.75" customHeight="1">
      <c r="A145" s="121"/>
      <c r="B145" s="121"/>
      <c r="C145" s="121"/>
      <c r="D145" s="121"/>
      <c r="E145" s="121"/>
      <c r="F145" s="121"/>
      <c r="G145" s="121"/>
      <c r="H145" s="121"/>
      <c r="I145" s="121"/>
      <c r="J145" s="121"/>
      <c r="K145" s="121"/>
      <c r="L145" s="121"/>
      <c r="M145" s="121"/>
      <c r="N145" s="121"/>
      <c r="O145" s="121"/>
      <c r="P145" s="121"/>
      <c r="Q145" s="121"/>
      <c r="R145" s="121"/>
      <c r="S145" s="121"/>
      <c r="T145" s="121"/>
      <c r="U145" s="121"/>
      <c r="V145" s="121"/>
      <c r="W145" s="121"/>
      <c r="X145" s="121"/>
      <c r="Y145" s="121"/>
      <c r="Z145" s="121"/>
    </row>
    <row r="146" spans="1:26" ht="12.75" customHeight="1">
      <c r="A146" s="121"/>
      <c r="B146" s="121"/>
      <c r="C146" s="121"/>
      <c r="D146" s="121"/>
      <c r="E146" s="121"/>
      <c r="F146" s="121"/>
      <c r="G146" s="121"/>
      <c r="H146" s="121"/>
      <c r="I146" s="121"/>
      <c r="J146" s="121"/>
      <c r="K146" s="121"/>
      <c r="L146" s="121"/>
      <c r="M146" s="121"/>
      <c r="N146" s="121"/>
      <c r="O146" s="121"/>
      <c r="P146" s="121"/>
      <c r="Q146" s="121"/>
      <c r="R146" s="121"/>
      <c r="S146" s="121"/>
      <c r="T146" s="121"/>
      <c r="U146" s="121"/>
      <c r="V146" s="121"/>
      <c r="W146" s="121"/>
      <c r="X146" s="121"/>
      <c r="Y146" s="121"/>
      <c r="Z146" s="121"/>
    </row>
    <row r="147" spans="1:26" ht="12.75" customHeight="1">
      <c r="A147" s="121"/>
      <c r="B147" s="121"/>
      <c r="C147" s="121"/>
      <c r="D147" s="121"/>
      <c r="E147" s="121"/>
      <c r="F147" s="121"/>
      <c r="G147" s="121"/>
      <c r="H147" s="121"/>
      <c r="I147" s="121"/>
      <c r="J147" s="121"/>
      <c r="K147" s="121"/>
      <c r="L147" s="121"/>
      <c r="M147" s="121"/>
      <c r="N147" s="121"/>
      <c r="O147" s="121"/>
      <c r="P147" s="121"/>
      <c r="Q147" s="121"/>
      <c r="R147" s="121"/>
      <c r="S147" s="121"/>
      <c r="T147" s="121"/>
      <c r="U147" s="121"/>
      <c r="V147" s="121"/>
      <c r="W147" s="121"/>
      <c r="X147" s="121"/>
      <c r="Y147" s="121"/>
      <c r="Z147" s="121"/>
    </row>
    <row r="148" spans="1:26" ht="12.75" customHeight="1">
      <c r="A148" s="121"/>
      <c r="B148" s="121"/>
      <c r="C148" s="121"/>
      <c r="D148" s="121"/>
      <c r="E148" s="121"/>
      <c r="F148" s="121"/>
      <c r="G148" s="121"/>
      <c r="H148" s="121"/>
      <c r="I148" s="121"/>
      <c r="J148" s="121"/>
      <c r="K148" s="121"/>
      <c r="L148" s="121"/>
      <c r="M148" s="121"/>
      <c r="N148" s="121"/>
      <c r="O148" s="121"/>
      <c r="P148" s="121"/>
      <c r="Q148" s="121"/>
      <c r="R148" s="121"/>
      <c r="S148" s="121"/>
      <c r="T148" s="121"/>
      <c r="U148" s="121"/>
      <c r="V148" s="121"/>
      <c r="W148" s="121"/>
      <c r="X148" s="121"/>
      <c r="Y148" s="121"/>
      <c r="Z148" s="121"/>
    </row>
    <row r="149" spans="1:26" ht="12.75" customHeight="1">
      <c r="A149" s="121"/>
      <c r="B149" s="121"/>
      <c r="C149" s="121"/>
      <c r="D149" s="121"/>
      <c r="E149" s="121"/>
      <c r="F149" s="121"/>
      <c r="G149" s="121"/>
      <c r="H149" s="121"/>
      <c r="I149" s="121"/>
      <c r="J149" s="121"/>
      <c r="K149" s="121"/>
      <c r="L149" s="121"/>
      <c r="M149" s="121"/>
      <c r="N149" s="121"/>
      <c r="O149" s="121"/>
      <c r="P149" s="121"/>
      <c r="Q149" s="121"/>
      <c r="R149" s="121"/>
      <c r="S149" s="121"/>
      <c r="T149" s="121"/>
      <c r="U149" s="121"/>
      <c r="V149" s="121"/>
      <c r="W149" s="121"/>
      <c r="X149" s="121"/>
      <c r="Y149" s="121"/>
      <c r="Z149" s="121"/>
    </row>
    <row r="150" spans="1:26" ht="12.75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121"/>
      <c r="K150" s="121"/>
      <c r="L150" s="121"/>
      <c r="M150" s="121"/>
      <c r="N150" s="121"/>
      <c r="O150" s="121"/>
      <c r="P150" s="121"/>
      <c r="Q150" s="121"/>
      <c r="R150" s="121"/>
      <c r="S150" s="121"/>
      <c r="T150" s="121"/>
      <c r="U150" s="121"/>
      <c r="V150" s="121"/>
      <c r="W150" s="121"/>
      <c r="X150" s="121"/>
      <c r="Y150" s="121"/>
      <c r="Z150" s="121"/>
    </row>
    <row r="151" spans="1:26" ht="12.75" customHeight="1">
      <c r="A151" s="121"/>
      <c r="B151" s="121"/>
      <c r="C151" s="121"/>
      <c r="D151" s="121"/>
      <c r="E151" s="121"/>
      <c r="F151" s="121"/>
      <c r="G151" s="121"/>
      <c r="H151" s="121"/>
      <c r="I151" s="121"/>
      <c r="J151" s="121"/>
      <c r="K151" s="121"/>
      <c r="L151" s="121"/>
      <c r="M151" s="121"/>
      <c r="N151" s="121"/>
      <c r="O151" s="121"/>
      <c r="P151" s="121"/>
      <c r="Q151" s="121"/>
      <c r="R151" s="121"/>
      <c r="S151" s="121"/>
      <c r="T151" s="121"/>
      <c r="U151" s="121"/>
      <c r="V151" s="121"/>
      <c r="W151" s="121"/>
      <c r="X151" s="121"/>
      <c r="Y151" s="121"/>
      <c r="Z151" s="121"/>
    </row>
    <row r="152" spans="1:26" ht="12.75" customHeight="1">
      <c r="A152" s="121"/>
      <c r="B152" s="121"/>
      <c r="C152" s="121"/>
      <c r="D152" s="121"/>
      <c r="E152" s="121"/>
      <c r="F152" s="121"/>
      <c r="G152" s="121"/>
      <c r="H152" s="121"/>
      <c r="I152" s="121"/>
      <c r="J152" s="121"/>
      <c r="K152" s="121"/>
      <c r="L152" s="121"/>
      <c r="M152" s="121"/>
      <c r="N152" s="121"/>
      <c r="O152" s="121"/>
      <c r="P152" s="121"/>
      <c r="Q152" s="121"/>
      <c r="R152" s="121"/>
      <c r="S152" s="121"/>
      <c r="T152" s="121"/>
      <c r="U152" s="121"/>
      <c r="V152" s="121"/>
      <c r="W152" s="121"/>
      <c r="X152" s="121"/>
      <c r="Y152" s="121"/>
      <c r="Z152" s="121"/>
    </row>
    <row r="153" spans="1:26" ht="12.75" customHeight="1">
      <c r="A153" s="121"/>
      <c r="B153" s="121"/>
      <c r="C153" s="121"/>
      <c r="D153" s="121"/>
      <c r="E153" s="121"/>
      <c r="F153" s="121"/>
      <c r="G153" s="121"/>
      <c r="H153" s="121"/>
      <c r="I153" s="121"/>
      <c r="J153" s="121"/>
      <c r="K153" s="121"/>
      <c r="L153" s="121"/>
      <c r="M153" s="121"/>
      <c r="N153" s="121"/>
      <c r="O153" s="121"/>
      <c r="P153" s="121"/>
      <c r="Q153" s="121"/>
      <c r="R153" s="121"/>
      <c r="S153" s="121"/>
      <c r="T153" s="121"/>
      <c r="U153" s="121"/>
      <c r="V153" s="121"/>
      <c r="W153" s="121"/>
      <c r="X153" s="121"/>
      <c r="Y153" s="121"/>
      <c r="Z153" s="121"/>
    </row>
    <row r="154" spans="1:26" ht="12.75" customHeight="1">
      <c r="A154" s="121"/>
      <c r="B154" s="121"/>
      <c r="C154" s="121"/>
      <c r="D154" s="121"/>
      <c r="E154" s="121"/>
      <c r="F154" s="121"/>
      <c r="G154" s="121"/>
      <c r="H154" s="121"/>
      <c r="I154" s="121"/>
      <c r="J154" s="121"/>
      <c r="K154" s="121"/>
      <c r="L154" s="121"/>
      <c r="M154" s="121"/>
      <c r="N154" s="121"/>
      <c r="O154" s="121"/>
      <c r="P154" s="121"/>
      <c r="Q154" s="121"/>
      <c r="R154" s="121"/>
      <c r="S154" s="121"/>
      <c r="T154" s="121"/>
      <c r="U154" s="121"/>
      <c r="V154" s="121"/>
      <c r="W154" s="121"/>
      <c r="X154" s="121"/>
      <c r="Y154" s="121"/>
      <c r="Z154" s="121"/>
    </row>
    <row r="155" spans="1:26" ht="12.75" customHeight="1">
      <c r="A155" s="121"/>
      <c r="B155" s="121"/>
      <c r="C155" s="121"/>
      <c r="D155" s="121"/>
      <c r="E155" s="121"/>
      <c r="F155" s="121"/>
      <c r="G155" s="121"/>
      <c r="H155" s="121"/>
      <c r="I155" s="121"/>
      <c r="J155" s="121"/>
      <c r="K155" s="121"/>
      <c r="L155" s="121"/>
      <c r="M155" s="121"/>
      <c r="N155" s="121"/>
      <c r="O155" s="121"/>
      <c r="P155" s="121"/>
      <c r="Q155" s="121"/>
      <c r="R155" s="121"/>
      <c r="S155" s="121"/>
      <c r="T155" s="121"/>
      <c r="U155" s="121"/>
      <c r="V155" s="121"/>
      <c r="W155" s="121"/>
      <c r="X155" s="121"/>
      <c r="Y155" s="121"/>
      <c r="Z155" s="121"/>
    </row>
    <row r="156" spans="1:26" ht="12.75" customHeight="1">
      <c r="A156" s="121"/>
      <c r="B156" s="121"/>
      <c r="C156" s="121"/>
      <c r="D156" s="121"/>
      <c r="E156" s="121"/>
      <c r="F156" s="121"/>
      <c r="G156" s="121"/>
      <c r="H156" s="121"/>
      <c r="I156" s="121"/>
      <c r="J156" s="121"/>
      <c r="K156" s="121"/>
      <c r="L156" s="121"/>
      <c r="M156" s="121"/>
      <c r="N156" s="121"/>
      <c r="O156" s="121"/>
      <c r="P156" s="121"/>
      <c r="Q156" s="121"/>
      <c r="R156" s="121"/>
      <c r="S156" s="121"/>
      <c r="T156" s="121"/>
      <c r="U156" s="121"/>
      <c r="V156" s="121"/>
      <c r="W156" s="121"/>
      <c r="X156" s="121"/>
      <c r="Y156" s="121"/>
      <c r="Z156" s="121"/>
    </row>
    <row r="157" spans="1:26" ht="12.75" customHeight="1">
      <c r="A157" s="121"/>
      <c r="B157" s="121"/>
      <c r="C157" s="121"/>
      <c r="D157" s="121"/>
      <c r="E157" s="121"/>
      <c r="F157" s="121"/>
      <c r="G157" s="121"/>
      <c r="H157" s="121"/>
      <c r="I157" s="121"/>
      <c r="J157" s="121"/>
      <c r="K157" s="121"/>
      <c r="L157" s="121"/>
      <c r="M157" s="121"/>
      <c r="N157" s="121"/>
      <c r="O157" s="121"/>
      <c r="P157" s="121"/>
      <c r="Q157" s="121"/>
      <c r="R157" s="121"/>
      <c r="S157" s="121"/>
      <c r="T157" s="121"/>
      <c r="U157" s="121"/>
      <c r="V157" s="121"/>
      <c r="W157" s="121"/>
      <c r="X157" s="121"/>
      <c r="Y157" s="121"/>
      <c r="Z157" s="121"/>
    </row>
    <row r="158" spans="1:26" ht="12.75" customHeight="1">
      <c r="A158" s="121"/>
      <c r="B158" s="121"/>
      <c r="C158" s="121"/>
      <c r="D158" s="121"/>
      <c r="E158" s="121"/>
      <c r="F158" s="121"/>
      <c r="G158" s="121"/>
      <c r="H158" s="121"/>
      <c r="I158" s="121"/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</row>
    <row r="159" spans="1:26" ht="12.75" customHeight="1">
      <c r="A159" s="121"/>
      <c r="B159" s="121"/>
      <c r="C159" s="121"/>
      <c r="D159" s="121"/>
      <c r="E159" s="121"/>
      <c r="F159" s="121"/>
      <c r="G159" s="121"/>
      <c r="H159" s="121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</row>
    <row r="160" spans="1:26" ht="12.75" customHeight="1">
      <c r="A160" s="121"/>
      <c r="B160" s="121"/>
      <c r="C160" s="121"/>
      <c r="D160" s="121"/>
      <c r="E160" s="121"/>
      <c r="F160" s="121"/>
      <c r="G160" s="121"/>
      <c r="H160" s="121"/>
      <c r="I160" s="121"/>
      <c r="J160" s="121"/>
      <c r="K160" s="121"/>
      <c r="L160" s="121"/>
      <c r="M160" s="121"/>
      <c r="N160" s="121"/>
      <c r="O160" s="121"/>
      <c r="P160" s="121"/>
      <c r="Q160" s="121"/>
      <c r="R160" s="121"/>
      <c r="S160" s="121"/>
      <c r="T160" s="121"/>
      <c r="U160" s="121"/>
      <c r="V160" s="121"/>
      <c r="W160" s="121"/>
      <c r="X160" s="121"/>
      <c r="Y160" s="121"/>
      <c r="Z160" s="121"/>
    </row>
    <row r="161" spans="1:26" ht="12.75" customHeight="1">
      <c r="A161" s="121"/>
      <c r="B161" s="121"/>
      <c r="C161" s="121"/>
      <c r="D161" s="121"/>
      <c r="E161" s="121"/>
      <c r="F161" s="121"/>
      <c r="G161" s="121"/>
      <c r="H161" s="121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</row>
    <row r="162" spans="1:26" ht="12.75" customHeight="1">
      <c r="A162" s="121"/>
      <c r="B162" s="121"/>
      <c r="C162" s="121"/>
      <c r="D162" s="121"/>
      <c r="E162" s="121"/>
      <c r="F162" s="121"/>
      <c r="G162" s="121"/>
      <c r="H162" s="121"/>
      <c r="I162" s="121"/>
      <c r="J162" s="121"/>
      <c r="K162" s="121"/>
      <c r="L162" s="121"/>
      <c r="M162" s="121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</row>
    <row r="163" spans="1:26" ht="12.75" customHeight="1">
      <c r="A163" s="121"/>
      <c r="B163" s="121"/>
      <c r="C163" s="121"/>
      <c r="D163" s="121"/>
      <c r="E163" s="121"/>
      <c r="F163" s="121"/>
      <c r="G163" s="121"/>
      <c r="H163" s="121"/>
      <c r="I163" s="121"/>
      <c r="J163" s="121"/>
      <c r="K163" s="121"/>
      <c r="L163" s="121"/>
      <c r="M163" s="121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</row>
    <row r="164" spans="1:26" ht="12.75" customHeight="1">
      <c r="A164" s="121"/>
      <c r="B164" s="121"/>
      <c r="C164" s="121"/>
      <c r="D164" s="121"/>
      <c r="E164" s="121"/>
      <c r="F164" s="121"/>
      <c r="G164" s="121"/>
      <c r="H164" s="121"/>
      <c r="I164" s="121"/>
      <c r="J164" s="121"/>
      <c r="K164" s="121"/>
      <c r="L164" s="121"/>
      <c r="M164" s="121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</row>
    <row r="165" spans="1:26" ht="12.75" customHeight="1">
      <c r="A165" s="121"/>
      <c r="B165" s="121"/>
      <c r="C165" s="121"/>
      <c r="D165" s="121"/>
      <c r="E165" s="121"/>
      <c r="F165" s="121"/>
      <c r="G165" s="121"/>
      <c r="H165" s="121"/>
      <c r="I165" s="121"/>
      <c r="J165" s="121"/>
      <c r="K165" s="121"/>
      <c r="L165" s="121"/>
      <c r="M165" s="121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</row>
    <row r="166" spans="1:26" ht="12.75" customHeight="1">
      <c r="A166" s="121"/>
      <c r="B166" s="121"/>
      <c r="C166" s="121"/>
      <c r="D166" s="121"/>
      <c r="E166" s="121"/>
      <c r="F166" s="121"/>
      <c r="G166" s="121"/>
      <c r="H166" s="121"/>
      <c r="I166" s="121"/>
      <c r="J166" s="121"/>
      <c r="K166" s="121"/>
      <c r="L166" s="121"/>
      <c r="M166" s="121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</row>
    <row r="167" spans="1:26" ht="12.75" customHeight="1">
      <c r="A167" s="121"/>
      <c r="B167" s="121"/>
      <c r="C167" s="121"/>
      <c r="D167" s="121"/>
      <c r="E167" s="121"/>
      <c r="F167" s="121"/>
      <c r="G167" s="121"/>
      <c r="H167" s="121"/>
      <c r="I167" s="121"/>
      <c r="J167" s="121"/>
      <c r="K167" s="121"/>
      <c r="L167" s="121"/>
      <c r="M167" s="121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</row>
    <row r="168" spans="1:26" ht="12.75" customHeight="1">
      <c r="A168" s="121"/>
      <c r="B168" s="121"/>
      <c r="C168" s="121"/>
      <c r="D168" s="121"/>
      <c r="E168" s="121"/>
      <c r="F168" s="121"/>
      <c r="G168" s="121"/>
      <c r="H168" s="121"/>
      <c r="I168" s="121"/>
      <c r="J168" s="121"/>
      <c r="K168" s="121"/>
      <c r="L168" s="121"/>
      <c r="M168" s="121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</row>
    <row r="169" spans="1:26" ht="12.75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121"/>
      <c r="K169" s="121"/>
      <c r="L169" s="121"/>
      <c r="M169" s="121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</row>
    <row r="170" spans="1:26" ht="12.75" customHeight="1">
      <c r="A170" s="121"/>
      <c r="B170" s="121"/>
      <c r="C170" s="121"/>
      <c r="D170" s="121"/>
      <c r="E170" s="121"/>
      <c r="F170" s="121"/>
      <c r="G170" s="121"/>
      <c r="H170" s="121"/>
      <c r="I170" s="121"/>
      <c r="J170" s="121"/>
      <c r="K170" s="121"/>
      <c r="L170" s="121"/>
      <c r="M170" s="121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</row>
    <row r="171" spans="1:26" ht="12.75" customHeight="1">
      <c r="A171" s="121"/>
      <c r="B171" s="121"/>
      <c r="C171" s="121"/>
      <c r="D171" s="121"/>
      <c r="E171" s="121"/>
      <c r="F171" s="121"/>
      <c r="G171" s="121"/>
      <c r="H171" s="121"/>
      <c r="I171" s="121"/>
      <c r="J171" s="121"/>
      <c r="K171" s="121"/>
      <c r="L171" s="121"/>
      <c r="M171" s="121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</row>
    <row r="172" spans="1:26" ht="12.75" customHeight="1">
      <c r="A172" s="121"/>
      <c r="B172" s="121"/>
      <c r="C172" s="121"/>
      <c r="D172" s="121"/>
      <c r="E172" s="121"/>
      <c r="F172" s="121"/>
      <c r="G172" s="121"/>
      <c r="H172" s="121"/>
      <c r="I172" s="121"/>
      <c r="J172" s="121"/>
      <c r="K172" s="121"/>
      <c r="L172" s="121"/>
      <c r="M172" s="121"/>
      <c r="N172" s="121"/>
      <c r="O172" s="121"/>
      <c r="P172" s="121"/>
      <c r="Q172" s="121"/>
      <c r="R172" s="121"/>
      <c r="S172" s="121"/>
      <c r="T172" s="121"/>
      <c r="U172" s="121"/>
      <c r="V172" s="121"/>
      <c r="W172" s="121"/>
      <c r="X172" s="121"/>
      <c r="Y172" s="121"/>
      <c r="Z172" s="121"/>
    </row>
    <row r="173" spans="1:26" ht="12.75" customHeight="1">
      <c r="A173" s="121"/>
      <c r="B173" s="121"/>
      <c r="C173" s="121"/>
      <c r="D173" s="121"/>
      <c r="E173" s="121"/>
      <c r="F173" s="121"/>
      <c r="G173" s="121"/>
      <c r="H173" s="121"/>
      <c r="I173" s="121"/>
      <c r="J173" s="121"/>
      <c r="K173" s="121"/>
      <c r="L173" s="121"/>
      <c r="M173" s="121"/>
      <c r="N173" s="121"/>
      <c r="O173" s="121"/>
      <c r="P173" s="121"/>
      <c r="Q173" s="121"/>
      <c r="R173" s="121"/>
      <c r="S173" s="121"/>
      <c r="T173" s="121"/>
      <c r="U173" s="121"/>
      <c r="V173" s="121"/>
      <c r="W173" s="121"/>
      <c r="X173" s="121"/>
      <c r="Y173" s="121"/>
      <c r="Z173" s="121"/>
    </row>
    <row r="174" spans="1:26" ht="12.75" customHeight="1">
      <c r="A174" s="121"/>
      <c r="B174" s="121"/>
      <c r="C174" s="121"/>
      <c r="D174" s="121"/>
      <c r="E174" s="121"/>
      <c r="F174" s="121"/>
      <c r="G174" s="121"/>
      <c r="H174" s="121"/>
      <c r="I174" s="121"/>
      <c r="J174" s="121"/>
      <c r="K174" s="121"/>
      <c r="L174" s="121"/>
      <c r="M174" s="121"/>
      <c r="N174" s="121"/>
      <c r="O174" s="121"/>
      <c r="P174" s="121"/>
      <c r="Q174" s="121"/>
      <c r="R174" s="121"/>
      <c r="S174" s="121"/>
      <c r="T174" s="121"/>
      <c r="U174" s="121"/>
      <c r="V174" s="121"/>
      <c r="W174" s="121"/>
      <c r="X174" s="121"/>
      <c r="Y174" s="121"/>
      <c r="Z174" s="121"/>
    </row>
    <row r="175" spans="1:26" ht="12.75" customHeight="1">
      <c r="A175" s="121"/>
      <c r="B175" s="121"/>
      <c r="C175" s="121"/>
      <c r="D175" s="121"/>
      <c r="E175" s="121"/>
      <c r="F175" s="121"/>
      <c r="G175" s="121"/>
      <c r="H175" s="121"/>
      <c r="I175" s="121"/>
      <c r="J175" s="121"/>
      <c r="K175" s="121"/>
      <c r="L175" s="121"/>
      <c r="M175" s="121"/>
      <c r="N175" s="121"/>
      <c r="O175" s="121"/>
      <c r="P175" s="121"/>
      <c r="Q175" s="121"/>
      <c r="R175" s="121"/>
      <c r="S175" s="121"/>
      <c r="T175" s="121"/>
      <c r="U175" s="121"/>
      <c r="V175" s="121"/>
      <c r="W175" s="121"/>
      <c r="X175" s="121"/>
      <c r="Y175" s="121"/>
      <c r="Z175" s="121"/>
    </row>
    <row r="176" spans="1:26" ht="12.75" customHeight="1">
      <c r="A176" s="121"/>
      <c r="B176" s="121"/>
      <c r="C176" s="121"/>
      <c r="D176" s="121"/>
      <c r="E176" s="121"/>
      <c r="F176" s="121"/>
      <c r="G176" s="121"/>
      <c r="H176" s="121"/>
      <c r="I176" s="121"/>
      <c r="J176" s="121"/>
      <c r="K176" s="121"/>
      <c r="L176" s="121"/>
      <c r="M176" s="121"/>
      <c r="N176" s="121"/>
      <c r="O176" s="121"/>
      <c r="P176" s="121"/>
      <c r="Q176" s="121"/>
      <c r="R176" s="121"/>
      <c r="S176" s="121"/>
      <c r="T176" s="121"/>
      <c r="U176" s="121"/>
      <c r="V176" s="121"/>
      <c r="W176" s="121"/>
      <c r="X176" s="121"/>
      <c r="Y176" s="121"/>
      <c r="Z176" s="121"/>
    </row>
    <row r="177" spans="1:26" ht="12.75" customHeight="1">
      <c r="A177" s="121"/>
      <c r="B177" s="121"/>
      <c r="C177" s="121"/>
      <c r="D177" s="121"/>
      <c r="E177" s="121"/>
      <c r="F177" s="121"/>
      <c r="G177" s="121"/>
      <c r="H177" s="121"/>
      <c r="I177" s="121"/>
      <c r="J177" s="121"/>
      <c r="K177" s="121"/>
      <c r="L177" s="121"/>
      <c r="M177" s="121"/>
      <c r="N177" s="121"/>
      <c r="O177" s="121"/>
      <c r="P177" s="121"/>
      <c r="Q177" s="121"/>
      <c r="R177" s="121"/>
      <c r="S177" s="121"/>
      <c r="T177" s="121"/>
      <c r="U177" s="121"/>
      <c r="V177" s="121"/>
      <c r="W177" s="121"/>
      <c r="X177" s="121"/>
      <c r="Y177" s="121"/>
      <c r="Z177" s="121"/>
    </row>
    <row r="178" spans="1:26" ht="12.75" customHeight="1">
      <c r="A178" s="121"/>
      <c r="B178" s="121"/>
      <c r="C178" s="121"/>
      <c r="D178" s="121"/>
      <c r="E178" s="121"/>
      <c r="F178" s="121"/>
      <c r="G178" s="121"/>
      <c r="H178" s="121"/>
      <c r="I178" s="121"/>
      <c r="J178" s="121"/>
      <c r="K178" s="121"/>
      <c r="L178" s="121"/>
      <c r="M178" s="121"/>
      <c r="N178" s="121"/>
      <c r="O178" s="121"/>
      <c r="P178" s="121"/>
      <c r="Q178" s="121"/>
      <c r="R178" s="121"/>
      <c r="S178" s="121"/>
      <c r="T178" s="121"/>
      <c r="U178" s="121"/>
      <c r="V178" s="121"/>
      <c r="W178" s="121"/>
      <c r="X178" s="121"/>
      <c r="Y178" s="121"/>
      <c r="Z178" s="121"/>
    </row>
    <row r="179" spans="1:26" ht="12.75" customHeight="1">
      <c r="A179" s="121"/>
      <c r="B179" s="121"/>
      <c r="C179" s="121"/>
      <c r="D179" s="121"/>
      <c r="E179" s="121"/>
      <c r="F179" s="121"/>
      <c r="G179" s="121"/>
      <c r="H179" s="121"/>
      <c r="I179" s="121"/>
      <c r="J179" s="121"/>
      <c r="K179" s="121"/>
      <c r="L179" s="121"/>
      <c r="M179" s="121"/>
      <c r="N179" s="121"/>
      <c r="O179" s="121"/>
      <c r="P179" s="121"/>
      <c r="Q179" s="121"/>
      <c r="R179" s="121"/>
      <c r="S179" s="121"/>
      <c r="T179" s="121"/>
      <c r="U179" s="121"/>
      <c r="V179" s="121"/>
      <c r="W179" s="121"/>
      <c r="X179" s="121"/>
      <c r="Y179" s="121"/>
      <c r="Z179" s="121"/>
    </row>
    <row r="180" spans="1:26" ht="12.75" customHeight="1">
      <c r="A180" s="121"/>
      <c r="B180" s="121"/>
      <c r="C180" s="121"/>
      <c r="D180" s="121"/>
      <c r="E180" s="121"/>
      <c r="F180" s="121"/>
      <c r="G180" s="121"/>
      <c r="H180" s="121"/>
      <c r="I180" s="121"/>
      <c r="J180" s="121"/>
      <c r="K180" s="121"/>
      <c r="L180" s="121"/>
      <c r="M180" s="121"/>
      <c r="N180" s="121"/>
      <c r="O180" s="121"/>
      <c r="P180" s="121"/>
      <c r="Q180" s="121"/>
      <c r="R180" s="121"/>
      <c r="S180" s="121"/>
      <c r="T180" s="121"/>
      <c r="U180" s="121"/>
      <c r="V180" s="121"/>
      <c r="W180" s="121"/>
      <c r="X180" s="121"/>
      <c r="Y180" s="121"/>
      <c r="Z180" s="121"/>
    </row>
    <row r="181" spans="1:26" ht="12.75" customHeight="1">
      <c r="A181" s="121"/>
      <c r="B181" s="121"/>
      <c r="C181" s="121"/>
      <c r="D181" s="121"/>
      <c r="E181" s="121"/>
      <c r="F181" s="121"/>
      <c r="G181" s="121"/>
      <c r="H181" s="121"/>
      <c r="I181" s="121"/>
      <c r="J181" s="121"/>
      <c r="K181" s="121"/>
      <c r="L181" s="121"/>
      <c r="M181" s="121"/>
      <c r="N181" s="121"/>
      <c r="O181" s="121"/>
      <c r="P181" s="121"/>
      <c r="Q181" s="121"/>
      <c r="R181" s="121"/>
      <c r="S181" s="121"/>
      <c r="T181" s="121"/>
      <c r="U181" s="121"/>
      <c r="V181" s="121"/>
      <c r="W181" s="121"/>
      <c r="X181" s="121"/>
      <c r="Y181" s="121"/>
      <c r="Z181" s="121"/>
    </row>
    <row r="182" spans="1:26" ht="12.75" customHeight="1">
      <c r="A182" s="121"/>
      <c r="B182" s="121"/>
      <c r="C182" s="121"/>
      <c r="D182" s="121"/>
      <c r="E182" s="121"/>
      <c r="F182" s="121"/>
      <c r="G182" s="121"/>
      <c r="H182" s="121"/>
      <c r="I182" s="121"/>
      <c r="J182" s="121"/>
      <c r="K182" s="121"/>
      <c r="L182" s="121"/>
      <c r="M182" s="121"/>
      <c r="N182" s="121"/>
      <c r="O182" s="121"/>
      <c r="P182" s="121"/>
      <c r="Q182" s="121"/>
      <c r="R182" s="121"/>
      <c r="S182" s="121"/>
      <c r="T182" s="121"/>
      <c r="U182" s="121"/>
      <c r="V182" s="121"/>
      <c r="W182" s="121"/>
      <c r="X182" s="121"/>
      <c r="Y182" s="121"/>
      <c r="Z182" s="121"/>
    </row>
    <row r="183" spans="1:26" ht="12.75" customHeight="1">
      <c r="A183" s="121"/>
      <c r="B183" s="121"/>
      <c r="C183" s="121"/>
      <c r="D183" s="121"/>
      <c r="E183" s="121"/>
      <c r="F183" s="121"/>
      <c r="G183" s="121"/>
      <c r="H183" s="121"/>
      <c r="I183" s="121"/>
      <c r="J183" s="121"/>
      <c r="K183" s="121"/>
      <c r="L183" s="121"/>
      <c r="M183" s="121"/>
      <c r="N183" s="121"/>
      <c r="O183" s="121"/>
      <c r="P183" s="121"/>
      <c r="Q183" s="121"/>
      <c r="R183" s="121"/>
      <c r="S183" s="121"/>
      <c r="T183" s="121"/>
      <c r="U183" s="121"/>
      <c r="V183" s="121"/>
      <c r="W183" s="121"/>
      <c r="X183" s="121"/>
      <c r="Y183" s="121"/>
      <c r="Z183" s="121"/>
    </row>
    <row r="184" spans="1:26" ht="12.75" customHeight="1">
      <c r="A184" s="121"/>
      <c r="B184" s="121"/>
      <c r="C184" s="121"/>
      <c r="D184" s="121"/>
      <c r="E184" s="121"/>
      <c r="F184" s="121"/>
      <c r="G184" s="121"/>
      <c r="H184" s="121"/>
      <c r="I184" s="121"/>
      <c r="J184" s="121"/>
      <c r="K184" s="121"/>
      <c r="L184" s="121"/>
      <c r="M184" s="121"/>
      <c r="N184" s="121"/>
      <c r="O184" s="121"/>
      <c r="P184" s="121"/>
      <c r="Q184" s="121"/>
      <c r="R184" s="121"/>
      <c r="S184" s="121"/>
      <c r="T184" s="121"/>
      <c r="U184" s="121"/>
      <c r="V184" s="121"/>
      <c r="W184" s="121"/>
      <c r="X184" s="121"/>
      <c r="Y184" s="121"/>
      <c r="Z184" s="121"/>
    </row>
    <row r="185" spans="1:26" ht="12.75" customHeight="1">
      <c r="A185" s="121"/>
      <c r="B185" s="121"/>
      <c r="C185" s="121"/>
      <c r="D185" s="121"/>
      <c r="E185" s="121"/>
      <c r="F185" s="121"/>
      <c r="G185" s="121"/>
      <c r="H185" s="121"/>
      <c r="I185" s="121"/>
      <c r="J185" s="121"/>
      <c r="K185" s="121"/>
      <c r="L185" s="121"/>
      <c r="M185" s="121"/>
      <c r="N185" s="121"/>
      <c r="O185" s="121"/>
      <c r="P185" s="121"/>
      <c r="Q185" s="121"/>
      <c r="R185" s="121"/>
      <c r="S185" s="121"/>
      <c r="T185" s="121"/>
      <c r="U185" s="121"/>
      <c r="V185" s="121"/>
      <c r="W185" s="121"/>
      <c r="X185" s="121"/>
      <c r="Y185" s="121"/>
      <c r="Z185" s="121"/>
    </row>
    <row r="186" spans="1:26" ht="12.75" customHeight="1">
      <c r="A186" s="121"/>
      <c r="B186" s="121"/>
      <c r="C186" s="121"/>
      <c r="D186" s="121"/>
      <c r="E186" s="121"/>
      <c r="F186" s="121"/>
      <c r="G186" s="121"/>
      <c r="H186" s="121"/>
      <c r="I186" s="121"/>
      <c r="J186" s="121"/>
      <c r="K186" s="121"/>
      <c r="L186" s="121"/>
      <c r="M186" s="121"/>
      <c r="N186" s="121"/>
      <c r="O186" s="121"/>
      <c r="P186" s="121"/>
      <c r="Q186" s="121"/>
      <c r="R186" s="121"/>
      <c r="S186" s="121"/>
      <c r="T186" s="121"/>
      <c r="U186" s="121"/>
      <c r="V186" s="121"/>
      <c r="W186" s="121"/>
      <c r="X186" s="121"/>
      <c r="Y186" s="121"/>
      <c r="Z186" s="121"/>
    </row>
    <row r="187" spans="1:26" ht="12.75" customHeight="1">
      <c r="A187" s="121"/>
      <c r="B187" s="121"/>
      <c r="C187" s="121"/>
      <c r="D187" s="121"/>
      <c r="E187" s="121"/>
      <c r="F187" s="121"/>
      <c r="G187" s="121"/>
      <c r="H187" s="121"/>
      <c r="I187" s="121"/>
      <c r="J187" s="121"/>
      <c r="K187" s="121"/>
      <c r="L187" s="121"/>
      <c r="M187" s="121"/>
      <c r="N187" s="121"/>
      <c r="O187" s="121"/>
      <c r="P187" s="121"/>
      <c r="Q187" s="121"/>
      <c r="R187" s="121"/>
      <c r="S187" s="121"/>
      <c r="T187" s="121"/>
      <c r="U187" s="121"/>
      <c r="V187" s="121"/>
      <c r="W187" s="121"/>
      <c r="X187" s="121"/>
      <c r="Y187" s="121"/>
      <c r="Z187" s="121"/>
    </row>
    <row r="188" spans="1:26" ht="12.75" customHeight="1">
      <c r="A188" s="121"/>
      <c r="B188" s="121"/>
      <c r="C188" s="121"/>
      <c r="D188" s="121"/>
      <c r="E188" s="121"/>
      <c r="F188" s="121"/>
      <c r="G188" s="121"/>
      <c r="H188" s="121"/>
      <c r="I188" s="121"/>
      <c r="J188" s="121"/>
      <c r="K188" s="121"/>
      <c r="L188" s="121"/>
      <c r="M188" s="121"/>
      <c r="N188" s="121"/>
      <c r="O188" s="121"/>
      <c r="P188" s="121"/>
      <c r="Q188" s="121"/>
      <c r="R188" s="121"/>
      <c r="S188" s="121"/>
      <c r="T188" s="121"/>
      <c r="U188" s="121"/>
      <c r="V188" s="121"/>
      <c r="W188" s="121"/>
      <c r="X188" s="121"/>
      <c r="Y188" s="121"/>
      <c r="Z188" s="121"/>
    </row>
    <row r="189" spans="1:26" ht="12.75" customHeight="1">
      <c r="A189" s="121"/>
      <c r="B189" s="121"/>
      <c r="C189" s="121"/>
      <c r="D189" s="121"/>
      <c r="E189" s="121"/>
      <c r="F189" s="121"/>
      <c r="G189" s="121"/>
      <c r="H189" s="121"/>
      <c r="I189" s="121"/>
      <c r="J189" s="121"/>
      <c r="K189" s="121"/>
      <c r="L189" s="121"/>
      <c r="M189" s="121"/>
      <c r="N189" s="121"/>
      <c r="O189" s="121"/>
      <c r="P189" s="121"/>
      <c r="Q189" s="121"/>
      <c r="R189" s="121"/>
      <c r="S189" s="121"/>
      <c r="T189" s="121"/>
      <c r="U189" s="121"/>
      <c r="V189" s="121"/>
      <c r="W189" s="121"/>
      <c r="X189" s="121"/>
      <c r="Y189" s="121"/>
      <c r="Z189" s="121"/>
    </row>
    <row r="190" spans="1:26" ht="12.75" customHeight="1">
      <c r="A190" s="121"/>
      <c r="B190" s="121"/>
      <c r="C190" s="121"/>
      <c r="D190" s="121"/>
      <c r="E190" s="121"/>
      <c r="F190" s="121"/>
      <c r="G190" s="121"/>
      <c r="H190" s="121"/>
      <c r="I190" s="121"/>
      <c r="J190" s="121"/>
      <c r="K190" s="121"/>
      <c r="L190" s="121"/>
      <c r="M190" s="121"/>
      <c r="N190" s="121"/>
      <c r="O190" s="121"/>
      <c r="P190" s="121"/>
      <c r="Q190" s="121"/>
      <c r="R190" s="121"/>
      <c r="S190" s="121"/>
      <c r="T190" s="121"/>
      <c r="U190" s="121"/>
      <c r="V190" s="121"/>
      <c r="W190" s="121"/>
      <c r="X190" s="121"/>
      <c r="Y190" s="121"/>
      <c r="Z190" s="121"/>
    </row>
    <row r="191" spans="1:26" ht="12.75" customHeight="1">
      <c r="A191" s="121"/>
      <c r="B191" s="121"/>
      <c r="C191" s="121"/>
      <c r="D191" s="121"/>
      <c r="E191" s="121"/>
      <c r="F191" s="121"/>
      <c r="G191" s="121"/>
      <c r="H191" s="121"/>
      <c r="I191" s="121"/>
      <c r="J191" s="121"/>
      <c r="K191" s="121"/>
      <c r="L191" s="121"/>
      <c r="M191" s="121"/>
      <c r="N191" s="121"/>
      <c r="O191" s="121"/>
      <c r="P191" s="121"/>
      <c r="Q191" s="121"/>
      <c r="R191" s="121"/>
      <c r="S191" s="121"/>
      <c r="T191" s="121"/>
      <c r="U191" s="121"/>
      <c r="V191" s="121"/>
      <c r="W191" s="121"/>
      <c r="X191" s="121"/>
      <c r="Y191" s="121"/>
      <c r="Z191" s="121"/>
    </row>
    <row r="192" spans="1:26" ht="12.75" customHeight="1">
      <c r="A192" s="121"/>
      <c r="B192" s="121"/>
      <c r="C192" s="121"/>
      <c r="D192" s="121"/>
      <c r="E192" s="121"/>
      <c r="F192" s="121"/>
      <c r="G192" s="121"/>
      <c r="H192" s="121"/>
      <c r="I192" s="121"/>
      <c r="J192" s="121"/>
      <c r="K192" s="121"/>
      <c r="L192" s="121"/>
      <c r="M192" s="121"/>
      <c r="N192" s="121"/>
      <c r="O192" s="121"/>
      <c r="P192" s="121"/>
      <c r="Q192" s="121"/>
      <c r="R192" s="121"/>
      <c r="S192" s="121"/>
      <c r="T192" s="121"/>
      <c r="U192" s="121"/>
      <c r="V192" s="121"/>
      <c r="W192" s="121"/>
      <c r="X192" s="121"/>
      <c r="Y192" s="121"/>
      <c r="Z192" s="121"/>
    </row>
    <row r="193" spans="1:26" ht="12.75" customHeight="1">
      <c r="A193" s="121"/>
      <c r="B193" s="121"/>
      <c r="C193" s="121"/>
      <c r="D193" s="121"/>
      <c r="E193" s="121"/>
      <c r="F193" s="121"/>
      <c r="G193" s="121"/>
      <c r="H193" s="121"/>
      <c r="I193" s="121"/>
      <c r="J193" s="121"/>
      <c r="K193" s="121"/>
      <c r="L193" s="121"/>
      <c r="M193" s="121"/>
      <c r="N193" s="121"/>
      <c r="O193" s="121"/>
      <c r="P193" s="121"/>
      <c r="Q193" s="121"/>
      <c r="R193" s="121"/>
      <c r="S193" s="121"/>
      <c r="T193" s="121"/>
      <c r="U193" s="121"/>
      <c r="V193" s="121"/>
      <c r="W193" s="121"/>
      <c r="X193" s="121"/>
      <c r="Y193" s="121"/>
      <c r="Z193" s="121"/>
    </row>
    <row r="194" spans="1:26" ht="12.75" customHeight="1">
      <c r="A194" s="121"/>
      <c r="B194" s="121"/>
      <c r="C194" s="121"/>
      <c r="D194" s="121"/>
      <c r="E194" s="121"/>
      <c r="F194" s="121"/>
      <c r="G194" s="121"/>
      <c r="H194" s="121"/>
      <c r="I194" s="121"/>
      <c r="J194" s="121"/>
      <c r="K194" s="121"/>
      <c r="L194" s="121"/>
      <c r="M194" s="121"/>
      <c r="N194" s="121"/>
      <c r="O194" s="121"/>
      <c r="P194" s="121"/>
      <c r="Q194" s="121"/>
      <c r="R194" s="121"/>
      <c r="S194" s="121"/>
      <c r="T194" s="121"/>
      <c r="U194" s="121"/>
      <c r="V194" s="121"/>
      <c r="W194" s="121"/>
      <c r="X194" s="121"/>
      <c r="Y194" s="121"/>
      <c r="Z194" s="121"/>
    </row>
    <row r="195" spans="1:26" ht="12.75" customHeight="1">
      <c r="A195" s="121"/>
      <c r="B195" s="121"/>
      <c r="C195" s="121"/>
      <c r="D195" s="121"/>
      <c r="E195" s="121"/>
      <c r="F195" s="121"/>
      <c r="G195" s="121"/>
      <c r="H195" s="121"/>
      <c r="I195" s="121"/>
      <c r="J195" s="121"/>
      <c r="K195" s="121"/>
      <c r="L195" s="121"/>
      <c r="M195" s="121"/>
      <c r="N195" s="121"/>
      <c r="O195" s="121"/>
      <c r="P195" s="121"/>
      <c r="Q195" s="121"/>
      <c r="R195" s="121"/>
      <c r="S195" s="121"/>
      <c r="T195" s="121"/>
      <c r="U195" s="121"/>
      <c r="V195" s="121"/>
      <c r="W195" s="121"/>
      <c r="X195" s="121"/>
      <c r="Y195" s="121"/>
      <c r="Z195" s="121"/>
    </row>
    <row r="196" spans="1:26" ht="12.75" customHeight="1">
      <c r="A196" s="121"/>
      <c r="B196" s="121"/>
      <c r="C196" s="121"/>
      <c r="D196" s="121"/>
      <c r="E196" s="121"/>
      <c r="F196" s="121"/>
      <c r="G196" s="121"/>
      <c r="H196" s="121"/>
      <c r="I196" s="121"/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</row>
    <row r="197" spans="1:26" ht="12.75" customHeight="1">
      <c r="A197" s="121"/>
      <c r="B197" s="121"/>
      <c r="C197" s="121"/>
      <c r="D197" s="121"/>
      <c r="E197" s="121"/>
      <c r="F197" s="121"/>
      <c r="G197" s="121"/>
      <c r="H197" s="121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</row>
    <row r="198" spans="1:26" ht="12.75" customHeight="1">
      <c r="A198" s="121"/>
      <c r="B198" s="121"/>
      <c r="C198" s="121"/>
      <c r="D198" s="121"/>
      <c r="E198" s="121"/>
      <c r="F198" s="121"/>
      <c r="G198" s="121"/>
      <c r="H198" s="121"/>
      <c r="I198" s="121"/>
      <c r="J198" s="121"/>
      <c r="K198" s="121"/>
      <c r="L198" s="121"/>
      <c r="M198" s="121"/>
      <c r="N198" s="121"/>
      <c r="O198" s="121"/>
      <c r="P198" s="121"/>
      <c r="Q198" s="121"/>
      <c r="R198" s="121"/>
      <c r="S198" s="121"/>
      <c r="T198" s="121"/>
      <c r="U198" s="121"/>
      <c r="V198" s="121"/>
      <c r="W198" s="121"/>
      <c r="X198" s="121"/>
      <c r="Y198" s="121"/>
      <c r="Z198" s="121"/>
    </row>
    <row r="199" spans="1:26" ht="12.75" customHeight="1">
      <c r="A199" s="121"/>
      <c r="B199" s="121"/>
      <c r="C199" s="121"/>
      <c r="D199" s="121"/>
      <c r="E199" s="121"/>
      <c r="F199" s="121"/>
      <c r="G199" s="121"/>
      <c r="H199" s="121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</row>
    <row r="200" spans="1:26" ht="12.75" customHeight="1">
      <c r="A200" s="121"/>
      <c r="B200" s="121"/>
      <c r="C200" s="121"/>
      <c r="D200" s="121"/>
      <c r="E200" s="121"/>
      <c r="F200" s="121"/>
      <c r="G200" s="121"/>
      <c r="H200" s="121"/>
      <c r="I200" s="121"/>
      <c r="J200" s="121"/>
      <c r="K200" s="121"/>
      <c r="L200" s="121"/>
      <c r="M200" s="121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</row>
    <row r="201" spans="1:26" ht="12.75" customHeight="1">
      <c r="A201" s="121"/>
      <c r="B201" s="121"/>
      <c r="C201" s="121"/>
      <c r="D201" s="121"/>
      <c r="E201" s="121"/>
      <c r="F201" s="121"/>
      <c r="G201" s="121"/>
      <c r="H201" s="121"/>
      <c r="I201" s="121"/>
      <c r="J201" s="121"/>
      <c r="K201" s="121"/>
      <c r="L201" s="121"/>
      <c r="M201" s="121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</row>
    <row r="202" spans="1:26" ht="12.75" customHeight="1">
      <c r="A202" s="121"/>
      <c r="B202" s="121"/>
      <c r="C202" s="121"/>
      <c r="D202" s="121"/>
      <c r="E202" s="121"/>
      <c r="F202" s="121"/>
      <c r="G202" s="121"/>
      <c r="H202" s="121"/>
      <c r="I202" s="121"/>
      <c r="J202" s="121"/>
      <c r="K202" s="121"/>
      <c r="L202" s="121"/>
      <c r="M202" s="121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</row>
    <row r="203" spans="1:26" ht="12.75" customHeight="1">
      <c r="A203" s="121"/>
      <c r="B203" s="121"/>
      <c r="C203" s="121"/>
      <c r="D203" s="121"/>
      <c r="E203" s="121"/>
      <c r="F203" s="121"/>
      <c r="G203" s="121"/>
      <c r="H203" s="121"/>
      <c r="I203" s="121"/>
      <c r="J203" s="121"/>
      <c r="K203" s="121"/>
      <c r="L203" s="121"/>
      <c r="M203" s="121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</row>
    <row r="204" spans="1:26" ht="12.75" customHeight="1">
      <c r="A204" s="121"/>
      <c r="B204" s="121"/>
      <c r="C204" s="121"/>
      <c r="D204" s="121"/>
      <c r="E204" s="121"/>
      <c r="F204" s="121"/>
      <c r="G204" s="121"/>
      <c r="H204" s="121"/>
      <c r="I204" s="121"/>
      <c r="J204" s="121"/>
      <c r="K204" s="121"/>
      <c r="L204" s="121"/>
      <c r="M204" s="121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</row>
    <row r="205" spans="1:26" ht="12.75" customHeight="1">
      <c r="A205" s="121"/>
      <c r="B205" s="121"/>
      <c r="C205" s="121"/>
      <c r="D205" s="121"/>
      <c r="E205" s="121"/>
      <c r="F205" s="121"/>
      <c r="G205" s="121"/>
      <c r="H205" s="121"/>
      <c r="I205" s="121"/>
      <c r="J205" s="121"/>
      <c r="K205" s="121"/>
      <c r="L205" s="121"/>
      <c r="M205" s="121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</row>
    <row r="206" spans="1:26" ht="12.75" customHeight="1">
      <c r="A206" s="121"/>
      <c r="B206" s="121"/>
      <c r="C206" s="121"/>
      <c r="D206" s="121"/>
      <c r="E206" s="121"/>
      <c r="F206" s="121"/>
      <c r="G206" s="121"/>
      <c r="H206" s="121"/>
      <c r="I206" s="121"/>
      <c r="J206" s="121"/>
      <c r="K206" s="121"/>
      <c r="L206" s="121"/>
      <c r="M206" s="121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</row>
    <row r="207" spans="1:26" ht="12.75" customHeight="1">
      <c r="A207" s="121"/>
      <c r="B207" s="121"/>
      <c r="C207" s="121"/>
      <c r="D207" s="121"/>
      <c r="E207" s="121"/>
      <c r="F207" s="121"/>
      <c r="G207" s="121"/>
      <c r="H207" s="121"/>
      <c r="I207" s="121"/>
      <c r="J207" s="121"/>
      <c r="K207" s="121"/>
      <c r="L207" s="121"/>
      <c r="M207" s="121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</row>
    <row r="208" spans="1:26" ht="12.75" customHeight="1">
      <c r="A208" s="121"/>
      <c r="B208" s="121"/>
      <c r="C208" s="121"/>
      <c r="D208" s="121"/>
      <c r="E208" s="121"/>
      <c r="F208" s="121"/>
      <c r="G208" s="121"/>
      <c r="H208" s="121"/>
      <c r="I208" s="121"/>
      <c r="J208" s="121"/>
      <c r="K208" s="121"/>
      <c r="L208" s="121"/>
      <c r="M208" s="121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</row>
    <row r="209" spans="1:26" ht="12.75" customHeight="1">
      <c r="A209" s="121"/>
      <c r="B209" s="121"/>
      <c r="C209" s="121"/>
      <c r="D209" s="121"/>
      <c r="E209" s="121"/>
      <c r="F209" s="121"/>
      <c r="G209" s="121"/>
      <c r="H209" s="121"/>
      <c r="I209" s="121"/>
      <c r="J209" s="121"/>
      <c r="K209" s="121"/>
      <c r="L209" s="121"/>
      <c r="M209" s="121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</row>
    <row r="210" spans="1:26" ht="12.75" customHeight="1">
      <c r="A210" s="121"/>
      <c r="B210" s="121"/>
      <c r="C210" s="121"/>
      <c r="D210" s="121"/>
      <c r="E210" s="121"/>
      <c r="F210" s="121"/>
      <c r="G210" s="121"/>
      <c r="H210" s="121"/>
      <c r="I210" s="121"/>
      <c r="J210" s="121"/>
      <c r="K210" s="121"/>
      <c r="L210" s="121"/>
      <c r="M210" s="121"/>
      <c r="N210" s="121"/>
      <c r="O210" s="121"/>
      <c r="P210" s="121"/>
      <c r="Q210" s="121"/>
      <c r="R210" s="121"/>
      <c r="S210" s="121"/>
      <c r="T210" s="121"/>
      <c r="U210" s="121"/>
      <c r="V210" s="121"/>
      <c r="W210" s="121"/>
      <c r="X210" s="121"/>
      <c r="Y210" s="121"/>
      <c r="Z210" s="121"/>
    </row>
    <row r="211" spans="1:26" ht="12.75" customHeight="1">
      <c r="A211" s="121"/>
      <c r="B211" s="121"/>
      <c r="C211" s="121"/>
      <c r="D211" s="121"/>
      <c r="E211" s="121"/>
      <c r="F211" s="121"/>
      <c r="G211" s="121"/>
      <c r="H211" s="121"/>
      <c r="I211" s="121"/>
      <c r="J211" s="121"/>
      <c r="K211" s="121"/>
      <c r="L211" s="121"/>
      <c r="M211" s="121"/>
      <c r="N211" s="121"/>
      <c r="O211" s="121"/>
      <c r="P211" s="121"/>
      <c r="Q211" s="121"/>
      <c r="R211" s="121"/>
      <c r="S211" s="121"/>
      <c r="T211" s="121"/>
      <c r="U211" s="121"/>
      <c r="V211" s="121"/>
      <c r="W211" s="121"/>
      <c r="X211" s="121"/>
      <c r="Y211" s="121"/>
      <c r="Z211" s="121"/>
    </row>
    <row r="212" spans="1:26" ht="12.75" customHeight="1">
      <c r="A212" s="121"/>
      <c r="B212" s="121"/>
      <c r="C212" s="121"/>
      <c r="D212" s="121"/>
      <c r="E212" s="121"/>
      <c r="F212" s="121"/>
      <c r="G212" s="121"/>
      <c r="H212" s="121"/>
      <c r="I212" s="121"/>
      <c r="J212" s="121"/>
      <c r="K212" s="121"/>
      <c r="L212" s="121"/>
      <c r="M212" s="121"/>
      <c r="N212" s="121"/>
      <c r="O212" s="121"/>
      <c r="P212" s="121"/>
      <c r="Q212" s="121"/>
      <c r="R212" s="121"/>
      <c r="S212" s="121"/>
      <c r="T212" s="121"/>
      <c r="U212" s="121"/>
      <c r="V212" s="121"/>
      <c r="W212" s="121"/>
      <c r="X212" s="121"/>
      <c r="Y212" s="121"/>
      <c r="Z212" s="121"/>
    </row>
    <row r="213" spans="1:26" ht="12.75" customHeight="1">
      <c r="A213" s="121"/>
      <c r="B213" s="121"/>
      <c r="C213" s="121"/>
      <c r="D213" s="121"/>
      <c r="E213" s="121"/>
      <c r="F213" s="121"/>
      <c r="G213" s="121"/>
      <c r="H213" s="121"/>
      <c r="I213" s="121"/>
      <c r="J213" s="121"/>
      <c r="K213" s="121"/>
      <c r="L213" s="121"/>
      <c r="M213" s="121"/>
      <c r="N213" s="121"/>
      <c r="O213" s="121"/>
      <c r="P213" s="121"/>
      <c r="Q213" s="121"/>
      <c r="R213" s="121"/>
      <c r="S213" s="121"/>
      <c r="T213" s="121"/>
      <c r="U213" s="121"/>
      <c r="V213" s="121"/>
      <c r="W213" s="121"/>
      <c r="X213" s="121"/>
      <c r="Y213" s="121"/>
      <c r="Z213" s="121"/>
    </row>
    <row r="214" spans="1:26" ht="12.75" customHeight="1">
      <c r="A214" s="121"/>
      <c r="B214" s="121"/>
      <c r="C214" s="121"/>
      <c r="D214" s="121"/>
      <c r="E214" s="121"/>
      <c r="F214" s="121"/>
      <c r="G214" s="121"/>
      <c r="H214" s="121"/>
      <c r="I214" s="121"/>
      <c r="J214" s="121"/>
      <c r="K214" s="121"/>
      <c r="L214" s="121"/>
      <c r="M214" s="121"/>
      <c r="N214" s="121"/>
      <c r="O214" s="121"/>
      <c r="P214" s="121"/>
      <c r="Q214" s="121"/>
      <c r="R214" s="121"/>
      <c r="S214" s="121"/>
      <c r="T214" s="121"/>
      <c r="U214" s="121"/>
      <c r="V214" s="121"/>
      <c r="W214" s="121"/>
      <c r="X214" s="121"/>
      <c r="Y214" s="121"/>
      <c r="Z214" s="121"/>
    </row>
    <row r="215" spans="1:26" ht="12.75" customHeight="1">
      <c r="A215" s="121"/>
      <c r="B215" s="121"/>
      <c r="C215" s="121"/>
      <c r="D215" s="121"/>
      <c r="E215" s="121"/>
      <c r="F215" s="121"/>
      <c r="G215" s="121"/>
      <c r="H215" s="121"/>
      <c r="I215" s="121"/>
      <c r="J215" s="121"/>
      <c r="K215" s="121"/>
      <c r="L215" s="121"/>
      <c r="M215" s="121"/>
      <c r="N215" s="121"/>
      <c r="O215" s="121"/>
      <c r="P215" s="121"/>
      <c r="Q215" s="121"/>
      <c r="R215" s="121"/>
      <c r="S215" s="121"/>
      <c r="T215" s="121"/>
      <c r="U215" s="121"/>
      <c r="V215" s="121"/>
      <c r="W215" s="121"/>
      <c r="X215" s="121"/>
      <c r="Y215" s="121"/>
      <c r="Z215" s="121"/>
    </row>
    <row r="216" spans="1:26" ht="12.75" customHeight="1">
      <c r="A216" s="121"/>
      <c r="B216" s="121"/>
      <c r="C216" s="121"/>
      <c r="D216" s="121"/>
      <c r="E216" s="121"/>
      <c r="F216" s="121"/>
      <c r="G216" s="121"/>
      <c r="H216" s="121"/>
      <c r="I216" s="121"/>
      <c r="J216" s="121"/>
      <c r="K216" s="121"/>
      <c r="L216" s="121"/>
      <c r="M216" s="121"/>
      <c r="N216" s="121"/>
      <c r="O216" s="121"/>
      <c r="P216" s="121"/>
      <c r="Q216" s="121"/>
      <c r="R216" s="121"/>
      <c r="S216" s="121"/>
      <c r="T216" s="121"/>
      <c r="U216" s="121"/>
      <c r="V216" s="121"/>
      <c r="W216" s="121"/>
      <c r="X216" s="121"/>
      <c r="Y216" s="121"/>
      <c r="Z216" s="121"/>
    </row>
    <row r="217" spans="1:26" ht="12.75" customHeight="1">
      <c r="A217" s="121"/>
      <c r="B217" s="121"/>
      <c r="C217" s="121"/>
      <c r="D217" s="121"/>
      <c r="E217" s="121"/>
      <c r="F217" s="121"/>
      <c r="G217" s="121"/>
      <c r="H217" s="121"/>
      <c r="I217" s="121"/>
      <c r="J217" s="121"/>
      <c r="K217" s="121"/>
      <c r="L217" s="121"/>
      <c r="M217" s="121"/>
      <c r="N217" s="121"/>
      <c r="O217" s="121"/>
      <c r="P217" s="121"/>
      <c r="Q217" s="121"/>
      <c r="R217" s="121"/>
      <c r="S217" s="121"/>
      <c r="T217" s="121"/>
      <c r="U217" s="121"/>
      <c r="V217" s="121"/>
      <c r="W217" s="121"/>
      <c r="X217" s="121"/>
      <c r="Y217" s="121"/>
      <c r="Z217" s="121"/>
    </row>
    <row r="218" spans="1:26" ht="12.75" customHeight="1">
      <c r="A218" s="121"/>
      <c r="B218" s="121"/>
      <c r="C218" s="121"/>
      <c r="D218" s="121"/>
      <c r="E218" s="121"/>
      <c r="F218" s="121"/>
      <c r="G218" s="121"/>
      <c r="H218" s="121"/>
      <c r="I218" s="121"/>
      <c r="J218" s="121"/>
      <c r="K218" s="121"/>
      <c r="L218" s="121"/>
      <c r="M218" s="121"/>
      <c r="N218" s="121"/>
      <c r="O218" s="121"/>
      <c r="P218" s="121"/>
      <c r="Q218" s="121"/>
      <c r="R218" s="121"/>
      <c r="S218" s="121"/>
      <c r="T218" s="121"/>
      <c r="U218" s="121"/>
      <c r="V218" s="121"/>
      <c r="W218" s="121"/>
      <c r="X218" s="121"/>
      <c r="Y218" s="121"/>
      <c r="Z218" s="121"/>
    </row>
    <row r="219" spans="1:26" ht="12.75" customHeight="1">
      <c r="A219" s="121"/>
      <c r="B219" s="121"/>
      <c r="C219" s="121"/>
      <c r="D219" s="121"/>
      <c r="E219" s="121"/>
      <c r="F219" s="121"/>
      <c r="G219" s="121"/>
      <c r="H219" s="121"/>
      <c r="I219" s="121"/>
      <c r="J219" s="121"/>
      <c r="K219" s="121"/>
      <c r="L219" s="121"/>
      <c r="M219" s="121"/>
      <c r="N219" s="121"/>
      <c r="O219" s="121"/>
      <c r="P219" s="121"/>
      <c r="Q219" s="121"/>
      <c r="R219" s="121"/>
      <c r="S219" s="121"/>
      <c r="T219" s="121"/>
      <c r="U219" s="121"/>
      <c r="V219" s="121"/>
      <c r="W219" s="121"/>
      <c r="X219" s="121"/>
      <c r="Y219" s="121"/>
      <c r="Z219" s="121"/>
    </row>
    <row r="220" spans="1:26" ht="12.75" customHeight="1">
      <c r="A220" s="121"/>
      <c r="B220" s="121"/>
      <c r="C220" s="121"/>
      <c r="D220" s="121"/>
      <c r="E220" s="121"/>
      <c r="F220" s="121"/>
      <c r="G220" s="121"/>
      <c r="H220" s="121"/>
      <c r="I220" s="121"/>
      <c r="J220" s="121"/>
      <c r="K220" s="121"/>
      <c r="L220" s="121"/>
      <c r="M220" s="121"/>
      <c r="N220" s="121"/>
      <c r="O220" s="121"/>
      <c r="P220" s="121"/>
      <c r="Q220" s="121"/>
      <c r="R220" s="121"/>
      <c r="S220" s="121"/>
      <c r="T220" s="121"/>
      <c r="U220" s="121"/>
      <c r="V220" s="121"/>
      <c r="W220" s="121"/>
      <c r="X220" s="121"/>
      <c r="Y220" s="121"/>
      <c r="Z220" s="121"/>
    </row>
    <row r="221" spans="1:26" ht="12.75" customHeight="1">
      <c r="A221" s="121"/>
      <c r="B221" s="121"/>
      <c r="C221" s="121"/>
      <c r="D221" s="121"/>
      <c r="E221" s="121"/>
      <c r="F221" s="121"/>
      <c r="G221" s="121"/>
      <c r="H221" s="121"/>
      <c r="I221" s="121"/>
      <c r="J221" s="121"/>
      <c r="K221" s="121"/>
      <c r="L221" s="121"/>
      <c r="M221" s="121"/>
      <c r="N221" s="121"/>
      <c r="O221" s="121"/>
      <c r="P221" s="121"/>
      <c r="Q221" s="121"/>
      <c r="R221" s="121"/>
      <c r="S221" s="121"/>
      <c r="T221" s="121"/>
      <c r="U221" s="121"/>
      <c r="V221" s="121"/>
      <c r="W221" s="121"/>
      <c r="X221" s="121"/>
      <c r="Y221" s="121"/>
      <c r="Z221" s="121"/>
    </row>
    <row r="222" spans="1:26" ht="12.75" customHeight="1">
      <c r="A222" s="121"/>
      <c r="B222" s="121"/>
      <c r="C222" s="121"/>
      <c r="D222" s="121"/>
      <c r="E222" s="121"/>
      <c r="F222" s="121"/>
      <c r="G222" s="121"/>
      <c r="H222" s="121"/>
      <c r="I222" s="121"/>
      <c r="J222" s="121"/>
      <c r="K222" s="121"/>
      <c r="L222" s="121"/>
      <c r="M222" s="121"/>
      <c r="N222" s="121"/>
      <c r="O222" s="121"/>
      <c r="P222" s="121"/>
      <c r="Q222" s="121"/>
      <c r="R222" s="121"/>
      <c r="S222" s="121"/>
      <c r="T222" s="121"/>
      <c r="U222" s="121"/>
      <c r="V222" s="121"/>
      <c r="W222" s="121"/>
      <c r="X222" s="121"/>
      <c r="Y222" s="121"/>
      <c r="Z222" s="121"/>
    </row>
    <row r="223" spans="1:26" ht="12.75" customHeight="1">
      <c r="A223" s="121"/>
      <c r="B223" s="121"/>
      <c r="C223" s="121"/>
      <c r="D223" s="121"/>
      <c r="E223" s="121"/>
      <c r="F223" s="121"/>
      <c r="G223" s="121"/>
      <c r="H223" s="121"/>
      <c r="I223" s="121"/>
      <c r="J223" s="121"/>
      <c r="K223" s="121"/>
      <c r="L223" s="121"/>
      <c r="M223" s="121"/>
      <c r="N223" s="121"/>
      <c r="O223" s="121"/>
      <c r="P223" s="121"/>
      <c r="Q223" s="121"/>
      <c r="R223" s="121"/>
      <c r="S223" s="121"/>
      <c r="T223" s="121"/>
      <c r="U223" s="121"/>
      <c r="V223" s="121"/>
      <c r="W223" s="121"/>
      <c r="X223" s="121"/>
      <c r="Y223" s="121"/>
      <c r="Z223" s="121"/>
    </row>
    <row r="224" spans="1:26" ht="12.75" customHeight="1">
      <c r="A224" s="121"/>
      <c r="B224" s="121"/>
      <c r="C224" s="121"/>
      <c r="D224" s="121"/>
      <c r="E224" s="121"/>
      <c r="F224" s="121"/>
      <c r="G224" s="121"/>
      <c r="H224" s="121"/>
      <c r="I224" s="121"/>
      <c r="J224" s="121"/>
      <c r="K224" s="121"/>
      <c r="L224" s="121"/>
      <c r="M224" s="121"/>
      <c r="N224" s="121"/>
      <c r="O224" s="121"/>
      <c r="P224" s="121"/>
      <c r="Q224" s="121"/>
      <c r="R224" s="121"/>
      <c r="S224" s="121"/>
      <c r="T224" s="121"/>
      <c r="U224" s="121"/>
      <c r="V224" s="121"/>
      <c r="W224" s="121"/>
      <c r="X224" s="121"/>
      <c r="Y224" s="121"/>
      <c r="Z224" s="121"/>
    </row>
    <row r="225" spans="1:26" ht="12.75" customHeight="1">
      <c r="A225" s="121"/>
      <c r="B225" s="121"/>
      <c r="C225" s="121"/>
      <c r="D225" s="121"/>
      <c r="E225" s="121"/>
      <c r="F225" s="121"/>
      <c r="G225" s="121"/>
      <c r="H225" s="121"/>
      <c r="I225" s="121"/>
      <c r="J225" s="121"/>
      <c r="K225" s="121"/>
      <c r="L225" s="121"/>
      <c r="M225" s="121"/>
      <c r="N225" s="121"/>
      <c r="O225" s="121"/>
      <c r="P225" s="121"/>
      <c r="Q225" s="121"/>
      <c r="R225" s="121"/>
      <c r="S225" s="121"/>
      <c r="T225" s="121"/>
      <c r="U225" s="121"/>
      <c r="V225" s="121"/>
      <c r="W225" s="121"/>
      <c r="X225" s="121"/>
      <c r="Y225" s="121"/>
      <c r="Z225" s="121"/>
    </row>
    <row r="226" spans="1:26" ht="12.75" customHeight="1">
      <c r="A226" s="121"/>
      <c r="B226" s="121"/>
      <c r="C226" s="121"/>
      <c r="D226" s="121"/>
      <c r="E226" s="121"/>
      <c r="F226" s="121"/>
      <c r="G226" s="121"/>
      <c r="H226" s="121"/>
      <c r="I226" s="121"/>
      <c r="J226" s="121"/>
      <c r="K226" s="121"/>
      <c r="L226" s="121"/>
      <c r="M226" s="121"/>
      <c r="N226" s="121"/>
      <c r="O226" s="121"/>
      <c r="P226" s="121"/>
      <c r="Q226" s="121"/>
      <c r="R226" s="121"/>
      <c r="S226" s="121"/>
      <c r="T226" s="121"/>
      <c r="U226" s="121"/>
      <c r="V226" s="121"/>
      <c r="W226" s="121"/>
      <c r="X226" s="121"/>
      <c r="Y226" s="121"/>
      <c r="Z226" s="121"/>
    </row>
    <row r="227" spans="1:26" ht="12.75" customHeight="1">
      <c r="A227" s="121"/>
      <c r="B227" s="121"/>
      <c r="C227" s="121"/>
      <c r="D227" s="121"/>
      <c r="E227" s="121"/>
      <c r="F227" s="121"/>
      <c r="G227" s="121"/>
      <c r="H227" s="121"/>
      <c r="I227" s="121"/>
      <c r="J227" s="121"/>
      <c r="K227" s="121"/>
      <c r="L227" s="121"/>
      <c r="M227" s="121"/>
      <c r="N227" s="121"/>
      <c r="O227" s="121"/>
      <c r="P227" s="121"/>
      <c r="Q227" s="121"/>
      <c r="R227" s="121"/>
      <c r="S227" s="121"/>
      <c r="T227" s="121"/>
      <c r="U227" s="121"/>
      <c r="V227" s="121"/>
      <c r="W227" s="121"/>
      <c r="X227" s="121"/>
      <c r="Y227" s="121"/>
      <c r="Z227" s="121"/>
    </row>
    <row r="228" spans="1:26" ht="12.75" customHeight="1">
      <c r="A228" s="121"/>
      <c r="B228" s="121"/>
      <c r="C228" s="121"/>
      <c r="D228" s="121"/>
      <c r="E228" s="121"/>
      <c r="F228" s="121"/>
      <c r="G228" s="121"/>
      <c r="H228" s="121"/>
      <c r="I228" s="121"/>
      <c r="J228" s="121"/>
      <c r="K228" s="121"/>
      <c r="L228" s="121"/>
      <c r="M228" s="121"/>
      <c r="N228" s="121"/>
      <c r="O228" s="121"/>
      <c r="P228" s="121"/>
      <c r="Q228" s="121"/>
      <c r="R228" s="121"/>
      <c r="S228" s="121"/>
      <c r="T228" s="121"/>
      <c r="U228" s="121"/>
      <c r="V228" s="121"/>
      <c r="W228" s="121"/>
      <c r="X228" s="121"/>
      <c r="Y228" s="121"/>
      <c r="Z228" s="121"/>
    </row>
    <row r="229" spans="1:26" ht="12.75" customHeight="1">
      <c r="A229" s="121"/>
      <c r="B229" s="121"/>
      <c r="C229" s="121"/>
      <c r="D229" s="121"/>
      <c r="E229" s="121"/>
      <c r="F229" s="121"/>
      <c r="G229" s="121"/>
      <c r="H229" s="121"/>
      <c r="I229" s="121"/>
      <c r="J229" s="121"/>
      <c r="K229" s="121"/>
      <c r="L229" s="121"/>
      <c r="M229" s="121"/>
      <c r="N229" s="121"/>
      <c r="O229" s="121"/>
      <c r="P229" s="121"/>
      <c r="Q229" s="121"/>
      <c r="R229" s="121"/>
      <c r="S229" s="121"/>
      <c r="T229" s="121"/>
      <c r="U229" s="121"/>
      <c r="V229" s="121"/>
      <c r="W229" s="121"/>
      <c r="X229" s="121"/>
      <c r="Y229" s="121"/>
      <c r="Z229" s="121"/>
    </row>
    <row r="230" spans="1:26" ht="12.75" customHeight="1">
      <c r="A230" s="121"/>
      <c r="B230" s="121"/>
      <c r="C230" s="121"/>
      <c r="D230" s="121"/>
      <c r="E230" s="121"/>
      <c r="F230" s="121"/>
      <c r="G230" s="121"/>
      <c r="H230" s="121"/>
      <c r="I230" s="121"/>
      <c r="J230" s="121"/>
      <c r="K230" s="121"/>
      <c r="L230" s="121"/>
      <c r="M230" s="121"/>
      <c r="N230" s="121"/>
      <c r="O230" s="121"/>
      <c r="P230" s="121"/>
      <c r="Q230" s="121"/>
      <c r="R230" s="121"/>
      <c r="S230" s="121"/>
      <c r="T230" s="121"/>
      <c r="U230" s="121"/>
      <c r="V230" s="121"/>
      <c r="W230" s="121"/>
      <c r="X230" s="121"/>
      <c r="Y230" s="121"/>
      <c r="Z230" s="121"/>
    </row>
    <row r="231" spans="1:26" ht="12.75" customHeight="1">
      <c r="A231" s="121"/>
      <c r="B231" s="121"/>
      <c r="C231" s="121"/>
      <c r="D231" s="121"/>
      <c r="E231" s="121"/>
      <c r="F231" s="121"/>
      <c r="G231" s="121"/>
      <c r="H231" s="121"/>
      <c r="I231" s="121"/>
      <c r="J231" s="121"/>
      <c r="K231" s="121"/>
      <c r="L231" s="121"/>
      <c r="M231" s="121"/>
      <c r="N231" s="121"/>
      <c r="O231" s="121"/>
      <c r="P231" s="121"/>
      <c r="Q231" s="121"/>
      <c r="R231" s="121"/>
      <c r="S231" s="121"/>
      <c r="T231" s="121"/>
      <c r="U231" s="121"/>
      <c r="V231" s="121"/>
      <c r="W231" s="121"/>
      <c r="X231" s="121"/>
      <c r="Y231" s="121"/>
      <c r="Z231" s="121"/>
    </row>
    <row r="232" spans="1:26" ht="12.75" customHeight="1">
      <c r="A232" s="121"/>
      <c r="B232" s="121"/>
      <c r="C232" s="121"/>
      <c r="D232" s="121"/>
      <c r="E232" s="121"/>
      <c r="F232" s="121"/>
      <c r="G232" s="121"/>
      <c r="H232" s="121"/>
      <c r="I232" s="121"/>
      <c r="J232" s="121"/>
      <c r="K232" s="121"/>
      <c r="L232" s="121"/>
      <c r="M232" s="121"/>
      <c r="N232" s="121"/>
      <c r="O232" s="121"/>
      <c r="P232" s="121"/>
      <c r="Q232" s="121"/>
      <c r="R232" s="121"/>
      <c r="S232" s="121"/>
      <c r="T232" s="121"/>
      <c r="U232" s="121"/>
      <c r="V232" s="121"/>
      <c r="W232" s="121"/>
      <c r="X232" s="121"/>
      <c r="Y232" s="121"/>
      <c r="Z232" s="121"/>
    </row>
    <row r="233" spans="1:26" ht="12.75" customHeight="1">
      <c r="A233" s="121"/>
      <c r="B233" s="121"/>
      <c r="C233" s="121"/>
      <c r="D233" s="121"/>
      <c r="E233" s="121"/>
      <c r="F233" s="121"/>
      <c r="G233" s="121"/>
      <c r="H233" s="121"/>
      <c r="I233" s="121"/>
      <c r="J233" s="121"/>
      <c r="K233" s="121"/>
      <c r="L233" s="121"/>
      <c r="M233" s="121"/>
      <c r="N233" s="121"/>
      <c r="O233" s="121"/>
      <c r="P233" s="121"/>
      <c r="Q233" s="121"/>
      <c r="R233" s="121"/>
      <c r="S233" s="121"/>
      <c r="T233" s="121"/>
      <c r="U233" s="121"/>
      <c r="V233" s="121"/>
      <c r="W233" s="121"/>
      <c r="X233" s="121"/>
      <c r="Y233" s="121"/>
      <c r="Z233" s="121"/>
    </row>
    <row r="234" spans="1:26" ht="12.75" customHeight="1">
      <c r="A234" s="121"/>
      <c r="B234" s="121"/>
      <c r="C234" s="121"/>
      <c r="D234" s="121"/>
      <c r="E234" s="121"/>
      <c r="F234" s="121"/>
      <c r="G234" s="121"/>
      <c r="H234" s="121"/>
      <c r="I234" s="121"/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</row>
    <row r="235" spans="1:26" ht="12.75" customHeight="1">
      <c r="A235" s="121"/>
      <c r="B235" s="121"/>
      <c r="C235" s="121"/>
      <c r="D235" s="121"/>
      <c r="E235" s="121"/>
      <c r="F235" s="121"/>
      <c r="G235" s="121"/>
      <c r="H235" s="121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</row>
    <row r="236" spans="1:26" ht="12.75" customHeight="1">
      <c r="A236" s="121"/>
      <c r="B236" s="121"/>
      <c r="C236" s="121"/>
      <c r="D236" s="121"/>
      <c r="E236" s="121"/>
      <c r="F236" s="121"/>
      <c r="G236" s="121"/>
      <c r="H236" s="121"/>
      <c r="I236" s="121"/>
      <c r="J236" s="121"/>
      <c r="K236" s="121"/>
      <c r="L236" s="121"/>
      <c r="M236" s="121"/>
      <c r="N236" s="121"/>
      <c r="O236" s="121"/>
      <c r="P236" s="121"/>
      <c r="Q236" s="121"/>
      <c r="R236" s="121"/>
      <c r="S236" s="121"/>
      <c r="T236" s="121"/>
      <c r="U236" s="121"/>
      <c r="V236" s="121"/>
      <c r="W236" s="121"/>
      <c r="X236" s="121"/>
      <c r="Y236" s="121"/>
      <c r="Z236" s="121"/>
    </row>
    <row r="237" spans="1:26" ht="12.75" customHeight="1">
      <c r="A237" s="121"/>
      <c r="B237" s="121"/>
      <c r="C237" s="121"/>
      <c r="D237" s="121"/>
      <c r="E237" s="121"/>
      <c r="F237" s="121"/>
      <c r="G237" s="121"/>
      <c r="H237" s="121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</row>
    <row r="238" spans="1:26" ht="12.75" customHeight="1">
      <c r="A238" s="121"/>
      <c r="B238" s="121"/>
      <c r="C238" s="121"/>
      <c r="D238" s="121"/>
      <c r="E238" s="121"/>
      <c r="F238" s="121"/>
      <c r="G238" s="121"/>
      <c r="H238" s="121"/>
      <c r="I238" s="121"/>
      <c r="J238" s="121"/>
      <c r="K238" s="121"/>
      <c r="L238" s="121"/>
      <c r="M238" s="121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</row>
    <row r="239" spans="1:26" ht="12.75" customHeight="1">
      <c r="A239" s="121"/>
      <c r="B239" s="121"/>
      <c r="C239" s="121"/>
      <c r="D239" s="121"/>
      <c r="E239" s="121"/>
      <c r="F239" s="121"/>
      <c r="G239" s="121"/>
      <c r="H239" s="121"/>
      <c r="I239" s="121"/>
      <c r="J239" s="121"/>
      <c r="K239" s="121"/>
      <c r="L239" s="121"/>
      <c r="M239" s="121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</row>
    <row r="240" spans="1:26" ht="12.75" customHeight="1">
      <c r="A240" s="121"/>
      <c r="B240" s="121"/>
      <c r="C240" s="121"/>
      <c r="D240" s="121"/>
      <c r="E240" s="121"/>
      <c r="F240" s="121"/>
      <c r="G240" s="121"/>
      <c r="H240" s="121"/>
      <c r="I240" s="121"/>
      <c r="J240" s="121"/>
      <c r="K240" s="121"/>
      <c r="L240" s="121"/>
      <c r="M240" s="121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</row>
    <row r="241" spans="1:26" ht="12.75" customHeight="1">
      <c r="A241" s="121"/>
      <c r="B241" s="121"/>
      <c r="C241" s="121"/>
      <c r="D241" s="121"/>
      <c r="E241" s="121"/>
      <c r="F241" s="121"/>
      <c r="G241" s="121"/>
      <c r="H241" s="121"/>
      <c r="I241" s="121"/>
      <c r="J241" s="121"/>
      <c r="K241" s="121"/>
      <c r="L241" s="121"/>
      <c r="M241" s="121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</row>
    <row r="242" spans="1:26" ht="12.75" customHeight="1">
      <c r="A242" s="121"/>
      <c r="B242" s="121"/>
      <c r="C242" s="121"/>
      <c r="D242" s="121"/>
      <c r="E242" s="121"/>
      <c r="F242" s="121"/>
      <c r="G242" s="121"/>
      <c r="H242" s="121"/>
      <c r="I242" s="121"/>
      <c r="J242" s="121"/>
      <c r="K242" s="121"/>
      <c r="L242" s="121"/>
      <c r="M242" s="121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</row>
    <row r="243" spans="1:26" ht="12.75" customHeight="1">
      <c r="A243" s="121"/>
      <c r="B243" s="121"/>
      <c r="C243" s="121"/>
      <c r="D243" s="121"/>
      <c r="E243" s="121"/>
      <c r="F243" s="121"/>
      <c r="G243" s="121"/>
      <c r="H243" s="121"/>
      <c r="I243" s="121"/>
      <c r="J243" s="121"/>
      <c r="K243" s="121"/>
      <c r="L243" s="121"/>
      <c r="M243" s="121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</row>
    <row r="244" spans="1:26" ht="12.75" customHeight="1">
      <c r="A244" s="121"/>
      <c r="B244" s="121"/>
      <c r="C244" s="121"/>
      <c r="D244" s="121"/>
      <c r="E244" s="121"/>
      <c r="F244" s="121"/>
      <c r="G244" s="121"/>
      <c r="H244" s="121"/>
      <c r="I244" s="121"/>
      <c r="J244" s="121"/>
      <c r="K244" s="121"/>
      <c r="L244" s="121"/>
      <c r="M244" s="121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</row>
    <row r="245" spans="1:26" ht="12.75" customHeight="1">
      <c r="A245" s="121"/>
      <c r="B245" s="121"/>
      <c r="C245" s="121"/>
      <c r="D245" s="121"/>
      <c r="E245" s="121"/>
      <c r="F245" s="121"/>
      <c r="G245" s="121"/>
      <c r="H245" s="121"/>
      <c r="I245" s="121"/>
      <c r="J245" s="121"/>
      <c r="K245" s="121"/>
      <c r="L245" s="121"/>
      <c r="M245" s="121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</row>
    <row r="246" spans="1:26" ht="12.75" customHeight="1">
      <c r="A246" s="121"/>
      <c r="B246" s="121"/>
      <c r="C246" s="121"/>
      <c r="D246" s="121"/>
      <c r="E246" s="121"/>
      <c r="F246" s="121"/>
      <c r="G246" s="121"/>
      <c r="H246" s="121"/>
      <c r="I246" s="121"/>
      <c r="J246" s="121"/>
      <c r="K246" s="121"/>
      <c r="L246" s="121"/>
      <c r="M246" s="121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</row>
    <row r="247" spans="1:26" ht="12.75" customHeight="1">
      <c r="A247" s="121"/>
      <c r="B247" s="121"/>
      <c r="C247" s="121"/>
      <c r="D247" s="121"/>
      <c r="E247" s="121"/>
      <c r="F247" s="121"/>
      <c r="G247" s="121"/>
      <c r="H247" s="121"/>
      <c r="I247" s="121"/>
      <c r="J247" s="121"/>
      <c r="K247" s="121"/>
      <c r="L247" s="121"/>
      <c r="M247" s="121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</row>
    <row r="248" spans="1:26" ht="12.75" customHeight="1">
      <c r="A248" s="121"/>
      <c r="B248" s="121"/>
      <c r="C248" s="121"/>
      <c r="D248" s="121"/>
      <c r="E248" s="121"/>
      <c r="F248" s="121"/>
      <c r="G248" s="121"/>
      <c r="H248" s="121"/>
      <c r="I248" s="121"/>
      <c r="J248" s="121"/>
      <c r="K248" s="121"/>
      <c r="L248" s="121"/>
      <c r="M248" s="121"/>
      <c r="N248" s="121"/>
      <c r="O248" s="121"/>
      <c r="P248" s="121"/>
      <c r="Q248" s="121"/>
      <c r="R248" s="121"/>
      <c r="S248" s="121"/>
      <c r="T248" s="121"/>
      <c r="U248" s="121"/>
      <c r="V248" s="121"/>
      <c r="W248" s="121"/>
      <c r="X248" s="121"/>
      <c r="Y248" s="121"/>
      <c r="Z248" s="121"/>
    </row>
    <row r="249" spans="1:26" ht="12.75" customHeight="1">
      <c r="A249" s="121"/>
      <c r="B249" s="121"/>
      <c r="C249" s="121"/>
      <c r="D249" s="121"/>
      <c r="E249" s="121"/>
      <c r="F249" s="121"/>
      <c r="G249" s="121"/>
      <c r="H249" s="121"/>
      <c r="I249" s="121"/>
      <c r="J249" s="121"/>
      <c r="K249" s="121"/>
      <c r="L249" s="121"/>
      <c r="M249" s="121"/>
      <c r="N249" s="121"/>
      <c r="O249" s="121"/>
      <c r="P249" s="121"/>
      <c r="Q249" s="121"/>
      <c r="R249" s="121"/>
      <c r="S249" s="121"/>
      <c r="T249" s="121"/>
      <c r="U249" s="121"/>
      <c r="V249" s="121"/>
      <c r="W249" s="121"/>
      <c r="X249" s="121"/>
      <c r="Y249" s="121"/>
      <c r="Z249" s="121"/>
    </row>
    <row r="250" spans="1:26" ht="12.75" customHeight="1">
      <c r="A250" s="121"/>
      <c r="B250" s="121"/>
      <c r="C250" s="121"/>
      <c r="D250" s="121"/>
      <c r="E250" s="121"/>
      <c r="F250" s="121"/>
      <c r="G250" s="121"/>
      <c r="H250" s="121"/>
      <c r="I250" s="121"/>
      <c r="J250" s="121"/>
      <c r="K250" s="121"/>
      <c r="L250" s="121"/>
      <c r="M250" s="121"/>
      <c r="N250" s="121"/>
      <c r="O250" s="121"/>
      <c r="P250" s="121"/>
      <c r="Q250" s="121"/>
      <c r="R250" s="121"/>
      <c r="S250" s="121"/>
      <c r="T250" s="121"/>
      <c r="U250" s="121"/>
      <c r="V250" s="121"/>
      <c r="W250" s="121"/>
      <c r="X250" s="121"/>
      <c r="Y250" s="121"/>
      <c r="Z250" s="121"/>
    </row>
    <row r="251" spans="1:26" ht="12.75" customHeight="1">
      <c r="A251" s="121"/>
      <c r="B251" s="121"/>
      <c r="C251" s="121"/>
      <c r="D251" s="121"/>
      <c r="E251" s="121"/>
      <c r="F251" s="121"/>
      <c r="G251" s="121"/>
      <c r="H251" s="121"/>
      <c r="I251" s="121"/>
      <c r="J251" s="121"/>
      <c r="K251" s="121"/>
      <c r="L251" s="121"/>
      <c r="M251" s="121"/>
      <c r="N251" s="121"/>
      <c r="O251" s="121"/>
      <c r="P251" s="121"/>
      <c r="Q251" s="121"/>
      <c r="R251" s="121"/>
      <c r="S251" s="121"/>
      <c r="T251" s="121"/>
      <c r="U251" s="121"/>
      <c r="V251" s="121"/>
      <c r="W251" s="121"/>
      <c r="X251" s="121"/>
      <c r="Y251" s="121"/>
      <c r="Z251" s="121"/>
    </row>
    <row r="252" spans="1:26" ht="12.75" customHeight="1">
      <c r="A252" s="121"/>
      <c r="B252" s="121"/>
      <c r="C252" s="121"/>
      <c r="D252" s="121"/>
      <c r="E252" s="121"/>
      <c r="F252" s="121"/>
      <c r="G252" s="121"/>
      <c r="H252" s="121"/>
      <c r="I252" s="121"/>
      <c r="J252" s="121"/>
      <c r="K252" s="121"/>
      <c r="L252" s="121"/>
      <c r="M252" s="121"/>
      <c r="N252" s="121"/>
      <c r="O252" s="121"/>
      <c r="P252" s="121"/>
      <c r="Q252" s="121"/>
      <c r="R252" s="121"/>
      <c r="S252" s="121"/>
      <c r="T252" s="121"/>
      <c r="U252" s="121"/>
      <c r="V252" s="121"/>
      <c r="W252" s="121"/>
      <c r="X252" s="121"/>
      <c r="Y252" s="121"/>
      <c r="Z252" s="121"/>
    </row>
    <row r="253" spans="1:26" ht="12.75" customHeight="1">
      <c r="A253" s="121"/>
      <c r="B253" s="121"/>
      <c r="C253" s="121"/>
      <c r="D253" s="121"/>
      <c r="E253" s="121"/>
      <c r="F253" s="121"/>
      <c r="G253" s="121"/>
      <c r="H253" s="121"/>
      <c r="I253" s="121"/>
      <c r="J253" s="121"/>
      <c r="K253" s="121"/>
      <c r="L253" s="121"/>
      <c r="M253" s="121"/>
      <c r="N253" s="121"/>
      <c r="O253" s="121"/>
      <c r="P253" s="121"/>
      <c r="Q253" s="121"/>
      <c r="R253" s="121"/>
      <c r="S253" s="121"/>
      <c r="T253" s="121"/>
      <c r="U253" s="121"/>
      <c r="V253" s="121"/>
      <c r="W253" s="121"/>
      <c r="X253" s="121"/>
      <c r="Y253" s="121"/>
      <c r="Z253" s="121"/>
    </row>
    <row r="254" spans="1:26" ht="12.75" customHeight="1">
      <c r="A254" s="121"/>
      <c r="B254" s="121"/>
      <c r="C254" s="121"/>
      <c r="D254" s="121"/>
      <c r="E254" s="121"/>
      <c r="F254" s="121"/>
      <c r="G254" s="121"/>
      <c r="H254" s="121"/>
      <c r="I254" s="121"/>
      <c r="J254" s="121"/>
      <c r="K254" s="121"/>
      <c r="L254" s="121"/>
      <c r="M254" s="121"/>
      <c r="N254" s="121"/>
      <c r="O254" s="121"/>
      <c r="P254" s="121"/>
      <c r="Q254" s="121"/>
      <c r="R254" s="121"/>
      <c r="S254" s="121"/>
      <c r="T254" s="121"/>
      <c r="U254" s="121"/>
      <c r="V254" s="121"/>
      <c r="W254" s="121"/>
      <c r="X254" s="121"/>
      <c r="Y254" s="121"/>
      <c r="Z254" s="121"/>
    </row>
    <row r="255" spans="1:26" ht="12.75" customHeight="1">
      <c r="A255" s="121"/>
      <c r="B255" s="121"/>
      <c r="C255" s="121"/>
      <c r="D255" s="121"/>
      <c r="E255" s="121"/>
      <c r="F255" s="121"/>
      <c r="G255" s="121"/>
      <c r="H255" s="121"/>
      <c r="I255" s="121"/>
      <c r="J255" s="121"/>
      <c r="K255" s="121"/>
      <c r="L255" s="121"/>
      <c r="M255" s="121"/>
      <c r="N255" s="121"/>
      <c r="O255" s="121"/>
      <c r="P255" s="121"/>
      <c r="Q255" s="121"/>
      <c r="R255" s="121"/>
      <c r="S255" s="121"/>
      <c r="T255" s="121"/>
      <c r="U255" s="121"/>
      <c r="V255" s="121"/>
      <c r="W255" s="121"/>
      <c r="X255" s="121"/>
      <c r="Y255" s="121"/>
      <c r="Z255" s="121"/>
    </row>
    <row r="256" spans="1:26" ht="12.75" customHeight="1">
      <c r="A256" s="121"/>
      <c r="B256" s="121"/>
      <c r="C256" s="121"/>
      <c r="D256" s="121"/>
      <c r="E256" s="121"/>
      <c r="F256" s="121"/>
      <c r="G256" s="121"/>
      <c r="H256" s="121"/>
      <c r="I256" s="121"/>
      <c r="J256" s="121"/>
      <c r="K256" s="121"/>
      <c r="L256" s="121"/>
      <c r="M256" s="121"/>
      <c r="N256" s="121"/>
      <c r="O256" s="121"/>
      <c r="P256" s="121"/>
      <c r="Q256" s="121"/>
      <c r="R256" s="121"/>
      <c r="S256" s="121"/>
      <c r="T256" s="121"/>
      <c r="U256" s="121"/>
      <c r="V256" s="121"/>
      <c r="W256" s="121"/>
      <c r="X256" s="121"/>
      <c r="Y256" s="121"/>
      <c r="Z256" s="121"/>
    </row>
    <row r="257" spans="1:26" ht="12.75" customHeight="1">
      <c r="A257" s="121"/>
      <c r="B257" s="121"/>
      <c r="C257" s="121"/>
      <c r="D257" s="121"/>
      <c r="E257" s="121"/>
      <c r="F257" s="121"/>
      <c r="G257" s="121"/>
      <c r="H257" s="121"/>
      <c r="I257" s="121"/>
      <c r="J257" s="121"/>
      <c r="K257" s="121"/>
      <c r="L257" s="121"/>
      <c r="M257" s="121"/>
      <c r="N257" s="121"/>
      <c r="O257" s="121"/>
      <c r="P257" s="121"/>
      <c r="Q257" s="121"/>
      <c r="R257" s="121"/>
      <c r="S257" s="121"/>
      <c r="T257" s="121"/>
      <c r="U257" s="121"/>
      <c r="V257" s="121"/>
      <c r="W257" s="121"/>
      <c r="X257" s="121"/>
      <c r="Y257" s="121"/>
      <c r="Z257" s="121"/>
    </row>
    <row r="258" spans="1:26" ht="12.75" customHeight="1">
      <c r="A258" s="121"/>
      <c r="B258" s="121"/>
      <c r="C258" s="121"/>
      <c r="D258" s="121"/>
      <c r="E258" s="121"/>
      <c r="F258" s="121"/>
      <c r="G258" s="121"/>
      <c r="H258" s="121"/>
      <c r="I258" s="121"/>
      <c r="J258" s="121"/>
      <c r="K258" s="121"/>
      <c r="L258" s="121"/>
      <c r="M258" s="121"/>
      <c r="N258" s="121"/>
      <c r="O258" s="121"/>
      <c r="P258" s="121"/>
      <c r="Q258" s="121"/>
      <c r="R258" s="121"/>
      <c r="S258" s="121"/>
      <c r="T258" s="121"/>
      <c r="U258" s="121"/>
      <c r="V258" s="121"/>
      <c r="W258" s="121"/>
      <c r="X258" s="121"/>
      <c r="Y258" s="121"/>
      <c r="Z258" s="121"/>
    </row>
    <row r="259" spans="1:26" ht="12.75" customHeight="1">
      <c r="A259" s="121"/>
      <c r="B259" s="121"/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</row>
    <row r="260" spans="1:26" ht="12.75" customHeight="1">
      <c r="A260" s="121"/>
      <c r="B260" s="121"/>
      <c r="C260" s="121"/>
      <c r="D260" s="121"/>
      <c r="E260" s="121"/>
      <c r="F260" s="121"/>
      <c r="G260" s="121"/>
      <c r="H260" s="121"/>
      <c r="I260" s="121"/>
      <c r="J260" s="121"/>
      <c r="K260" s="121"/>
      <c r="L260" s="121"/>
      <c r="M260" s="121"/>
      <c r="N260" s="121"/>
      <c r="O260" s="121"/>
      <c r="P260" s="121"/>
      <c r="Q260" s="121"/>
      <c r="R260" s="121"/>
      <c r="S260" s="121"/>
      <c r="T260" s="121"/>
      <c r="U260" s="121"/>
      <c r="V260" s="121"/>
      <c r="W260" s="121"/>
      <c r="X260" s="121"/>
      <c r="Y260" s="121"/>
      <c r="Z260" s="121"/>
    </row>
    <row r="261" spans="1:26" ht="12.75" customHeight="1">
      <c r="A261" s="121"/>
      <c r="B261" s="121"/>
      <c r="C261" s="121"/>
      <c r="D261" s="121"/>
      <c r="E261" s="121"/>
      <c r="F261" s="121"/>
      <c r="G261" s="121"/>
      <c r="H261" s="121"/>
      <c r="I261" s="121"/>
      <c r="J261" s="121"/>
      <c r="K261" s="121"/>
      <c r="L261" s="121"/>
      <c r="M261" s="121"/>
      <c r="N261" s="121"/>
      <c r="O261" s="121"/>
      <c r="P261" s="121"/>
      <c r="Q261" s="121"/>
      <c r="R261" s="121"/>
      <c r="S261" s="121"/>
      <c r="T261" s="121"/>
      <c r="U261" s="121"/>
      <c r="V261" s="121"/>
      <c r="W261" s="121"/>
      <c r="X261" s="121"/>
      <c r="Y261" s="121"/>
      <c r="Z261" s="121"/>
    </row>
    <row r="262" spans="1:26" ht="12.75" customHeight="1">
      <c r="A262" s="121"/>
      <c r="B262" s="121"/>
      <c r="C262" s="121"/>
      <c r="D262" s="121"/>
      <c r="E262" s="121"/>
      <c r="F262" s="121"/>
      <c r="G262" s="121"/>
      <c r="H262" s="121"/>
      <c r="I262" s="121"/>
      <c r="J262" s="121"/>
      <c r="K262" s="121"/>
      <c r="L262" s="121"/>
      <c r="M262" s="121"/>
      <c r="N262" s="121"/>
      <c r="O262" s="121"/>
      <c r="P262" s="121"/>
      <c r="Q262" s="121"/>
      <c r="R262" s="121"/>
      <c r="S262" s="121"/>
      <c r="T262" s="121"/>
      <c r="U262" s="121"/>
      <c r="V262" s="121"/>
      <c r="W262" s="121"/>
      <c r="X262" s="121"/>
      <c r="Y262" s="121"/>
      <c r="Z262" s="121"/>
    </row>
    <row r="263" spans="1:26" ht="12.75" customHeight="1">
      <c r="A263" s="121"/>
      <c r="B263" s="121"/>
      <c r="C263" s="121"/>
      <c r="D263" s="121"/>
      <c r="E263" s="121"/>
      <c r="F263" s="121"/>
      <c r="G263" s="121"/>
      <c r="H263" s="121"/>
      <c r="I263" s="121"/>
      <c r="J263" s="121"/>
      <c r="K263" s="121"/>
      <c r="L263" s="121"/>
      <c r="M263" s="121"/>
      <c r="N263" s="121"/>
      <c r="O263" s="121"/>
      <c r="P263" s="121"/>
      <c r="Q263" s="121"/>
      <c r="R263" s="121"/>
      <c r="S263" s="121"/>
      <c r="T263" s="121"/>
      <c r="U263" s="121"/>
      <c r="V263" s="121"/>
      <c r="W263" s="121"/>
      <c r="X263" s="121"/>
      <c r="Y263" s="121"/>
      <c r="Z263" s="121"/>
    </row>
    <row r="264" spans="1:26" ht="12.75" customHeight="1">
      <c r="A264" s="121"/>
      <c r="B264" s="121"/>
      <c r="C264" s="121"/>
      <c r="D264" s="121"/>
      <c r="E264" s="121"/>
      <c r="F264" s="121"/>
      <c r="G264" s="121"/>
      <c r="H264" s="121"/>
      <c r="I264" s="121"/>
      <c r="J264" s="121"/>
      <c r="K264" s="121"/>
      <c r="L264" s="121"/>
      <c r="M264" s="121"/>
      <c r="N264" s="121"/>
      <c r="O264" s="121"/>
      <c r="P264" s="121"/>
      <c r="Q264" s="121"/>
      <c r="R264" s="121"/>
      <c r="S264" s="121"/>
      <c r="T264" s="121"/>
      <c r="U264" s="121"/>
      <c r="V264" s="121"/>
      <c r="W264" s="121"/>
      <c r="X264" s="121"/>
      <c r="Y264" s="121"/>
      <c r="Z264" s="121"/>
    </row>
    <row r="265" spans="1:26" ht="12.75" customHeight="1">
      <c r="A265" s="121"/>
      <c r="B265" s="121"/>
      <c r="C265" s="121"/>
      <c r="D265" s="121"/>
      <c r="E265" s="121"/>
      <c r="F265" s="121"/>
      <c r="G265" s="121"/>
      <c r="H265" s="121"/>
      <c r="I265" s="121"/>
      <c r="J265" s="121"/>
      <c r="K265" s="121"/>
      <c r="L265" s="121"/>
      <c r="M265" s="121"/>
      <c r="N265" s="121"/>
      <c r="O265" s="121"/>
      <c r="P265" s="121"/>
      <c r="Q265" s="121"/>
      <c r="R265" s="121"/>
      <c r="S265" s="121"/>
      <c r="T265" s="121"/>
      <c r="U265" s="121"/>
      <c r="V265" s="121"/>
      <c r="W265" s="121"/>
      <c r="X265" s="121"/>
      <c r="Y265" s="121"/>
      <c r="Z265" s="121"/>
    </row>
    <row r="266" spans="1:26" ht="12.75" customHeight="1">
      <c r="A266" s="121"/>
      <c r="B266" s="121"/>
      <c r="C266" s="121"/>
      <c r="D266" s="121"/>
      <c r="E266" s="121"/>
      <c r="F266" s="121"/>
      <c r="G266" s="121"/>
      <c r="H266" s="121"/>
      <c r="I266" s="121"/>
      <c r="J266" s="121"/>
      <c r="K266" s="121"/>
      <c r="L266" s="121"/>
      <c r="M266" s="121"/>
      <c r="N266" s="121"/>
      <c r="O266" s="121"/>
      <c r="P266" s="121"/>
      <c r="Q266" s="121"/>
      <c r="R266" s="121"/>
      <c r="S266" s="121"/>
      <c r="T266" s="121"/>
      <c r="U266" s="121"/>
      <c r="V266" s="121"/>
      <c r="W266" s="121"/>
      <c r="X266" s="121"/>
      <c r="Y266" s="121"/>
      <c r="Z266" s="121"/>
    </row>
    <row r="267" spans="1:26" ht="12.75" customHeight="1">
      <c r="A267" s="121"/>
      <c r="B267" s="121"/>
      <c r="C267" s="121"/>
      <c r="D267" s="121"/>
      <c r="E267" s="121"/>
      <c r="F267" s="121"/>
      <c r="G267" s="121"/>
      <c r="H267" s="121"/>
      <c r="I267" s="121"/>
      <c r="J267" s="121"/>
      <c r="K267" s="121"/>
      <c r="L267" s="121"/>
      <c r="M267" s="121"/>
      <c r="N267" s="121"/>
      <c r="O267" s="121"/>
      <c r="P267" s="121"/>
      <c r="Q267" s="121"/>
      <c r="R267" s="121"/>
      <c r="S267" s="121"/>
      <c r="T267" s="121"/>
      <c r="U267" s="121"/>
      <c r="V267" s="121"/>
      <c r="W267" s="121"/>
      <c r="X267" s="121"/>
      <c r="Y267" s="121"/>
      <c r="Z267" s="121"/>
    </row>
    <row r="268" spans="1:26" ht="12.75" customHeight="1">
      <c r="A268" s="121"/>
      <c r="B268" s="121"/>
      <c r="C268" s="121"/>
      <c r="D268" s="121"/>
      <c r="E268" s="121"/>
      <c r="F268" s="121"/>
      <c r="G268" s="121"/>
      <c r="H268" s="121"/>
      <c r="I268" s="121"/>
      <c r="J268" s="121"/>
      <c r="K268" s="121"/>
      <c r="L268" s="121"/>
      <c r="M268" s="121"/>
      <c r="N268" s="121"/>
      <c r="O268" s="121"/>
      <c r="P268" s="121"/>
      <c r="Q268" s="121"/>
      <c r="R268" s="121"/>
      <c r="S268" s="121"/>
      <c r="T268" s="121"/>
      <c r="U268" s="121"/>
      <c r="V268" s="121"/>
      <c r="W268" s="121"/>
      <c r="X268" s="121"/>
      <c r="Y268" s="121"/>
      <c r="Z268" s="121"/>
    </row>
    <row r="269" spans="1:26" ht="12.75" customHeight="1">
      <c r="A269" s="121"/>
      <c r="B269" s="121"/>
      <c r="C269" s="121"/>
      <c r="D269" s="121"/>
      <c r="E269" s="121"/>
      <c r="F269" s="121"/>
      <c r="G269" s="121"/>
      <c r="H269" s="121"/>
      <c r="I269" s="121"/>
      <c r="J269" s="121"/>
      <c r="K269" s="121"/>
      <c r="L269" s="121"/>
      <c r="M269" s="121"/>
      <c r="N269" s="121"/>
      <c r="O269" s="121"/>
      <c r="P269" s="121"/>
      <c r="Q269" s="121"/>
      <c r="R269" s="121"/>
      <c r="S269" s="121"/>
      <c r="T269" s="121"/>
      <c r="U269" s="121"/>
      <c r="V269" s="121"/>
      <c r="W269" s="121"/>
      <c r="X269" s="121"/>
      <c r="Y269" s="121"/>
      <c r="Z269" s="121"/>
    </row>
    <row r="270" spans="1:26" ht="12.75" customHeight="1">
      <c r="A270" s="121"/>
      <c r="B270" s="121"/>
      <c r="C270" s="121"/>
      <c r="D270" s="121"/>
      <c r="E270" s="121"/>
      <c r="F270" s="121"/>
      <c r="G270" s="121"/>
      <c r="H270" s="121"/>
      <c r="I270" s="121"/>
      <c r="J270" s="121"/>
      <c r="K270" s="121"/>
      <c r="L270" s="121"/>
      <c r="M270" s="121"/>
      <c r="N270" s="121"/>
      <c r="O270" s="121"/>
      <c r="P270" s="121"/>
      <c r="Q270" s="121"/>
      <c r="R270" s="121"/>
      <c r="S270" s="121"/>
      <c r="T270" s="121"/>
      <c r="U270" s="121"/>
      <c r="V270" s="121"/>
      <c r="W270" s="121"/>
      <c r="X270" s="121"/>
      <c r="Y270" s="121"/>
      <c r="Z270" s="121"/>
    </row>
    <row r="271" spans="1:26" ht="12.75" customHeight="1">
      <c r="A271" s="121"/>
      <c r="B271" s="121"/>
      <c r="C271" s="121"/>
      <c r="D271" s="121"/>
      <c r="E271" s="121"/>
      <c r="F271" s="121"/>
      <c r="G271" s="121"/>
      <c r="H271" s="121"/>
      <c r="I271" s="121"/>
      <c r="J271" s="121"/>
      <c r="K271" s="121"/>
      <c r="L271" s="121"/>
      <c r="M271" s="121"/>
      <c r="N271" s="121"/>
      <c r="O271" s="121"/>
      <c r="P271" s="121"/>
      <c r="Q271" s="121"/>
      <c r="R271" s="121"/>
      <c r="S271" s="121"/>
      <c r="T271" s="121"/>
      <c r="U271" s="121"/>
      <c r="V271" s="121"/>
      <c r="W271" s="121"/>
      <c r="X271" s="121"/>
      <c r="Y271" s="121"/>
      <c r="Z271" s="121"/>
    </row>
    <row r="272" spans="1:26" ht="12.75" customHeight="1">
      <c r="A272" s="121"/>
      <c r="B272" s="121"/>
      <c r="C272" s="121"/>
      <c r="D272" s="121"/>
      <c r="E272" s="121"/>
      <c r="F272" s="121"/>
      <c r="G272" s="121"/>
      <c r="H272" s="121"/>
      <c r="I272" s="121"/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</row>
    <row r="273" spans="1:26" ht="12.75" customHeight="1">
      <c r="A273" s="121"/>
      <c r="B273" s="121"/>
      <c r="C273" s="121"/>
      <c r="D273" s="121"/>
      <c r="E273" s="121"/>
      <c r="F273" s="121"/>
      <c r="G273" s="121"/>
      <c r="H273" s="121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</row>
    <row r="274" spans="1:26" ht="12.75" customHeight="1">
      <c r="A274" s="121"/>
      <c r="B274" s="121"/>
      <c r="C274" s="121"/>
      <c r="D274" s="121"/>
      <c r="E274" s="121"/>
      <c r="F274" s="121"/>
      <c r="G274" s="121"/>
      <c r="H274" s="121"/>
      <c r="I274" s="121"/>
      <c r="J274" s="121"/>
      <c r="K274" s="121"/>
      <c r="L274" s="121"/>
      <c r="M274" s="121"/>
      <c r="N274" s="121"/>
      <c r="O274" s="121"/>
      <c r="P274" s="121"/>
      <c r="Q274" s="121"/>
      <c r="R274" s="121"/>
      <c r="S274" s="121"/>
      <c r="T274" s="121"/>
      <c r="U274" s="121"/>
      <c r="V274" s="121"/>
      <c r="W274" s="121"/>
      <c r="X274" s="121"/>
      <c r="Y274" s="121"/>
      <c r="Z274" s="121"/>
    </row>
    <row r="275" spans="1:26" ht="12.75" customHeight="1">
      <c r="A275" s="121"/>
      <c r="B275" s="121"/>
      <c r="C275" s="121"/>
      <c r="D275" s="121"/>
      <c r="E275" s="121"/>
      <c r="F275" s="121"/>
      <c r="G275" s="121"/>
      <c r="H275" s="121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</row>
    <row r="276" spans="1:26" ht="12.75" customHeight="1">
      <c r="A276" s="121"/>
      <c r="B276" s="121"/>
      <c r="C276" s="121"/>
      <c r="D276" s="121"/>
      <c r="E276" s="121"/>
      <c r="F276" s="121"/>
      <c r="G276" s="121"/>
      <c r="H276" s="121"/>
      <c r="I276" s="121"/>
      <c r="J276" s="121"/>
      <c r="K276" s="121"/>
      <c r="L276" s="121"/>
      <c r="M276" s="121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</row>
    <row r="277" spans="1:26" ht="12.75" customHeight="1">
      <c r="A277" s="121"/>
      <c r="B277" s="121"/>
      <c r="C277" s="121"/>
      <c r="D277" s="121"/>
      <c r="E277" s="121"/>
      <c r="F277" s="121"/>
      <c r="G277" s="121"/>
      <c r="H277" s="121"/>
      <c r="I277" s="121"/>
      <c r="J277" s="121"/>
      <c r="K277" s="121"/>
      <c r="L277" s="121"/>
      <c r="M277" s="121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</row>
    <row r="278" spans="1:26" ht="12.75" customHeight="1">
      <c r="A278" s="121"/>
      <c r="B278" s="121"/>
      <c r="C278" s="121"/>
      <c r="D278" s="121"/>
      <c r="E278" s="121"/>
      <c r="F278" s="121"/>
      <c r="G278" s="121"/>
      <c r="H278" s="121"/>
      <c r="I278" s="121"/>
      <c r="J278" s="121"/>
      <c r="K278" s="121"/>
      <c r="L278" s="121"/>
      <c r="M278" s="121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</row>
    <row r="279" spans="1:26" ht="12.75" customHeight="1">
      <c r="A279" s="121"/>
      <c r="B279" s="121"/>
      <c r="C279" s="121"/>
      <c r="D279" s="121"/>
      <c r="E279" s="121"/>
      <c r="F279" s="121"/>
      <c r="G279" s="121"/>
      <c r="H279" s="121"/>
      <c r="I279" s="121"/>
      <c r="J279" s="121"/>
      <c r="K279" s="121"/>
      <c r="L279" s="121"/>
      <c r="M279" s="121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</row>
    <row r="280" spans="1:26" ht="12.75" customHeight="1">
      <c r="A280" s="121"/>
      <c r="B280" s="121"/>
      <c r="C280" s="121"/>
      <c r="D280" s="121"/>
      <c r="E280" s="121"/>
      <c r="F280" s="121"/>
      <c r="G280" s="121"/>
      <c r="H280" s="121"/>
      <c r="I280" s="121"/>
      <c r="J280" s="121"/>
      <c r="K280" s="121"/>
      <c r="L280" s="121"/>
      <c r="M280" s="121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</row>
    <row r="281" spans="1:26" ht="12.75" customHeight="1">
      <c r="A281" s="121"/>
      <c r="B281" s="121"/>
      <c r="C281" s="121"/>
      <c r="D281" s="121"/>
      <c r="E281" s="121"/>
      <c r="F281" s="121"/>
      <c r="G281" s="121"/>
      <c r="H281" s="121"/>
      <c r="I281" s="121"/>
      <c r="J281" s="121"/>
      <c r="K281" s="121"/>
      <c r="L281" s="121"/>
      <c r="M281" s="121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</row>
    <row r="282" spans="1:26" ht="12.75" customHeight="1">
      <c r="A282" s="121"/>
      <c r="B282" s="121"/>
      <c r="C282" s="121"/>
      <c r="D282" s="121"/>
      <c r="E282" s="121"/>
      <c r="F282" s="121"/>
      <c r="G282" s="121"/>
      <c r="H282" s="121"/>
      <c r="I282" s="121"/>
      <c r="J282" s="121"/>
      <c r="K282" s="121"/>
      <c r="L282" s="121"/>
      <c r="M282" s="121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</row>
    <row r="283" spans="1:26" ht="12.75" customHeight="1">
      <c r="A283" s="121"/>
      <c r="B283" s="121"/>
      <c r="C283" s="121"/>
      <c r="D283" s="121"/>
      <c r="E283" s="121"/>
      <c r="F283" s="121"/>
      <c r="G283" s="121"/>
      <c r="H283" s="121"/>
      <c r="I283" s="121"/>
      <c r="J283" s="121"/>
      <c r="K283" s="121"/>
      <c r="L283" s="121"/>
      <c r="M283" s="121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</row>
    <row r="284" spans="1:26" ht="12.75" customHeight="1">
      <c r="A284" s="121"/>
      <c r="B284" s="121"/>
      <c r="C284" s="121"/>
      <c r="D284" s="121"/>
      <c r="E284" s="121"/>
      <c r="F284" s="121"/>
      <c r="G284" s="121"/>
      <c r="H284" s="121"/>
      <c r="I284" s="121"/>
      <c r="J284" s="121"/>
      <c r="K284" s="121"/>
      <c r="L284" s="121"/>
      <c r="M284" s="121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</row>
    <row r="285" spans="1:26" ht="12.75" customHeight="1">
      <c r="A285" s="121"/>
      <c r="B285" s="121"/>
      <c r="C285" s="121"/>
      <c r="D285" s="121"/>
      <c r="E285" s="121"/>
      <c r="F285" s="121"/>
      <c r="G285" s="121"/>
      <c r="H285" s="121"/>
      <c r="I285" s="121"/>
      <c r="J285" s="121"/>
      <c r="K285" s="121"/>
      <c r="L285" s="121"/>
      <c r="M285" s="121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</row>
    <row r="286" spans="1:26" ht="12.75" customHeight="1">
      <c r="A286" s="121"/>
      <c r="B286" s="121"/>
      <c r="C286" s="121"/>
      <c r="D286" s="121"/>
      <c r="E286" s="121"/>
      <c r="F286" s="121"/>
      <c r="G286" s="121"/>
      <c r="H286" s="121"/>
      <c r="I286" s="121"/>
      <c r="J286" s="121"/>
      <c r="K286" s="121"/>
      <c r="L286" s="121"/>
      <c r="M286" s="121"/>
      <c r="N286" s="121"/>
      <c r="O286" s="121"/>
      <c r="P286" s="121"/>
      <c r="Q286" s="121"/>
      <c r="R286" s="121"/>
      <c r="S286" s="121"/>
      <c r="T286" s="121"/>
      <c r="U286" s="121"/>
      <c r="V286" s="121"/>
      <c r="W286" s="121"/>
      <c r="X286" s="121"/>
      <c r="Y286" s="121"/>
      <c r="Z286" s="121"/>
    </row>
    <row r="287" spans="1:26" ht="12.75" customHeight="1">
      <c r="A287" s="121"/>
      <c r="B287" s="121"/>
      <c r="C287" s="121"/>
      <c r="D287" s="121"/>
      <c r="E287" s="121"/>
      <c r="F287" s="121"/>
      <c r="G287" s="121"/>
      <c r="H287" s="121"/>
      <c r="I287" s="121"/>
      <c r="J287" s="121"/>
      <c r="K287" s="121"/>
      <c r="L287" s="121"/>
      <c r="M287" s="121"/>
      <c r="N287" s="121"/>
      <c r="O287" s="121"/>
      <c r="P287" s="121"/>
      <c r="Q287" s="121"/>
      <c r="R287" s="121"/>
      <c r="S287" s="121"/>
      <c r="T287" s="121"/>
      <c r="U287" s="121"/>
      <c r="V287" s="121"/>
      <c r="W287" s="121"/>
      <c r="X287" s="121"/>
      <c r="Y287" s="121"/>
      <c r="Z287" s="121"/>
    </row>
    <row r="288" spans="1:26" ht="12.75" customHeight="1">
      <c r="A288" s="121"/>
      <c r="B288" s="121"/>
      <c r="C288" s="121"/>
      <c r="D288" s="121"/>
      <c r="E288" s="121"/>
      <c r="F288" s="121"/>
      <c r="G288" s="121"/>
      <c r="H288" s="121"/>
      <c r="I288" s="121"/>
      <c r="J288" s="121"/>
      <c r="K288" s="121"/>
      <c r="L288" s="121"/>
      <c r="M288" s="121"/>
      <c r="N288" s="121"/>
      <c r="O288" s="121"/>
      <c r="P288" s="121"/>
      <c r="Q288" s="121"/>
      <c r="R288" s="121"/>
      <c r="S288" s="121"/>
      <c r="T288" s="121"/>
      <c r="U288" s="121"/>
      <c r="V288" s="121"/>
      <c r="W288" s="121"/>
      <c r="X288" s="121"/>
      <c r="Y288" s="121"/>
      <c r="Z288" s="121"/>
    </row>
    <row r="289" spans="1:26" ht="12.75" customHeight="1">
      <c r="A289" s="121"/>
      <c r="B289" s="121"/>
      <c r="C289" s="121"/>
      <c r="D289" s="121"/>
      <c r="E289" s="121"/>
      <c r="F289" s="121"/>
      <c r="G289" s="121"/>
      <c r="H289" s="121"/>
      <c r="I289" s="121"/>
      <c r="J289" s="121"/>
      <c r="K289" s="121"/>
      <c r="L289" s="121"/>
      <c r="M289" s="121"/>
      <c r="N289" s="121"/>
      <c r="O289" s="121"/>
      <c r="P289" s="121"/>
      <c r="Q289" s="121"/>
      <c r="R289" s="121"/>
      <c r="S289" s="121"/>
      <c r="T289" s="121"/>
      <c r="U289" s="121"/>
      <c r="V289" s="121"/>
      <c r="W289" s="121"/>
      <c r="X289" s="121"/>
      <c r="Y289" s="121"/>
      <c r="Z289" s="121"/>
    </row>
    <row r="290" spans="1:26" ht="12.75" customHeight="1">
      <c r="A290" s="121"/>
      <c r="B290" s="121"/>
      <c r="C290" s="121"/>
      <c r="D290" s="121"/>
      <c r="E290" s="121"/>
      <c r="F290" s="121"/>
      <c r="G290" s="121"/>
      <c r="H290" s="121"/>
      <c r="I290" s="121"/>
      <c r="J290" s="121"/>
      <c r="K290" s="121"/>
      <c r="L290" s="121"/>
      <c r="M290" s="121"/>
      <c r="N290" s="121"/>
      <c r="O290" s="121"/>
      <c r="P290" s="121"/>
      <c r="Q290" s="121"/>
      <c r="R290" s="121"/>
      <c r="S290" s="121"/>
      <c r="T290" s="121"/>
      <c r="U290" s="121"/>
      <c r="V290" s="121"/>
      <c r="W290" s="121"/>
      <c r="X290" s="121"/>
      <c r="Y290" s="121"/>
      <c r="Z290" s="121"/>
    </row>
    <row r="291" spans="1:26" ht="12.75" customHeight="1">
      <c r="A291" s="121"/>
      <c r="B291" s="121"/>
      <c r="C291" s="121"/>
      <c r="D291" s="121"/>
      <c r="E291" s="121"/>
      <c r="F291" s="121"/>
      <c r="G291" s="121"/>
      <c r="H291" s="121"/>
      <c r="I291" s="121"/>
      <c r="J291" s="121"/>
      <c r="K291" s="121"/>
      <c r="L291" s="121"/>
      <c r="M291" s="121"/>
      <c r="N291" s="121"/>
      <c r="O291" s="121"/>
      <c r="P291" s="121"/>
      <c r="Q291" s="121"/>
      <c r="R291" s="121"/>
      <c r="S291" s="121"/>
      <c r="T291" s="121"/>
      <c r="U291" s="121"/>
      <c r="V291" s="121"/>
      <c r="W291" s="121"/>
      <c r="X291" s="121"/>
      <c r="Y291" s="121"/>
      <c r="Z291" s="121"/>
    </row>
    <row r="292" spans="1:26" ht="12.75" customHeight="1">
      <c r="A292" s="121"/>
      <c r="B292" s="121"/>
      <c r="C292" s="121"/>
      <c r="D292" s="121"/>
      <c r="E292" s="121"/>
      <c r="F292" s="121"/>
      <c r="G292" s="121"/>
      <c r="H292" s="121"/>
      <c r="I292" s="121"/>
      <c r="J292" s="121"/>
      <c r="K292" s="121"/>
      <c r="L292" s="121"/>
      <c r="M292" s="121"/>
      <c r="N292" s="121"/>
      <c r="O292" s="121"/>
      <c r="P292" s="121"/>
      <c r="Q292" s="121"/>
      <c r="R292" s="121"/>
      <c r="S292" s="121"/>
      <c r="T292" s="121"/>
      <c r="U292" s="121"/>
      <c r="V292" s="121"/>
      <c r="W292" s="121"/>
      <c r="X292" s="121"/>
      <c r="Y292" s="121"/>
      <c r="Z292" s="121"/>
    </row>
    <row r="293" spans="1:26" ht="12.75" customHeight="1">
      <c r="A293" s="121"/>
      <c r="B293" s="121"/>
      <c r="C293" s="121"/>
      <c r="D293" s="121"/>
      <c r="E293" s="121"/>
      <c r="F293" s="121"/>
      <c r="G293" s="121"/>
      <c r="H293" s="121"/>
      <c r="I293" s="121"/>
      <c r="J293" s="121"/>
      <c r="K293" s="121"/>
      <c r="L293" s="121"/>
      <c r="M293" s="121"/>
      <c r="N293" s="121"/>
      <c r="O293" s="121"/>
      <c r="P293" s="121"/>
      <c r="Q293" s="121"/>
      <c r="R293" s="121"/>
      <c r="S293" s="121"/>
      <c r="T293" s="121"/>
      <c r="U293" s="121"/>
      <c r="V293" s="121"/>
      <c r="W293" s="121"/>
      <c r="X293" s="121"/>
      <c r="Y293" s="121"/>
      <c r="Z293" s="121"/>
    </row>
    <row r="294" spans="1:26" ht="12.75" customHeight="1">
      <c r="A294" s="121"/>
      <c r="B294" s="121"/>
      <c r="C294" s="121"/>
      <c r="D294" s="121"/>
      <c r="E294" s="121"/>
      <c r="F294" s="121"/>
      <c r="G294" s="121"/>
      <c r="H294" s="121"/>
      <c r="I294" s="121"/>
      <c r="J294" s="121"/>
      <c r="K294" s="121"/>
      <c r="L294" s="121"/>
      <c r="M294" s="121"/>
      <c r="N294" s="121"/>
      <c r="O294" s="121"/>
      <c r="P294" s="121"/>
      <c r="Q294" s="121"/>
      <c r="R294" s="121"/>
      <c r="S294" s="121"/>
      <c r="T294" s="121"/>
      <c r="U294" s="121"/>
      <c r="V294" s="121"/>
      <c r="W294" s="121"/>
      <c r="X294" s="121"/>
      <c r="Y294" s="121"/>
      <c r="Z294" s="121"/>
    </row>
    <row r="295" spans="1:26" ht="12.75" customHeight="1">
      <c r="A295" s="121"/>
      <c r="B295" s="121"/>
      <c r="C295" s="121"/>
      <c r="D295" s="121"/>
      <c r="E295" s="121"/>
      <c r="F295" s="121"/>
      <c r="G295" s="121"/>
      <c r="H295" s="121"/>
      <c r="I295" s="121"/>
      <c r="J295" s="121"/>
      <c r="K295" s="121"/>
      <c r="L295" s="121"/>
      <c r="M295" s="121"/>
      <c r="N295" s="121"/>
      <c r="O295" s="121"/>
      <c r="P295" s="121"/>
      <c r="Q295" s="121"/>
      <c r="R295" s="121"/>
      <c r="S295" s="121"/>
      <c r="T295" s="121"/>
      <c r="U295" s="121"/>
      <c r="V295" s="121"/>
      <c r="W295" s="121"/>
      <c r="X295" s="121"/>
      <c r="Y295" s="121"/>
      <c r="Z295" s="121"/>
    </row>
    <row r="296" spans="1:26" ht="12.75" customHeight="1">
      <c r="A296" s="121"/>
      <c r="B296" s="121"/>
      <c r="C296" s="121"/>
      <c r="D296" s="121"/>
      <c r="E296" s="121"/>
      <c r="F296" s="121"/>
      <c r="G296" s="121"/>
      <c r="H296" s="121"/>
      <c r="I296" s="121"/>
      <c r="J296" s="121"/>
      <c r="K296" s="121"/>
      <c r="L296" s="121"/>
      <c r="M296" s="121"/>
      <c r="N296" s="121"/>
      <c r="O296" s="121"/>
      <c r="P296" s="121"/>
      <c r="Q296" s="121"/>
      <c r="R296" s="121"/>
      <c r="S296" s="121"/>
      <c r="T296" s="121"/>
      <c r="U296" s="121"/>
      <c r="V296" s="121"/>
      <c r="W296" s="121"/>
      <c r="X296" s="121"/>
      <c r="Y296" s="121"/>
      <c r="Z296" s="121"/>
    </row>
    <row r="297" spans="1:26" ht="12.75" customHeight="1">
      <c r="A297" s="121"/>
      <c r="B297" s="121"/>
      <c r="C297" s="121"/>
      <c r="D297" s="121"/>
      <c r="E297" s="121"/>
      <c r="F297" s="121"/>
      <c r="G297" s="121"/>
      <c r="H297" s="121"/>
      <c r="I297" s="121"/>
      <c r="J297" s="121"/>
      <c r="K297" s="121"/>
      <c r="L297" s="121"/>
      <c r="M297" s="121"/>
      <c r="N297" s="121"/>
      <c r="O297" s="121"/>
      <c r="P297" s="121"/>
      <c r="Q297" s="121"/>
      <c r="R297" s="121"/>
      <c r="S297" s="121"/>
      <c r="T297" s="121"/>
      <c r="U297" s="121"/>
      <c r="V297" s="121"/>
      <c r="W297" s="121"/>
      <c r="X297" s="121"/>
      <c r="Y297" s="121"/>
      <c r="Z297" s="121"/>
    </row>
    <row r="298" spans="1:26" ht="12.75" customHeight="1">
      <c r="A298" s="121"/>
      <c r="B298" s="121"/>
      <c r="C298" s="121"/>
      <c r="D298" s="121"/>
      <c r="E298" s="121"/>
      <c r="F298" s="121"/>
      <c r="G298" s="121"/>
      <c r="H298" s="121"/>
      <c r="I298" s="121"/>
      <c r="J298" s="121"/>
      <c r="K298" s="121"/>
      <c r="L298" s="121"/>
      <c r="M298" s="121"/>
      <c r="N298" s="121"/>
      <c r="O298" s="121"/>
      <c r="P298" s="121"/>
      <c r="Q298" s="121"/>
      <c r="R298" s="121"/>
      <c r="S298" s="121"/>
      <c r="T298" s="121"/>
      <c r="U298" s="121"/>
      <c r="V298" s="121"/>
      <c r="W298" s="121"/>
      <c r="X298" s="121"/>
      <c r="Y298" s="121"/>
      <c r="Z298" s="121"/>
    </row>
    <row r="299" spans="1:26" ht="12.75" customHeight="1">
      <c r="A299" s="121"/>
      <c r="B299" s="121"/>
      <c r="C299" s="121"/>
      <c r="D299" s="121"/>
      <c r="E299" s="121"/>
      <c r="F299" s="121"/>
      <c r="G299" s="121"/>
      <c r="H299" s="121"/>
      <c r="I299" s="121"/>
      <c r="J299" s="121"/>
      <c r="K299" s="121"/>
      <c r="L299" s="121"/>
      <c r="M299" s="121"/>
      <c r="N299" s="121"/>
      <c r="O299" s="121"/>
      <c r="P299" s="121"/>
      <c r="Q299" s="121"/>
      <c r="R299" s="121"/>
      <c r="S299" s="121"/>
      <c r="T299" s="121"/>
      <c r="U299" s="121"/>
      <c r="V299" s="121"/>
      <c r="W299" s="121"/>
      <c r="X299" s="121"/>
      <c r="Y299" s="121"/>
      <c r="Z299" s="121"/>
    </row>
    <row r="300" spans="1:26" ht="12.75" customHeight="1">
      <c r="A300" s="121"/>
      <c r="B300" s="121"/>
      <c r="C300" s="121"/>
      <c r="D300" s="121"/>
      <c r="E300" s="121"/>
      <c r="F300" s="121"/>
      <c r="G300" s="121"/>
      <c r="H300" s="121"/>
      <c r="I300" s="121"/>
      <c r="J300" s="121"/>
      <c r="K300" s="121"/>
      <c r="L300" s="121"/>
      <c r="M300" s="121"/>
      <c r="N300" s="121"/>
      <c r="O300" s="121"/>
      <c r="P300" s="121"/>
      <c r="Q300" s="121"/>
      <c r="R300" s="121"/>
      <c r="S300" s="121"/>
      <c r="T300" s="121"/>
      <c r="U300" s="121"/>
      <c r="V300" s="121"/>
      <c r="W300" s="121"/>
      <c r="X300" s="121"/>
      <c r="Y300" s="121"/>
      <c r="Z300" s="121"/>
    </row>
    <row r="301" spans="1:26" ht="12.75" customHeight="1">
      <c r="A301" s="121"/>
      <c r="B301" s="121"/>
      <c r="C301" s="121"/>
      <c r="D301" s="121"/>
      <c r="E301" s="121"/>
      <c r="F301" s="121"/>
      <c r="G301" s="121"/>
      <c r="H301" s="121"/>
      <c r="I301" s="121"/>
      <c r="J301" s="121"/>
      <c r="K301" s="121"/>
      <c r="L301" s="121"/>
      <c r="M301" s="121"/>
      <c r="N301" s="121"/>
      <c r="O301" s="121"/>
      <c r="P301" s="121"/>
      <c r="Q301" s="121"/>
      <c r="R301" s="121"/>
      <c r="S301" s="121"/>
      <c r="T301" s="121"/>
      <c r="U301" s="121"/>
      <c r="V301" s="121"/>
      <c r="W301" s="121"/>
      <c r="X301" s="121"/>
      <c r="Y301" s="121"/>
      <c r="Z301" s="121"/>
    </row>
    <row r="302" spans="1:26" ht="12.75" customHeight="1">
      <c r="A302" s="121"/>
      <c r="B302" s="121"/>
      <c r="C302" s="121"/>
      <c r="D302" s="121"/>
      <c r="E302" s="121"/>
      <c r="F302" s="121"/>
      <c r="G302" s="121"/>
      <c r="H302" s="121"/>
      <c r="I302" s="121"/>
      <c r="J302" s="121"/>
      <c r="K302" s="121"/>
      <c r="L302" s="121"/>
      <c r="M302" s="121"/>
      <c r="N302" s="121"/>
      <c r="O302" s="121"/>
      <c r="P302" s="121"/>
      <c r="Q302" s="121"/>
      <c r="R302" s="121"/>
      <c r="S302" s="121"/>
      <c r="T302" s="121"/>
      <c r="U302" s="121"/>
      <c r="V302" s="121"/>
      <c r="W302" s="121"/>
      <c r="X302" s="121"/>
      <c r="Y302" s="121"/>
      <c r="Z302" s="121"/>
    </row>
    <row r="303" spans="1:26" ht="12.75" customHeight="1">
      <c r="A303" s="121"/>
      <c r="B303" s="121"/>
      <c r="C303" s="121"/>
      <c r="D303" s="121"/>
      <c r="E303" s="121"/>
      <c r="F303" s="121"/>
      <c r="G303" s="121"/>
      <c r="H303" s="121"/>
      <c r="I303" s="121"/>
      <c r="J303" s="121"/>
      <c r="K303" s="121"/>
      <c r="L303" s="121"/>
      <c r="M303" s="121"/>
      <c r="N303" s="121"/>
      <c r="O303" s="121"/>
      <c r="P303" s="121"/>
      <c r="Q303" s="121"/>
      <c r="R303" s="121"/>
      <c r="S303" s="121"/>
      <c r="T303" s="121"/>
      <c r="U303" s="121"/>
      <c r="V303" s="121"/>
      <c r="W303" s="121"/>
      <c r="X303" s="121"/>
      <c r="Y303" s="121"/>
      <c r="Z303" s="121"/>
    </row>
    <row r="304" spans="1:26" ht="12.75" customHeight="1">
      <c r="A304" s="121"/>
      <c r="B304" s="121"/>
      <c r="C304" s="121"/>
      <c r="D304" s="121"/>
      <c r="E304" s="121"/>
      <c r="F304" s="121"/>
      <c r="G304" s="121"/>
      <c r="H304" s="121"/>
      <c r="I304" s="121"/>
      <c r="J304" s="121"/>
      <c r="K304" s="121"/>
      <c r="L304" s="121"/>
      <c r="M304" s="121"/>
      <c r="N304" s="121"/>
      <c r="O304" s="121"/>
      <c r="P304" s="121"/>
      <c r="Q304" s="121"/>
      <c r="R304" s="121"/>
      <c r="S304" s="121"/>
      <c r="T304" s="121"/>
      <c r="U304" s="121"/>
      <c r="V304" s="121"/>
      <c r="W304" s="121"/>
      <c r="X304" s="121"/>
      <c r="Y304" s="121"/>
      <c r="Z304" s="121"/>
    </row>
    <row r="305" spans="1:26" ht="12.75" customHeight="1">
      <c r="A305" s="121"/>
      <c r="B305" s="121"/>
      <c r="C305" s="121"/>
      <c r="D305" s="121"/>
      <c r="E305" s="121"/>
      <c r="F305" s="121"/>
      <c r="G305" s="121"/>
      <c r="H305" s="121"/>
      <c r="I305" s="121"/>
      <c r="J305" s="121"/>
      <c r="K305" s="121"/>
      <c r="L305" s="121"/>
      <c r="M305" s="121"/>
      <c r="N305" s="121"/>
      <c r="O305" s="121"/>
      <c r="P305" s="121"/>
      <c r="Q305" s="121"/>
      <c r="R305" s="121"/>
      <c r="S305" s="121"/>
      <c r="T305" s="121"/>
      <c r="U305" s="121"/>
      <c r="V305" s="121"/>
      <c r="W305" s="121"/>
      <c r="X305" s="121"/>
      <c r="Y305" s="121"/>
      <c r="Z305" s="121"/>
    </row>
    <row r="306" spans="1:26" ht="12.75" customHeight="1">
      <c r="A306" s="121"/>
      <c r="B306" s="121"/>
      <c r="C306" s="121"/>
      <c r="D306" s="121"/>
      <c r="E306" s="121"/>
      <c r="F306" s="121"/>
      <c r="G306" s="121"/>
      <c r="H306" s="121"/>
      <c r="I306" s="121"/>
      <c r="J306" s="121"/>
      <c r="K306" s="121"/>
      <c r="L306" s="121"/>
      <c r="M306" s="121"/>
      <c r="N306" s="121"/>
      <c r="O306" s="121"/>
      <c r="P306" s="121"/>
      <c r="Q306" s="121"/>
      <c r="R306" s="121"/>
      <c r="S306" s="121"/>
      <c r="T306" s="121"/>
      <c r="U306" s="121"/>
      <c r="V306" s="121"/>
      <c r="W306" s="121"/>
      <c r="X306" s="121"/>
      <c r="Y306" s="121"/>
      <c r="Z306" s="121"/>
    </row>
    <row r="307" spans="1:26" ht="12.75" customHeight="1">
      <c r="A307" s="121"/>
      <c r="B307" s="121"/>
      <c r="C307" s="121"/>
      <c r="D307" s="121"/>
      <c r="E307" s="121"/>
      <c r="F307" s="121"/>
      <c r="G307" s="121"/>
      <c r="H307" s="121"/>
      <c r="I307" s="121"/>
      <c r="J307" s="121"/>
      <c r="K307" s="121"/>
      <c r="L307" s="121"/>
      <c r="M307" s="121"/>
      <c r="N307" s="121"/>
      <c r="O307" s="121"/>
      <c r="P307" s="121"/>
      <c r="Q307" s="121"/>
      <c r="R307" s="121"/>
      <c r="S307" s="121"/>
      <c r="T307" s="121"/>
      <c r="U307" s="121"/>
      <c r="V307" s="121"/>
      <c r="W307" s="121"/>
      <c r="X307" s="121"/>
      <c r="Y307" s="121"/>
      <c r="Z307" s="121"/>
    </row>
    <row r="308" spans="1:26" ht="12.75" customHeight="1">
      <c r="A308" s="121"/>
      <c r="B308" s="121"/>
      <c r="C308" s="121"/>
      <c r="D308" s="121"/>
      <c r="E308" s="121"/>
      <c r="F308" s="121"/>
      <c r="G308" s="121"/>
      <c r="H308" s="121"/>
      <c r="I308" s="121"/>
      <c r="J308" s="121"/>
      <c r="K308" s="121"/>
      <c r="L308" s="121"/>
      <c r="M308" s="121"/>
      <c r="N308" s="121"/>
      <c r="O308" s="121"/>
      <c r="P308" s="121"/>
      <c r="Q308" s="121"/>
      <c r="R308" s="121"/>
      <c r="S308" s="121"/>
      <c r="T308" s="121"/>
      <c r="U308" s="121"/>
      <c r="V308" s="121"/>
      <c r="W308" s="121"/>
      <c r="X308" s="121"/>
      <c r="Y308" s="121"/>
      <c r="Z308" s="121"/>
    </row>
    <row r="309" spans="1:26" ht="12.75" customHeight="1">
      <c r="A309" s="121"/>
      <c r="B309" s="121"/>
      <c r="C309" s="121"/>
      <c r="D309" s="121"/>
      <c r="E309" s="121"/>
      <c r="F309" s="121"/>
      <c r="G309" s="121"/>
      <c r="H309" s="121"/>
      <c r="I309" s="121"/>
      <c r="J309" s="121"/>
      <c r="K309" s="121"/>
      <c r="L309" s="121"/>
      <c r="M309" s="121"/>
      <c r="N309" s="121"/>
      <c r="O309" s="121"/>
      <c r="P309" s="121"/>
      <c r="Q309" s="121"/>
      <c r="R309" s="121"/>
      <c r="S309" s="121"/>
      <c r="T309" s="121"/>
      <c r="U309" s="121"/>
      <c r="V309" s="121"/>
      <c r="W309" s="121"/>
      <c r="X309" s="121"/>
      <c r="Y309" s="121"/>
      <c r="Z309" s="121"/>
    </row>
    <row r="310" spans="1:26" ht="12.75" customHeight="1">
      <c r="A310" s="121"/>
      <c r="B310" s="121"/>
      <c r="C310" s="121"/>
      <c r="D310" s="121"/>
      <c r="E310" s="121"/>
      <c r="F310" s="121"/>
      <c r="G310" s="121"/>
      <c r="H310" s="121"/>
      <c r="I310" s="121"/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</row>
    <row r="311" spans="1:26" ht="12.75" customHeight="1">
      <c r="A311" s="121"/>
      <c r="B311" s="121"/>
      <c r="C311" s="121"/>
      <c r="D311" s="121"/>
      <c r="E311" s="121"/>
      <c r="F311" s="121"/>
      <c r="G311" s="121"/>
      <c r="H311" s="121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</row>
    <row r="312" spans="1:26" ht="12.75" customHeight="1">
      <c r="A312" s="121"/>
      <c r="B312" s="121"/>
      <c r="C312" s="121"/>
      <c r="D312" s="121"/>
      <c r="E312" s="121"/>
      <c r="F312" s="121"/>
      <c r="G312" s="121"/>
      <c r="H312" s="121"/>
      <c r="I312" s="121"/>
      <c r="J312" s="121"/>
      <c r="K312" s="121"/>
      <c r="L312" s="121"/>
      <c r="M312" s="121"/>
      <c r="N312" s="121"/>
      <c r="O312" s="121"/>
      <c r="P312" s="121"/>
      <c r="Q312" s="121"/>
      <c r="R312" s="121"/>
      <c r="S312" s="121"/>
      <c r="T312" s="121"/>
      <c r="U312" s="121"/>
      <c r="V312" s="121"/>
      <c r="W312" s="121"/>
      <c r="X312" s="121"/>
      <c r="Y312" s="121"/>
      <c r="Z312" s="121"/>
    </row>
    <row r="313" spans="1:26" ht="12.75" customHeight="1">
      <c r="A313" s="121"/>
      <c r="B313" s="121"/>
      <c r="C313" s="121"/>
      <c r="D313" s="121"/>
      <c r="E313" s="121"/>
      <c r="F313" s="121"/>
      <c r="G313" s="121"/>
      <c r="H313" s="121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</row>
    <row r="314" spans="1:26" ht="12.75" customHeight="1">
      <c r="A314" s="121"/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</row>
    <row r="315" spans="1:26" ht="12.75" customHeight="1">
      <c r="A315" s="121"/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</row>
    <row r="316" spans="1:26" ht="12.75" customHeight="1">
      <c r="A316" s="121"/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</row>
    <row r="317" spans="1:26" ht="12.75" customHeight="1">
      <c r="A317" s="121"/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</row>
    <row r="318" spans="1:26" ht="12.75" customHeight="1">
      <c r="A318" s="121"/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</row>
    <row r="319" spans="1:26" ht="12.75" customHeight="1">
      <c r="A319" s="121"/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</row>
    <row r="320" spans="1:26" ht="12.75" customHeight="1">
      <c r="A320" s="121"/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</row>
    <row r="321" spans="1:26" ht="12.75" customHeight="1">
      <c r="A321" s="121"/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</row>
    <row r="322" spans="1:26" ht="12.75" customHeight="1">
      <c r="A322" s="121"/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</row>
    <row r="323" spans="1:26" ht="12.75" customHeight="1">
      <c r="A323" s="121"/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</row>
    <row r="324" spans="1:26" ht="12.75" customHeight="1">
      <c r="A324" s="121"/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121"/>
      <c r="P324" s="121"/>
      <c r="Q324" s="121"/>
      <c r="R324" s="121"/>
      <c r="S324" s="121"/>
      <c r="T324" s="121"/>
      <c r="U324" s="121"/>
      <c r="V324" s="121"/>
      <c r="W324" s="121"/>
      <c r="X324" s="121"/>
      <c r="Y324" s="121"/>
      <c r="Z324" s="121"/>
    </row>
    <row r="325" spans="1:26" ht="12.75" customHeight="1">
      <c r="A325" s="121"/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121"/>
      <c r="P325" s="121"/>
      <c r="Q325" s="121"/>
      <c r="R325" s="121"/>
      <c r="S325" s="121"/>
      <c r="T325" s="121"/>
      <c r="U325" s="121"/>
      <c r="V325" s="121"/>
      <c r="W325" s="121"/>
      <c r="X325" s="121"/>
      <c r="Y325" s="121"/>
      <c r="Z325" s="121"/>
    </row>
    <row r="326" spans="1:26" ht="12.75" customHeight="1">
      <c r="A326" s="121"/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121"/>
      <c r="P326" s="121"/>
      <c r="Q326" s="121"/>
      <c r="R326" s="121"/>
      <c r="S326" s="121"/>
      <c r="T326" s="121"/>
      <c r="U326" s="121"/>
      <c r="V326" s="121"/>
      <c r="W326" s="121"/>
      <c r="X326" s="121"/>
      <c r="Y326" s="121"/>
      <c r="Z326" s="121"/>
    </row>
    <row r="327" spans="1:26" ht="12.75" customHeight="1">
      <c r="A327" s="121"/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121"/>
      <c r="P327" s="121"/>
      <c r="Q327" s="121"/>
      <c r="R327" s="121"/>
      <c r="S327" s="121"/>
      <c r="T327" s="121"/>
      <c r="U327" s="121"/>
      <c r="V327" s="121"/>
      <c r="W327" s="121"/>
      <c r="X327" s="121"/>
      <c r="Y327" s="121"/>
      <c r="Z327" s="121"/>
    </row>
    <row r="328" spans="1:26" ht="12.75" customHeight="1">
      <c r="A328" s="121"/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121"/>
      <c r="P328" s="121"/>
      <c r="Q328" s="121"/>
      <c r="R328" s="121"/>
      <c r="S328" s="121"/>
      <c r="T328" s="121"/>
      <c r="U328" s="121"/>
      <c r="V328" s="121"/>
      <c r="W328" s="121"/>
      <c r="X328" s="121"/>
      <c r="Y328" s="121"/>
      <c r="Z328" s="121"/>
    </row>
    <row r="329" spans="1:26" ht="12.75" customHeight="1">
      <c r="A329" s="121"/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121"/>
      <c r="P329" s="121"/>
      <c r="Q329" s="121"/>
      <c r="R329" s="121"/>
      <c r="S329" s="121"/>
      <c r="T329" s="121"/>
      <c r="U329" s="121"/>
      <c r="V329" s="121"/>
      <c r="W329" s="121"/>
      <c r="X329" s="121"/>
      <c r="Y329" s="121"/>
      <c r="Z329" s="121"/>
    </row>
    <row r="330" spans="1:26" ht="12.75" customHeight="1">
      <c r="A330" s="121"/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121"/>
      <c r="P330" s="121"/>
      <c r="Q330" s="121"/>
      <c r="R330" s="121"/>
      <c r="S330" s="121"/>
      <c r="T330" s="121"/>
      <c r="U330" s="121"/>
      <c r="V330" s="121"/>
      <c r="W330" s="121"/>
      <c r="X330" s="121"/>
      <c r="Y330" s="121"/>
      <c r="Z330" s="121"/>
    </row>
    <row r="331" spans="1:26" ht="12.75" customHeight="1">
      <c r="A331" s="121"/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121"/>
      <c r="P331" s="121"/>
      <c r="Q331" s="121"/>
      <c r="R331" s="121"/>
      <c r="S331" s="121"/>
      <c r="T331" s="121"/>
      <c r="U331" s="121"/>
      <c r="V331" s="121"/>
      <c r="W331" s="121"/>
      <c r="X331" s="121"/>
      <c r="Y331" s="121"/>
      <c r="Z331" s="121"/>
    </row>
    <row r="332" spans="1:26" ht="12.75" customHeight="1">
      <c r="A332" s="121"/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121"/>
      <c r="P332" s="121"/>
      <c r="Q332" s="121"/>
      <c r="R332" s="121"/>
      <c r="S332" s="121"/>
      <c r="T332" s="121"/>
      <c r="U332" s="121"/>
      <c r="V332" s="121"/>
      <c r="W332" s="121"/>
      <c r="X332" s="121"/>
      <c r="Y332" s="121"/>
      <c r="Z332" s="121"/>
    </row>
    <row r="333" spans="1:26" ht="12.75" customHeight="1">
      <c r="A333" s="121"/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121"/>
      <c r="P333" s="121"/>
      <c r="Q333" s="121"/>
      <c r="R333" s="121"/>
      <c r="S333" s="121"/>
      <c r="T333" s="121"/>
      <c r="U333" s="121"/>
      <c r="V333" s="121"/>
      <c r="W333" s="121"/>
      <c r="X333" s="121"/>
      <c r="Y333" s="121"/>
      <c r="Z333" s="121"/>
    </row>
    <row r="334" spans="1:26" ht="12.75" customHeight="1">
      <c r="A334" s="121"/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121"/>
      <c r="P334" s="121"/>
      <c r="Q334" s="121"/>
      <c r="R334" s="121"/>
      <c r="S334" s="121"/>
      <c r="T334" s="121"/>
      <c r="U334" s="121"/>
      <c r="V334" s="121"/>
      <c r="W334" s="121"/>
      <c r="X334" s="121"/>
      <c r="Y334" s="121"/>
      <c r="Z334" s="121"/>
    </row>
    <row r="335" spans="1:26" ht="12.75" customHeight="1">
      <c r="A335" s="121"/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121"/>
      <c r="P335" s="121"/>
      <c r="Q335" s="121"/>
      <c r="R335" s="121"/>
      <c r="S335" s="121"/>
      <c r="T335" s="121"/>
      <c r="U335" s="121"/>
      <c r="V335" s="121"/>
      <c r="W335" s="121"/>
      <c r="X335" s="121"/>
      <c r="Y335" s="121"/>
      <c r="Z335" s="121"/>
    </row>
    <row r="336" spans="1:26" ht="12.75" customHeight="1">
      <c r="A336" s="121"/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121"/>
      <c r="P336" s="121"/>
      <c r="Q336" s="121"/>
      <c r="R336" s="121"/>
      <c r="S336" s="121"/>
      <c r="T336" s="121"/>
      <c r="U336" s="121"/>
      <c r="V336" s="121"/>
      <c r="W336" s="121"/>
      <c r="X336" s="121"/>
      <c r="Y336" s="121"/>
      <c r="Z336" s="121"/>
    </row>
    <row r="337" spans="1:26" ht="12.75" customHeight="1">
      <c r="A337" s="121"/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121"/>
      <c r="P337" s="121"/>
      <c r="Q337" s="121"/>
      <c r="R337" s="121"/>
      <c r="S337" s="121"/>
      <c r="T337" s="121"/>
      <c r="U337" s="121"/>
      <c r="V337" s="121"/>
      <c r="W337" s="121"/>
      <c r="X337" s="121"/>
      <c r="Y337" s="121"/>
      <c r="Z337" s="121"/>
    </row>
    <row r="338" spans="1:26" ht="12.75" customHeight="1">
      <c r="A338" s="121"/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121"/>
      <c r="P338" s="121"/>
      <c r="Q338" s="121"/>
      <c r="R338" s="121"/>
      <c r="S338" s="121"/>
      <c r="T338" s="121"/>
      <c r="U338" s="121"/>
      <c r="V338" s="121"/>
      <c r="W338" s="121"/>
      <c r="X338" s="121"/>
      <c r="Y338" s="121"/>
      <c r="Z338" s="121"/>
    </row>
    <row r="339" spans="1:26" ht="12.75" customHeight="1">
      <c r="A339" s="121"/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121"/>
      <c r="P339" s="121"/>
      <c r="Q339" s="121"/>
      <c r="R339" s="121"/>
      <c r="S339" s="121"/>
      <c r="T339" s="121"/>
      <c r="U339" s="121"/>
      <c r="V339" s="121"/>
      <c r="W339" s="121"/>
      <c r="X339" s="121"/>
      <c r="Y339" s="121"/>
      <c r="Z339" s="121"/>
    </row>
    <row r="340" spans="1:26" ht="12.75" customHeight="1">
      <c r="A340" s="121"/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121"/>
      <c r="P340" s="121"/>
      <c r="Q340" s="121"/>
      <c r="R340" s="121"/>
      <c r="S340" s="121"/>
      <c r="T340" s="121"/>
      <c r="U340" s="121"/>
      <c r="V340" s="121"/>
      <c r="W340" s="121"/>
      <c r="X340" s="121"/>
      <c r="Y340" s="121"/>
      <c r="Z340" s="121"/>
    </row>
    <row r="341" spans="1:26" ht="12.75" customHeight="1">
      <c r="A341" s="121"/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121"/>
      <c r="P341" s="121"/>
      <c r="Q341" s="121"/>
      <c r="R341" s="121"/>
      <c r="S341" s="121"/>
      <c r="T341" s="121"/>
      <c r="U341" s="121"/>
      <c r="V341" s="121"/>
      <c r="W341" s="121"/>
      <c r="X341" s="121"/>
      <c r="Y341" s="121"/>
      <c r="Z341" s="121"/>
    </row>
    <row r="342" spans="1:26" ht="12.75" customHeight="1">
      <c r="A342" s="121"/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121"/>
      <c r="P342" s="121"/>
      <c r="Q342" s="121"/>
      <c r="R342" s="121"/>
      <c r="S342" s="121"/>
      <c r="T342" s="121"/>
      <c r="U342" s="121"/>
      <c r="V342" s="121"/>
      <c r="W342" s="121"/>
      <c r="X342" s="121"/>
      <c r="Y342" s="121"/>
      <c r="Z342" s="121"/>
    </row>
    <row r="343" spans="1:26" ht="12.75" customHeight="1">
      <c r="A343" s="121"/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121"/>
      <c r="P343" s="121"/>
      <c r="Q343" s="121"/>
      <c r="R343" s="121"/>
      <c r="S343" s="121"/>
      <c r="T343" s="121"/>
      <c r="U343" s="121"/>
      <c r="V343" s="121"/>
      <c r="W343" s="121"/>
      <c r="X343" s="121"/>
      <c r="Y343" s="121"/>
      <c r="Z343" s="121"/>
    </row>
    <row r="344" spans="1:26" ht="12.75" customHeight="1">
      <c r="A344" s="121"/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121"/>
      <c r="P344" s="121"/>
      <c r="Q344" s="121"/>
      <c r="R344" s="121"/>
      <c r="S344" s="121"/>
      <c r="T344" s="121"/>
      <c r="U344" s="121"/>
      <c r="V344" s="121"/>
      <c r="W344" s="121"/>
      <c r="X344" s="121"/>
      <c r="Y344" s="121"/>
      <c r="Z344" s="121"/>
    </row>
    <row r="345" spans="1:26" ht="12.75" customHeight="1">
      <c r="A345" s="121"/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121"/>
      <c r="P345" s="121"/>
      <c r="Q345" s="121"/>
      <c r="R345" s="121"/>
      <c r="S345" s="121"/>
      <c r="T345" s="121"/>
      <c r="U345" s="121"/>
      <c r="V345" s="121"/>
      <c r="W345" s="121"/>
      <c r="X345" s="121"/>
      <c r="Y345" s="121"/>
      <c r="Z345" s="121"/>
    </row>
    <row r="346" spans="1:26" ht="12.75" customHeight="1">
      <c r="A346" s="121"/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121"/>
      <c r="P346" s="121"/>
      <c r="Q346" s="121"/>
      <c r="R346" s="121"/>
      <c r="S346" s="121"/>
      <c r="T346" s="121"/>
      <c r="U346" s="121"/>
      <c r="V346" s="121"/>
      <c r="W346" s="121"/>
      <c r="X346" s="121"/>
      <c r="Y346" s="121"/>
      <c r="Z346" s="121"/>
    </row>
    <row r="347" spans="1:26" ht="12.75" customHeight="1">
      <c r="A347" s="121"/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121"/>
      <c r="P347" s="121"/>
      <c r="Q347" s="121"/>
      <c r="R347" s="121"/>
      <c r="S347" s="121"/>
      <c r="T347" s="121"/>
      <c r="U347" s="121"/>
      <c r="V347" s="121"/>
      <c r="W347" s="121"/>
      <c r="X347" s="121"/>
      <c r="Y347" s="121"/>
      <c r="Z347" s="121"/>
    </row>
    <row r="348" spans="1:26" ht="12.75" customHeight="1">
      <c r="A348" s="121"/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</row>
    <row r="349" spans="1:26" ht="12.75" customHeight="1">
      <c r="A349" s="121"/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</row>
    <row r="350" spans="1:26" ht="12.75" customHeight="1">
      <c r="A350" s="121"/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121"/>
      <c r="P350" s="121"/>
      <c r="Q350" s="121"/>
      <c r="R350" s="121"/>
      <c r="S350" s="121"/>
      <c r="T350" s="121"/>
      <c r="U350" s="121"/>
      <c r="V350" s="121"/>
      <c r="W350" s="121"/>
      <c r="X350" s="121"/>
      <c r="Y350" s="121"/>
      <c r="Z350" s="121"/>
    </row>
    <row r="351" spans="1:26" ht="12.75" customHeight="1">
      <c r="A351" s="121"/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</row>
    <row r="352" spans="1:26" ht="12.75" customHeight="1">
      <c r="A352" s="121"/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</row>
    <row r="353" spans="1:26" ht="12.75" customHeight="1">
      <c r="A353" s="121"/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</row>
    <row r="354" spans="1:26" ht="12.75" customHeight="1">
      <c r="A354" s="121"/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</row>
    <row r="355" spans="1:26" ht="12.75" customHeight="1">
      <c r="A355" s="121"/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</row>
    <row r="356" spans="1:26" ht="12.75" customHeight="1">
      <c r="A356" s="121"/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</row>
    <row r="357" spans="1:26" ht="12.75" customHeight="1">
      <c r="A357" s="121"/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</row>
    <row r="358" spans="1:26" ht="12.75" customHeight="1">
      <c r="A358" s="121"/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</row>
    <row r="359" spans="1:26" ht="12.75" customHeight="1">
      <c r="A359" s="121"/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</row>
    <row r="360" spans="1:26" ht="12.75" customHeight="1">
      <c r="A360" s="121"/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</row>
    <row r="361" spans="1:26" ht="12.75" customHeight="1">
      <c r="A361" s="121"/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</row>
    <row r="362" spans="1:26" ht="12.75" customHeight="1">
      <c r="A362" s="121"/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121"/>
      <c r="P362" s="121"/>
      <c r="Q362" s="121"/>
      <c r="R362" s="121"/>
      <c r="S362" s="121"/>
      <c r="T362" s="121"/>
      <c r="U362" s="121"/>
      <c r="V362" s="121"/>
      <c r="W362" s="121"/>
      <c r="X362" s="121"/>
      <c r="Y362" s="121"/>
      <c r="Z362" s="121"/>
    </row>
    <row r="363" spans="1:26" ht="12.75" customHeight="1">
      <c r="A363" s="121"/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121"/>
      <c r="P363" s="121"/>
      <c r="Q363" s="121"/>
      <c r="R363" s="121"/>
      <c r="S363" s="121"/>
      <c r="T363" s="121"/>
      <c r="U363" s="121"/>
      <c r="V363" s="121"/>
      <c r="W363" s="121"/>
      <c r="X363" s="121"/>
      <c r="Y363" s="121"/>
      <c r="Z363" s="121"/>
    </row>
    <row r="364" spans="1:26" ht="12.75" customHeight="1">
      <c r="A364" s="121"/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121"/>
      <c r="P364" s="121"/>
      <c r="Q364" s="121"/>
      <c r="R364" s="121"/>
      <c r="S364" s="121"/>
      <c r="T364" s="121"/>
      <c r="U364" s="121"/>
      <c r="V364" s="121"/>
      <c r="W364" s="121"/>
      <c r="X364" s="121"/>
      <c r="Y364" s="121"/>
      <c r="Z364" s="121"/>
    </row>
    <row r="365" spans="1:26" ht="12.75" customHeight="1">
      <c r="A365" s="121"/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121"/>
      <c r="P365" s="121"/>
      <c r="Q365" s="121"/>
      <c r="R365" s="121"/>
      <c r="S365" s="121"/>
      <c r="T365" s="121"/>
      <c r="U365" s="121"/>
      <c r="V365" s="121"/>
      <c r="W365" s="121"/>
      <c r="X365" s="121"/>
      <c r="Y365" s="121"/>
      <c r="Z365" s="121"/>
    </row>
    <row r="366" spans="1:26" ht="12.75" customHeight="1">
      <c r="A366" s="121"/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121"/>
      <c r="P366" s="121"/>
      <c r="Q366" s="121"/>
      <c r="R366" s="121"/>
      <c r="S366" s="121"/>
      <c r="T366" s="121"/>
      <c r="U366" s="121"/>
      <c r="V366" s="121"/>
      <c r="W366" s="121"/>
      <c r="X366" s="121"/>
      <c r="Y366" s="121"/>
      <c r="Z366" s="121"/>
    </row>
    <row r="367" spans="1:26" ht="12.75" customHeight="1">
      <c r="A367" s="121"/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121"/>
      <c r="P367" s="121"/>
      <c r="Q367" s="121"/>
      <c r="R367" s="121"/>
      <c r="S367" s="121"/>
      <c r="T367" s="121"/>
      <c r="U367" s="121"/>
      <c r="V367" s="121"/>
      <c r="W367" s="121"/>
      <c r="X367" s="121"/>
      <c r="Y367" s="121"/>
      <c r="Z367" s="121"/>
    </row>
    <row r="368" spans="1:26" ht="12.75" customHeight="1">
      <c r="A368" s="121"/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121"/>
      <c r="P368" s="121"/>
      <c r="Q368" s="121"/>
      <c r="R368" s="121"/>
      <c r="S368" s="121"/>
      <c r="T368" s="121"/>
      <c r="U368" s="121"/>
      <c r="V368" s="121"/>
      <c r="W368" s="121"/>
      <c r="X368" s="121"/>
      <c r="Y368" s="121"/>
      <c r="Z368" s="121"/>
    </row>
    <row r="369" spans="1:26" ht="12.75" customHeight="1">
      <c r="A369" s="121"/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121"/>
      <c r="P369" s="121"/>
      <c r="Q369" s="121"/>
      <c r="R369" s="121"/>
      <c r="S369" s="121"/>
      <c r="T369" s="121"/>
      <c r="U369" s="121"/>
      <c r="V369" s="121"/>
      <c r="W369" s="121"/>
      <c r="X369" s="121"/>
      <c r="Y369" s="121"/>
      <c r="Z369" s="121"/>
    </row>
    <row r="370" spans="1:26" ht="12.75" customHeight="1">
      <c r="A370" s="121"/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121"/>
      <c r="P370" s="121"/>
      <c r="Q370" s="121"/>
      <c r="R370" s="121"/>
      <c r="S370" s="121"/>
      <c r="T370" s="121"/>
      <c r="U370" s="121"/>
      <c r="V370" s="121"/>
      <c r="W370" s="121"/>
      <c r="X370" s="121"/>
      <c r="Y370" s="121"/>
      <c r="Z370" s="121"/>
    </row>
    <row r="371" spans="1:26" ht="12.75" customHeight="1">
      <c r="A371" s="121"/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121"/>
      <c r="P371" s="121"/>
      <c r="Q371" s="121"/>
      <c r="R371" s="121"/>
      <c r="S371" s="121"/>
      <c r="T371" s="121"/>
      <c r="U371" s="121"/>
      <c r="V371" s="121"/>
      <c r="W371" s="121"/>
      <c r="X371" s="121"/>
      <c r="Y371" s="121"/>
      <c r="Z371" s="121"/>
    </row>
    <row r="372" spans="1:26" ht="12.75" customHeight="1">
      <c r="A372" s="121"/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121"/>
      <c r="P372" s="121"/>
      <c r="Q372" s="121"/>
      <c r="R372" s="121"/>
      <c r="S372" s="121"/>
      <c r="T372" s="121"/>
      <c r="U372" s="121"/>
      <c r="V372" s="121"/>
      <c r="W372" s="121"/>
      <c r="X372" s="121"/>
      <c r="Y372" s="121"/>
      <c r="Z372" s="121"/>
    </row>
    <row r="373" spans="1:26" ht="12.75" customHeight="1">
      <c r="A373" s="121"/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121"/>
      <c r="P373" s="121"/>
      <c r="Q373" s="121"/>
      <c r="R373" s="121"/>
      <c r="S373" s="121"/>
      <c r="T373" s="121"/>
      <c r="U373" s="121"/>
      <c r="V373" s="121"/>
      <c r="W373" s="121"/>
      <c r="X373" s="121"/>
      <c r="Y373" s="121"/>
      <c r="Z373" s="121"/>
    </row>
    <row r="374" spans="1:26" ht="12.75" customHeight="1">
      <c r="A374" s="121"/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121"/>
      <c r="P374" s="121"/>
      <c r="Q374" s="121"/>
      <c r="R374" s="121"/>
      <c r="S374" s="121"/>
      <c r="T374" s="121"/>
      <c r="U374" s="121"/>
      <c r="V374" s="121"/>
      <c r="W374" s="121"/>
      <c r="X374" s="121"/>
      <c r="Y374" s="121"/>
      <c r="Z374" s="121"/>
    </row>
    <row r="375" spans="1:26" ht="12.75" customHeight="1">
      <c r="A375" s="121"/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121"/>
      <c r="P375" s="121"/>
      <c r="Q375" s="121"/>
      <c r="R375" s="121"/>
      <c r="S375" s="121"/>
      <c r="T375" s="121"/>
      <c r="U375" s="121"/>
      <c r="V375" s="121"/>
      <c r="W375" s="121"/>
      <c r="X375" s="121"/>
      <c r="Y375" s="121"/>
      <c r="Z375" s="121"/>
    </row>
    <row r="376" spans="1:26" ht="12.75" customHeight="1">
      <c r="A376" s="121"/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121"/>
      <c r="P376" s="121"/>
      <c r="Q376" s="121"/>
      <c r="R376" s="121"/>
      <c r="S376" s="121"/>
      <c r="T376" s="121"/>
      <c r="U376" s="121"/>
      <c r="V376" s="121"/>
      <c r="W376" s="121"/>
      <c r="X376" s="121"/>
      <c r="Y376" s="121"/>
      <c r="Z376" s="121"/>
    </row>
    <row r="377" spans="1:26" ht="12.75" customHeight="1">
      <c r="A377" s="121"/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121"/>
      <c r="P377" s="121"/>
      <c r="Q377" s="121"/>
      <c r="R377" s="121"/>
      <c r="S377" s="121"/>
      <c r="T377" s="121"/>
      <c r="U377" s="121"/>
      <c r="V377" s="121"/>
      <c r="W377" s="121"/>
      <c r="X377" s="121"/>
      <c r="Y377" s="121"/>
      <c r="Z377" s="121"/>
    </row>
    <row r="378" spans="1:26" ht="12.75" customHeight="1">
      <c r="A378" s="121"/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121"/>
      <c r="P378" s="121"/>
      <c r="Q378" s="121"/>
      <c r="R378" s="121"/>
      <c r="S378" s="121"/>
      <c r="T378" s="121"/>
      <c r="U378" s="121"/>
      <c r="V378" s="121"/>
      <c r="W378" s="121"/>
      <c r="X378" s="121"/>
      <c r="Y378" s="121"/>
      <c r="Z378" s="121"/>
    </row>
    <row r="379" spans="1:26" ht="12.75" customHeight="1">
      <c r="A379" s="121"/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121"/>
      <c r="P379" s="121"/>
      <c r="Q379" s="121"/>
      <c r="R379" s="121"/>
      <c r="S379" s="121"/>
      <c r="T379" s="121"/>
      <c r="U379" s="121"/>
      <c r="V379" s="121"/>
      <c r="W379" s="121"/>
      <c r="X379" s="121"/>
      <c r="Y379" s="121"/>
      <c r="Z379" s="121"/>
    </row>
    <row r="380" spans="1:26" ht="12.75" customHeight="1">
      <c r="A380" s="121"/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121"/>
      <c r="P380" s="121"/>
      <c r="Q380" s="121"/>
      <c r="R380" s="121"/>
      <c r="S380" s="121"/>
      <c r="T380" s="121"/>
      <c r="U380" s="121"/>
      <c r="V380" s="121"/>
      <c r="W380" s="121"/>
      <c r="X380" s="121"/>
      <c r="Y380" s="121"/>
      <c r="Z380" s="121"/>
    </row>
    <row r="381" spans="1:26" ht="12.75" customHeight="1">
      <c r="A381" s="121"/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121"/>
      <c r="P381" s="121"/>
      <c r="Q381" s="121"/>
      <c r="R381" s="121"/>
      <c r="S381" s="121"/>
      <c r="T381" s="121"/>
      <c r="U381" s="121"/>
      <c r="V381" s="121"/>
      <c r="W381" s="121"/>
      <c r="X381" s="121"/>
      <c r="Y381" s="121"/>
      <c r="Z381" s="121"/>
    </row>
    <row r="382" spans="1:26" ht="12.75" customHeight="1">
      <c r="A382" s="121"/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121"/>
      <c r="P382" s="121"/>
      <c r="Q382" s="121"/>
      <c r="R382" s="121"/>
      <c r="S382" s="121"/>
      <c r="T382" s="121"/>
      <c r="U382" s="121"/>
      <c r="V382" s="121"/>
      <c r="W382" s="121"/>
      <c r="X382" s="121"/>
      <c r="Y382" s="121"/>
      <c r="Z382" s="121"/>
    </row>
    <row r="383" spans="1:26" ht="12.75" customHeight="1">
      <c r="A383" s="121"/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121"/>
      <c r="P383" s="121"/>
      <c r="Q383" s="121"/>
      <c r="R383" s="121"/>
      <c r="S383" s="121"/>
      <c r="T383" s="121"/>
      <c r="U383" s="121"/>
      <c r="V383" s="121"/>
      <c r="W383" s="121"/>
      <c r="X383" s="121"/>
      <c r="Y383" s="121"/>
      <c r="Z383" s="121"/>
    </row>
    <row r="384" spans="1:26" ht="12.75" customHeight="1">
      <c r="A384" s="121"/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121"/>
      <c r="P384" s="121"/>
      <c r="Q384" s="121"/>
      <c r="R384" s="121"/>
      <c r="S384" s="121"/>
      <c r="T384" s="121"/>
      <c r="U384" s="121"/>
      <c r="V384" s="121"/>
      <c r="W384" s="121"/>
      <c r="X384" s="121"/>
      <c r="Y384" s="121"/>
      <c r="Z384" s="121"/>
    </row>
    <row r="385" spans="1:26" ht="12.75" customHeight="1">
      <c r="A385" s="121"/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121"/>
      <c r="P385" s="121"/>
      <c r="Q385" s="121"/>
      <c r="R385" s="121"/>
      <c r="S385" s="121"/>
      <c r="T385" s="121"/>
      <c r="U385" s="121"/>
      <c r="V385" s="121"/>
      <c r="W385" s="121"/>
      <c r="X385" s="121"/>
      <c r="Y385" s="121"/>
      <c r="Z385" s="121"/>
    </row>
    <row r="386" spans="1:26" ht="12.75" customHeight="1">
      <c r="A386" s="121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</row>
    <row r="387" spans="1:26" ht="12.75" customHeight="1">
      <c r="A387" s="121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</row>
    <row r="388" spans="1:26" ht="12.75" customHeight="1">
      <c r="A388" s="121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121"/>
      <c r="P388" s="121"/>
      <c r="Q388" s="121"/>
      <c r="R388" s="121"/>
      <c r="S388" s="121"/>
      <c r="T388" s="121"/>
      <c r="U388" s="121"/>
      <c r="V388" s="121"/>
      <c r="W388" s="121"/>
      <c r="X388" s="121"/>
      <c r="Y388" s="121"/>
      <c r="Z388" s="121"/>
    </row>
    <row r="389" spans="1:26" ht="12.75" customHeight="1">
      <c r="A389" s="121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</row>
    <row r="390" spans="1:26" ht="12.75" customHeight="1">
      <c r="A390" s="121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</row>
    <row r="391" spans="1:26" ht="12.75" customHeight="1">
      <c r="A391" s="121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</row>
    <row r="392" spans="1:26" ht="12.75" customHeight="1">
      <c r="A392" s="121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</row>
    <row r="393" spans="1:26" ht="12.75" customHeight="1">
      <c r="A393" s="121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</row>
    <row r="394" spans="1:26" ht="12.75" customHeight="1">
      <c r="A394" s="121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</row>
    <row r="395" spans="1:26" ht="12.75" customHeight="1">
      <c r="A395" s="121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</row>
    <row r="396" spans="1:26" ht="12.75" customHeight="1">
      <c r="A396" s="121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</row>
    <row r="397" spans="1:26" ht="12.75" customHeight="1">
      <c r="A397" s="121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</row>
    <row r="398" spans="1:26" ht="12.75" customHeight="1">
      <c r="A398" s="121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</row>
    <row r="399" spans="1:26" ht="12.75" customHeight="1">
      <c r="A399" s="121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</row>
    <row r="400" spans="1:26" ht="12.75" customHeight="1">
      <c r="A400" s="121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121"/>
      <c r="P400" s="121"/>
      <c r="Q400" s="121"/>
      <c r="R400" s="121"/>
      <c r="S400" s="121"/>
      <c r="T400" s="121"/>
      <c r="U400" s="121"/>
      <c r="V400" s="121"/>
      <c r="W400" s="121"/>
      <c r="X400" s="121"/>
      <c r="Y400" s="121"/>
      <c r="Z400" s="121"/>
    </row>
    <row r="401" spans="1:26" ht="12.75" customHeight="1">
      <c r="A401" s="121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121"/>
      <c r="P401" s="121"/>
      <c r="Q401" s="121"/>
      <c r="R401" s="121"/>
      <c r="S401" s="121"/>
      <c r="T401" s="121"/>
      <c r="U401" s="121"/>
      <c r="V401" s="121"/>
      <c r="W401" s="121"/>
      <c r="X401" s="121"/>
      <c r="Y401" s="121"/>
      <c r="Z401" s="121"/>
    </row>
    <row r="402" spans="1:26" ht="12.75" customHeight="1">
      <c r="A402" s="121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121"/>
      <c r="P402" s="121"/>
      <c r="Q402" s="121"/>
      <c r="R402" s="121"/>
      <c r="S402" s="121"/>
      <c r="T402" s="121"/>
      <c r="U402" s="121"/>
      <c r="V402" s="121"/>
      <c r="W402" s="121"/>
      <c r="X402" s="121"/>
      <c r="Y402" s="121"/>
      <c r="Z402" s="121"/>
    </row>
    <row r="403" spans="1:26" ht="12.75" customHeight="1">
      <c r="A403" s="121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121"/>
      <c r="P403" s="121"/>
      <c r="Q403" s="121"/>
      <c r="R403" s="121"/>
      <c r="S403" s="121"/>
      <c r="T403" s="121"/>
      <c r="U403" s="121"/>
      <c r="V403" s="121"/>
      <c r="W403" s="121"/>
      <c r="X403" s="121"/>
      <c r="Y403" s="121"/>
      <c r="Z403" s="121"/>
    </row>
    <row r="404" spans="1:26" ht="12.75" customHeight="1">
      <c r="A404" s="121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121"/>
      <c r="P404" s="121"/>
      <c r="Q404" s="121"/>
      <c r="R404" s="121"/>
      <c r="S404" s="121"/>
      <c r="T404" s="121"/>
      <c r="U404" s="121"/>
      <c r="V404" s="121"/>
      <c r="W404" s="121"/>
      <c r="X404" s="121"/>
      <c r="Y404" s="121"/>
      <c r="Z404" s="121"/>
    </row>
    <row r="405" spans="1:26" ht="12.75" customHeight="1">
      <c r="A405" s="121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121"/>
      <c r="P405" s="121"/>
      <c r="Q405" s="121"/>
      <c r="R405" s="121"/>
      <c r="S405" s="121"/>
      <c r="T405" s="121"/>
      <c r="U405" s="121"/>
      <c r="V405" s="121"/>
      <c r="W405" s="121"/>
      <c r="X405" s="121"/>
      <c r="Y405" s="121"/>
      <c r="Z405" s="121"/>
    </row>
    <row r="406" spans="1:26" ht="12.75" customHeight="1">
      <c r="A406" s="121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121"/>
      <c r="P406" s="121"/>
      <c r="Q406" s="121"/>
      <c r="R406" s="121"/>
      <c r="S406" s="121"/>
      <c r="T406" s="121"/>
      <c r="U406" s="121"/>
      <c r="V406" s="121"/>
      <c r="W406" s="121"/>
      <c r="X406" s="121"/>
      <c r="Y406" s="121"/>
      <c r="Z406" s="121"/>
    </row>
    <row r="407" spans="1:26" ht="12.75" customHeight="1">
      <c r="A407" s="121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121"/>
      <c r="P407" s="121"/>
      <c r="Q407" s="121"/>
      <c r="R407" s="121"/>
      <c r="S407" s="121"/>
      <c r="T407" s="121"/>
      <c r="U407" s="121"/>
      <c r="V407" s="121"/>
      <c r="W407" s="121"/>
      <c r="X407" s="121"/>
      <c r="Y407" s="121"/>
      <c r="Z407" s="121"/>
    </row>
    <row r="408" spans="1:26" ht="12.75" customHeight="1">
      <c r="A408" s="121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121"/>
      <c r="P408" s="121"/>
      <c r="Q408" s="121"/>
      <c r="R408" s="121"/>
      <c r="S408" s="121"/>
      <c r="T408" s="121"/>
      <c r="U408" s="121"/>
      <c r="V408" s="121"/>
      <c r="W408" s="121"/>
      <c r="X408" s="121"/>
      <c r="Y408" s="121"/>
      <c r="Z408" s="121"/>
    </row>
    <row r="409" spans="1:26" ht="12.75" customHeight="1">
      <c r="A409" s="121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121"/>
      <c r="P409" s="121"/>
      <c r="Q409" s="121"/>
      <c r="R409" s="121"/>
      <c r="S409" s="121"/>
      <c r="T409" s="121"/>
      <c r="U409" s="121"/>
      <c r="V409" s="121"/>
      <c r="W409" s="121"/>
      <c r="X409" s="121"/>
      <c r="Y409" s="121"/>
      <c r="Z409" s="121"/>
    </row>
    <row r="410" spans="1:26" ht="12.75" customHeight="1">
      <c r="A410" s="121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121"/>
      <c r="P410" s="121"/>
      <c r="Q410" s="121"/>
      <c r="R410" s="121"/>
      <c r="S410" s="121"/>
      <c r="T410" s="121"/>
      <c r="U410" s="121"/>
      <c r="V410" s="121"/>
      <c r="W410" s="121"/>
      <c r="X410" s="121"/>
      <c r="Y410" s="121"/>
      <c r="Z410" s="121"/>
    </row>
    <row r="411" spans="1:26" ht="12.75" customHeight="1">
      <c r="A411" s="121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121"/>
      <c r="P411" s="121"/>
      <c r="Q411" s="121"/>
      <c r="R411" s="121"/>
      <c r="S411" s="121"/>
      <c r="T411" s="121"/>
      <c r="U411" s="121"/>
      <c r="V411" s="121"/>
      <c r="W411" s="121"/>
      <c r="X411" s="121"/>
      <c r="Y411" s="121"/>
      <c r="Z411" s="121"/>
    </row>
    <row r="412" spans="1:26" ht="12.75" customHeight="1">
      <c r="A412" s="121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121"/>
      <c r="P412" s="121"/>
      <c r="Q412" s="121"/>
      <c r="R412" s="121"/>
      <c r="S412" s="121"/>
      <c r="T412" s="121"/>
      <c r="U412" s="121"/>
      <c r="V412" s="121"/>
      <c r="W412" s="121"/>
      <c r="X412" s="121"/>
      <c r="Y412" s="121"/>
      <c r="Z412" s="121"/>
    </row>
    <row r="413" spans="1:26" ht="12.75" customHeight="1">
      <c r="A413" s="121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121"/>
      <c r="P413" s="121"/>
      <c r="Q413" s="121"/>
      <c r="R413" s="121"/>
      <c r="S413" s="121"/>
      <c r="T413" s="121"/>
      <c r="U413" s="121"/>
      <c r="V413" s="121"/>
      <c r="W413" s="121"/>
      <c r="X413" s="121"/>
      <c r="Y413" s="121"/>
      <c r="Z413" s="121"/>
    </row>
    <row r="414" spans="1:26" ht="12.75" customHeight="1">
      <c r="A414" s="121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121"/>
      <c r="P414" s="121"/>
      <c r="Q414" s="121"/>
      <c r="R414" s="121"/>
      <c r="S414" s="121"/>
      <c r="T414" s="121"/>
      <c r="U414" s="121"/>
      <c r="V414" s="121"/>
      <c r="W414" s="121"/>
      <c r="X414" s="121"/>
      <c r="Y414" s="121"/>
      <c r="Z414" s="121"/>
    </row>
    <row r="415" spans="1:26" ht="12.75" customHeight="1">
      <c r="A415" s="121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121"/>
      <c r="P415" s="121"/>
      <c r="Q415" s="121"/>
      <c r="R415" s="121"/>
      <c r="S415" s="121"/>
      <c r="T415" s="121"/>
      <c r="U415" s="121"/>
      <c r="V415" s="121"/>
      <c r="W415" s="121"/>
      <c r="X415" s="121"/>
      <c r="Y415" s="121"/>
      <c r="Z415" s="121"/>
    </row>
    <row r="416" spans="1:26" ht="12.75" customHeight="1">
      <c r="A416" s="121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121"/>
      <c r="P416" s="121"/>
      <c r="Q416" s="121"/>
      <c r="R416" s="121"/>
      <c r="S416" s="121"/>
      <c r="T416" s="121"/>
      <c r="U416" s="121"/>
      <c r="V416" s="121"/>
      <c r="W416" s="121"/>
      <c r="X416" s="121"/>
      <c r="Y416" s="121"/>
      <c r="Z416" s="121"/>
    </row>
    <row r="417" spans="1:26" ht="12.75" customHeight="1">
      <c r="A417" s="121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121"/>
      <c r="P417" s="121"/>
      <c r="Q417" s="121"/>
      <c r="R417" s="121"/>
      <c r="S417" s="121"/>
      <c r="T417" s="121"/>
      <c r="U417" s="121"/>
      <c r="V417" s="121"/>
      <c r="W417" s="121"/>
      <c r="X417" s="121"/>
      <c r="Y417" s="121"/>
      <c r="Z417" s="121"/>
    </row>
    <row r="418" spans="1:26" ht="12.75" customHeight="1">
      <c r="A418" s="121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121"/>
      <c r="P418" s="121"/>
      <c r="Q418" s="121"/>
      <c r="R418" s="121"/>
      <c r="S418" s="121"/>
      <c r="T418" s="121"/>
      <c r="U418" s="121"/>
      <c r="V418" s="121"/>
      <c r="W418" s="121"/>
      <c r="X418" s="121"/>
      <c r="Y418" s="121"/>
      <c r="Z418" s="121"/>
    </row>
    <row r="419" spans="1:26" ht="12.75" customHeight="1">
      <c r="A419" s="121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121"/>
      <c r="P419" s="121"/>
      <c r="Q419" s="121"/>
      <c r="R419" s="121"/>
      <c r="S419" s="121"/>
      <c r="T419" s="121"/>
      <c r="U419" s="121"/>
      <c r="V419" s="121"/>
      <c r="W419" s="121"/>
      <c r="X419" s="121"/>
      <c r="Y419" s="121"/>
      <c r="Z419" s="121"/>
    </row>
    <row r="420" spans="1:26" ht="12.75" customHeight="1">
      <c r="A420" s="121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121"/>
      <c r="P420" s="121"/>
      <c r="Q420" s="121"/>
      <c r="R420" s="121"/>
      <c r="S420" s="121"/>
      <c r="T420" s="121"/>
      <c r="U420" s="121"/>
      <c r="V420" s="121"/>
      <c r="W420" s="121"/>
      <c r="X420" s="121"/>
      <c r="Y420" s="121"/>
      <c r="Z420" s="121"/>
    </row>
    <row r="421" spans="1:26" ht="12.75" customHeight="1">
      <c r="A421" s="121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121"/>
      <c r="P421" s="121"/>
      <c r="Q421" s="121"/>
      <c r="R421" s="121"/>
      <c r="S421" s="121"/>
      <c r="T421" s="121"/>
      <c r="U421" s="121"/>
      <c r="V421" s="121"/>
      <c r="W421" s="121"/>
      <c r="X421" s="121"/>
      <c r="Y421" s="121"/>
      <c r="Z421" s="121"/>
    </row>
    <row r="422" spans="1:26" ht="12.75" customHeight="1">
      <c r="A422" s="121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121"/>
      <c r="P422" s="121"/>
      <c r="Q422" s="121"/>
      <c r="R422" s="121"/>
      <c r="S422" s="121"/>
      <c r="T422" s="121"/>
      <c r="U422" s="121"/>
      <c r="V422" s="121"/>
      <c r="W422" s="121"/>
      <c r="X422" s="121"/>
      <c r="Y422" s="121"/>
      <c r="Z422" s="121"/>
    </row>
    <row r="423" spans="1:26" ht="12.75" customHeight="1">
      <c r="A423" s="121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121"/>
      <c r="P423" s="121"/>
      <c r="Q423" s="121"/>
      <c r="R423" s="121"/>
      <c r="S423" s="121"/>
      <c r="T423" s="121"/>
      <c r="U423" s="121"/>
      <c r="V423" s="121"/>
      <c r="W423" s="121"/>
      <c r="X423" s="121"/>
      <c r="Y423" s="121"/>
      <c r="Z423" s="121"/>
    </row>
    <row r="424" spans="1:26" ht="12.75" customHeight="1">
      <c r="A424" s="121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</row>
    <row r="425" spans="1:26" ht="12.75" customHeight="1">
      <c r="A425" s="121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</row>
    <row r="426" spans="1:26" ht="12.75" customHeight="1">
      <c r="A426" s="121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121"/>
      <c r="P426" s="121"/>
      <c r="Q426" s="121"/>
      <c r="R426" s="121"/>
      <c r="S426" s="121"/>
      <c r="T426" s="121"/>
      <c r="U426" s="121"/>
      <c r="V426" s="121"/>
      <c r="W426" s="121"/>
      <c r="X426" s="121"/>
      <c r="Y426" s="121"/>
      <c r="Z426" s="121"/>
    </row>
    <row r="427" spans="1:26" ht="12.75" customHeight="1">
      <c r="A427" s="121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</row>
    <row r="428" spans="1:26" ht="12.75" customHeight="1">
      <c r="A428" s="121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</row>
    <row r="429" spans="1:26" ht="12.75" customHeight="1">
      <c r="A429" s="121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</row>
    <row r="430" spans="1:26" ht="12.75" customHeight="1">
      <c r="A430" s="121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</row>
    <row r="431" spans="1:26" ht="12.75" customHeight="1">
      <c r="A431" s="121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</row>
    <row r="432" spans="1:26" ht="12.75" customHeight="1">
      <c r="A432" s="121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</row>
    <row r="433" spans="1:26" ht="12.75" customHeight="1">
      <c r="A433" s="121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</row>
    <row r="434" spans="1:26" ht="12.75" customHeight="1">
      <c r="A434" s="121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</row>
    <row r="435" spans="1:26" ht="12.75" customHeight="1">
      <c r="A435" s="121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</row>
    <row r="436" spans="1:26" ht="12.75" customHeight="1">
      <c r="A436" s="121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</row>
    <row r="437" spans="1:26" ht="12.75" customHeight="1">
      <c r="A437" s="121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</row>
    <row r="438" spans="1:26" ht="12.75" customHeight="1">
      <c r="A438" s="121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121"/>
      <c r="P438" s="121"/>
      <c r="Q438" s="121"/>
      <c r="R438" s="121"/>
      <c r="S438" s="121"/>
      <c r="T438" s="121"/>
      <c r="U438" s="121"/>
      <c r="V438" s="121"/>
      <c r="W438" s="121"/>
      <c r="X438" s="121"/>
      <c r="Y438" s="121"/>
      <c r="Z438" s="121"/>
    </row>
    <row r="439" spans="1:26" ht="12.75" customHeight="1">
      <c r="A439" s="121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121"/>
      <c r="P439" s="121"/>
      <c r="Q439" s="121"/>
      <c r="R439" s="121"/>
      <c r="S439" s="121"/>
      <c r="T439" s="121"/>
      <c r="U439" s="121"/>
      <c r="V439" s="121"/>
      <c r="W439" s="121"/>
      <c r="X439" s="121"/>
      <c r="Y439" s="121"/>
      <c r="Z439" s="121"/>
    </row>
    <row r="440" spans="1:26" ht="12.75" customHeight="1">
      <c r="A440" s="121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121"/>
      <c r="P440" s="121"/>
      <c r="Q440" s="121"/>
      <c r="R440" s="121"/>
      <c r="S440" s="121"/>
      <c r="T440" s="121"/>
      <c r="U440" s="121"/>
      <c r="V440" s="121"/>
      <c r="W440" s="121"/>
      <c r="X440" s="121"/>
      <c r="Y440" s="121"/>
      <c r="Z440" s="121"/>
    </row>
    <row r="441" spans="1:26" ht="12.75" customHeight="1">
      <c r="A441" s="121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121"/>
      <c r="P441" s="121"/>
      <c r="Q441" s="121"/>
      <c r="R441" s="121"/>
      <c r="S441" s="121"/>
      <c r="T441" s="121"/>
      <c r="U441" s="121"/>
      <c r="V441" s="121"/>
      <c r="W441" s="121"/>
      <c r="X441" s="121"/>
      <c r="Y441" s="121"/>
      <c r="Z441" s="121"/>
    </row>
    <row r="442" spans="1:26" ht="12.75" customHeight="1">
      <c r="A442" s="121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121"/>
      <c r="P442" s="121"/>
      <c r="Q442" s="121"/>
      <c r="R442" s="121"/>
      <c r="S442" s="121"/>
      <c r="T442" s="121"/>
      <c r="U442" s="121"/>
      <c r="V442" s="121"/>
      <c r="W442" s="121"/>
      <c r="X442" s="121"/>
      <c r="Y442" s="121"/>
      <c r="Z442" s="121"/>
    </row>
    <row r="443" spans="1:26" ht="12.75" customHeight="1">
      <c r="A443" s="121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121"/>
      <c r="P443" s="121"/>
      <c r="Q443" s="121"/>
      <c r="R443" s="121"/>
      <c r="S443" s="121"/>
      <c r="T443" s="121"/>
      <c r="U443" s="121"/>
      <c r="V443" s="121"/>
      <c r="W443" s="121"/>
      <c r="X443" s="121"/>
      <c r="Y443" s="121"/>
      <c r="Z443" s="121"/>
    </row>
    <row r="444" spans="1:26" ht="12.75" customHeight="1">
      <c r="A444" s="121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121"/>
      <c r="P444" s="121"/>
      <c r="Q444" s="121"/>
      <c r="R444" s="121"/>
      <c r="S444" s="121"/>
      <c r="T444" s="121"/>
      <c r="U444" s="121"/>
      <c r="V444" s="121"/>
      <c r="W444" s="121"/>
      <c r="X444" s="121"/>
      <c r="Y444" s="121"/>
      <c r="Z444" s="121"/>
    </row>
    <row r="445" spans="1:26" ht="12.75" customHeight="1">
      <c r="A445" s="121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121"/>
      <c r="P445" s="121"/>
      <c r="Q445" s="121"/>
      <c r="R445" s="121"/>
      <c r="S445" s="121"/>
      <c r="T445" s="121"/>
      <c r="U445" s="121"/>
      <c r="V445" s="121"/>
      <c r="W445" s="121"/>
      <c r="X445" s="121"/>
      <c r="Y445" s="121"/>
      <c r="Z445" s="121"/>
    </row>
    <row r="446" spans="1:26" ht="12.75" customHeight="1">
      <c r="A446" s="121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121"/>
      <c r="P446" s="121"/>
      <c r="Q446" s="121"/>
      <c r="R446" s="121"/>
      <c r="S446" s="121"/>
      <c r="T446" s="121"/>
      <c r="U446" s="121"/>
      <c r="V446" s="121"/>
      <c r="W446" s="121"/>
      <c r="X446" s="121"/>
      <c r="Y446" s="121"/>
      <c r="Z446" s="121"/>
    </row>
    <row r="447" spans="1:26" ht="12.75" customHeight="1">
      <c r="A447" s="121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121"/>
      <c r="P447" s="121"/>
      <c r="Q447" s="121"/>
      <c r="R447" s="121"/>
      <c r="S447" s="121"/>
      <c r="T447" s="121"/>
      <c r="U447" s="121"/>
      <c r="V447" s="121"/>
      <c r="W447" s="121"/>
      <c r="X447" s="121"/>
      <c r="Y447" s="121"/>
      <c r="Z447" s="121"/>
    </row>
    <row r="448" spans="1:26" ht="12.75" customHeight="1">
      <c r="A448" s="121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121"/>
      <c r="P448" s="121"/>
      <c r="Q448" s="121"/>
      <c r="R448" s="121"/>
      <c r="S448" s="121"/>
      <c r="T448" s="121"/>
      <c r="U448" s="121"/>
      <c r="V448" s="121"/>
      <c r="W448" s="121"/>
      <c r="X448" s="121"/>
      <c r="Y448" s="121"/>
      <c r="Z448" s="121"/>
    </row>
    <row r="449" spans="1:26" ht="12.75" customHeight="1">
      <c r="A449" s="121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121"/>
      <c r="P449" s="121"/>
      <c r="Q449" s="121"/>
      <c r="R449" s="121"/>
      <c r="S449" s="121"/>
      <c r="T449" s="121"/>
      <c r="U449" s="121"/>
      <c r="V449" s="121"/>
      <c r="W449" s="121"/>
      <c r="X449" s="121"/>
      <c r="Y449" s="121"/>
      <c r="Z449" s="121"/>
    </row>
    <row r="450" spans="1:26" ht="12.75" customHeight="1">
      <c r="A450" s="121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121"/>
      <c r="P450" s="121"/>
      <c r="Q450" s="121"/>
      <c r="R450" s="121"/>
      <c r="S450" s="121"/>
      <c r="T450" s="121"/>
      <c r="U450" s="121"/>
      <c r="V450" s="121"/>
      <c r="W450" s="121"/>
      <c r="X450" s="121"/>
      <c r="Y450" s="121"/>
      <c r="Z450" s="121"/>
    </row>
    <row r="451" spans="1:26" ht="12.75" customHeight="1">
      <c r="A451" s="121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121"/>
      <c r="P451" s="121"/>
      <c r="Q451" s="121"/>
      <c r="R451" s="121"/>
      <c r="S451" s="121"/>
      <c r="T451" s="121"/>
      <c r="U451" s="121"/>
      <c r="V451" s="121"/>
      <c r="W451" s="121"/>
      <c r="X451" s="121"/>
      <c r="Y451" s="121"/>
      <c r="Z451" s="121"/>
    </row>
    <row r="452" spans="1:26" ht="12.75" customHeight="1">
      <c r="A452" s="121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121"/>
      <c r="P452" s="121"/>
      <c r="Q452" s="121"/>
      <c r="R452" s="121"/>
      <c r="S452" s="121"/>
      <c r="T452" s="121"/>
      <c r="U452" s="121"/>
      <c r="V452" s="121"/>
      <c r="W452" s="121"/>
      <c r="X452" s="121"/>
      <c r="Y452" s="121"/>
      <c r="Z452" s="121"/>
    </row>
    <row r="453" spans="1:26" ht="12.75" customHeight="1">
      <c r="A453" s="121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121"/>
      <c r="P453" s="121"/>
      <c r="Q453" s="121"/>
      <c r="R453" s="121"/>
      <c r="S453" s="121"/>
      <c r="T453" s="121"/>
      <c r="U453" s="121"/>
      <c r="V453" s="121"/>
      <c r="W453" s="121"/>
      <c r="X453" s="121"/>
      <c r="Y453" s="121"/>
      <c r="Z453" s="121"/>
    </row>
    <row r="454" spans="1:26" ht="12.75" customHeight="1">
      <c r="A454" s="121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121"/>
      <c r="P454" s="121"/>
      <c r="Q454" s="121"/>
      <c r="R454" s="121"/>
      <c r="S454" s="121"/>
      <c r="T454" s="121"/>
      <c r="U454" s="121"/>
      <c r="V454" s="121"/>
      <c r="W454" s="121"/>
      <c r="X454" s="121"/>
      <c r="Y454" s="121"/>
      <c r="Z454" s="121"/>
    </row>
    <row r="455" spans="1:26" ht="12.75" customHeight="1">
      <c r="A455" s="121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121"/>
      <c r="P455" s="121"/>
      <c r="Q455" s="121"/>
      <c r="R455" s="121"/>
      <c r="S455" s="121"/>
      <c r="T455" s="121"/>
      <c r="U455" s="121"/>
      <c r="V455" s="121"/>
      <c r="W455" s="121"/>
      <c r="X455" s="121"/>
      <c r="Y455" s="121"/>
      <c r="Z455" s="121"/>
    </row>
    <row r="456" spans="1:26" ht="12.75" customHeight="1">
      <c r="A456" s="121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121"/>
      <c r="P456" s="121"/>
      <c r="Q456" s="121"/>
      <c r="R456" s="121"/>
      <c r="S456" s="121"/>
      <c r="T456" s="121"/>
      <c r="U456" s="121"/>
      <c r="V456" s="121"/>
      <c r="W456" s="121"/>
      <c r="X456" s="121"/>
      <c r="Y456" s="121"/>
      <c r="Z456" s="121"/>
    </row>
    <row r="457" spans="1:26" ht="12.75" customHeight="1">
      <c r="A457" s="121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121"/>
      <c r="P457" s="121"/>
      <c r="Q457" s="121"/>
      <c r="R457" s="121"/>
      <c r="S457" s="121"/>
      <c r="T457" s="121"/>
      <c r="U457" s="121"/>
      <c r="V457" s="121"/>
      <c r="W457" s="121"/>
      <c r="X457" s="121"/>
      <c r="Y457" s="121"/>
      <c r="Z457" s="121"/>
    </row>
    <row r="458" spans="1:26" ht="12.75" customHeight="1">
      <c r="A458" s="121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121"/>
      <c r="P458" s="121"/>
      <c r="Q458" s="121"/>
      <c r="R458" s="121"/>
      <c r="S458" s="121"/>
      <c r="T458" s="121"/>
      <c r="U458" s="121"/>
      <c r="V458" s="121"/>
      <c r="W458" s="121"/>
      <c r="X458" s="121"/>
      <c r="Y458" s="121"/>
      <c r="Z458" s="121"/>
    </row>
    <row r="459" spans="1:26" ht="12.75" customHeight="1">
      <c r="A459" s="121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121"/>
      <c r="P459" s="121"/>
      <c r="Q459" s="121"/>
      <c r="R459" s="121"/>
      <c r="S459" s="121"/>
      <c r="T459" s="121"/>
      <c r="U459" s="121"/>
      <c r="V459" s="121"/>
      <c r="W459" s="121"/>
      <c r="X459" s="121"/>
      <c r="Y459" s="121"/>
      <c r="Z459" s="121"/>
    </row>
    <row r="460" spans="1:26" ht="12.75" customHeight="1">
      <c r="A460" s="121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121"/>
      <c r="P460" s="121"/>
      <c r="Q460" s="121"/>
      <c r="R460" s="121"/>
      <c r="S460" s="121"/>
      <c r="T460" s="121"/>
      <c r="U460" s="121"/>
      <c r="V460" s="121"/>
      <c r="W460" s="121"/>
      <c r="X460" s="121"/>
      <c r="Y460" s="121"/>
      <c r="Z460" s="121"/>
    </row>
    <row r="461" spans="1:26" ht="12.75" customHeight="1">
      <c r="A461" s="121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121"/>
      <c r="P461" s="121"/>
      <c r="Q461" s="121"/>
      <c r="R461" s="121"/>
      <c r="S461" s="121"/>
      <c r="T461" s="121"/>
      <c r="U461" s="121"/>
      <c r="V461" s="121"/>
      <c r="W461" s="121"/>
      <c r="X461" s="121"/>
      <c r="Y461" s="121"/>
      <c r="Z461" s="121"/>
    </row>
    <row r="462" spans="1:26" ht="12.75" customHeight="1">
      <c r="A462" s="121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</row>
    <row r="463" spans="1:26" ht="12.75" customHeight="1">
      <c r="A463" s="121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</row>
    <row r="464" spans="1:26" ht="12.75" customHeight="1">
      <c r="A464" s="121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121"/>
      <c r="P464" s="121"/>
      <c r="Q464" s="121"/>
      <c r="R464" s="121"/>
      <c r="S464" s="121"/>
      <c r="T464" s="121"/>
      <c r="U464" s="121"/>
      <c r="V464" s="121"/>
      <c r="W464" s="121"/>
      <c r="X464" s="121"/>
      <c r="Y464" s="121"/>
      <c r="Z464" s="121"/>
    </row>
    <row r="465" spans="1:26" ht="12.75" customHeight="1">
      <c r="A465" s="121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</row>
    <row r="466" spans="1:26" ht="12.75" customHeight="1">
      <c r="A466" s="121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</row>
    <row r="467" spans="1:26" ht="12.75" customHeight="1">
      <c r="A467" s="121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</row>
    <row r="468" spans="1:26" ht="12.75" customHeight="1">
      <c r="A468" s="121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</row>
    <row r="469" spans="1:26" ht="12.75" customHeight="1">
      <c r="A469" s="121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</row>
    <row r="470" spans="1:26" ht="12.75" customHeight="1">
      <c r="A470" s="121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</row>
    <row r="471" spans="1:26" ht="12.75" customHeight="1">
      <c r="A471" s="121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</row>
    <row r="472" spans="1:26" ht="12.75" customHeight="1">
      <c r="A472" s="121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</row>
    <row r="473" spans="1:26" ht="12.75" customHeight="1">
      <c r="A473" s="121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</row>
    <row r="474" spans="1:26" ht="12.75" customHeight="1">
      <c r="A474" s="121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</row>
    <row r="475" spans="1:26" ht="12.75" customHeight="1">
      <c r="A475" s="121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</row>
    <row r="476" spans="1:26" ht="12.75" customHeight="1">
      <c r="A476" s="121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121"/>
      <c r="P476" s="121"/>
      <c r="Q476" s="121"/>
      <c r="R476" s="121"/>
      <c r="S476" s="121"/>
      <c r="T476" s="121"/>
      <c r="U476" s="121"/>
      <c r="V476" s="121"/>
      <c r="W476" s="121"/>
      <c r="X476" s="121"/>
      <c r="Y476" s="121"/>
      <c r="Z476" s="121"/>
    </row>
    <row r="477" spans="1:26" ht="12.75" customHeight="1">
      <c r="A477" s="121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121"/>
      <c r="P477" s="121"/>
      <c r="Q477" s="121"/>
      <c r="R477" s="121"/>
      <c r="S477" s="121"/>
      <c r="T477" s="121"/>
      <c r="U477" s="121"/>
      <c r="V477" s="121"/>
      <c r="W477" s="121"/>
      <c r="X477" s="121"/>
      <c r="Y477" s="121"/>
      <c r="Z477" s="121"/>
    </row>
    <row r="478" spans="1:26" ht="12.75" customHeight="1">
      <c r="A478" s="121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121"/>
      <c r="P478" s="121"/>
      <c r="Q478" s="121"/>
      <c r="R478" s="121"/>
      <c r="S478" s="121"/>
      <c r="T478" s="121"/>
      <c r="U478" s="121"/>
      <c r="V478" s="121"/>
      <c r="W478" s="121"/>
      <c r="X478" s="121"/>
      <c r="Y478" s="121"/>
      <c r="Z478" s="121"/>
    </row>
    <row r="479" spans="1:26" ht="12.75" customHeight="1">
      <c r="A479" s="121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121"/>
      <c r="P479" s="121"/>
      <c r="Q479" s="121"/>
      <c r="R479" s="121"/>
      <c r="S479" s="121"/>
      <c r="T479" s="121"/>
      <c r="U479" s="121"/>
      <c r="V479" s="121"/>
      <c r="W479" s="121"/>
      <c r="X479" s="121"/>
      <c r="Y479" s="121"/>
      <c r="Z479" s="121"/>
    </row>
    <row r="480" spans="1:26" ht="12.75" customHeight="1">
      <c r="A480" s="121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121"/>
      <c r="P480" s="121"/>
      <c r="Q480" s="121"/>
      <c r="R480" s="121"/>
      <c r="S480" s="121"/>
      <c r="T480" s="121"/>
      <c r="U480" s="121"/>
      <c r="V480" s="121"/>
      <c r="W480" s="121"/>
      <c r="X480" s="121"/>
      <c r="Y480" s="121"/>
      <c r="Z480" s="121"/>
    </row>
    <row r="481" spans="1:26" ht="12.75" customHeight="1">
      <c r="A481" s="121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121"/>
      <c r="P481" s="121"/>
      <c r="Q481" s="121"/>
      <c r="R481" s="121"/>
      <c r="S481" s="121"/>
      <c r="T481" s="121"/>
      <c r="U481" s="121"/>
      <c r="V481" s="121"/>
      <c r="W481" s="121"/>
      <c r="X481" s="121"/>
      <c r="Y481" s="121"/>
      <c r="Z481" s="121"/>
    </row>
    <row r="482" spans="1:26" ht="12.75" customHeight="1">
      <c r="A482" s="121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121"/>
      <c r="P482" s="121"/>
      <c r="Q482" s="121"/>
      <c r="R482" s="121"/>
      <c r="S482" s="121"/>
      <c r="T482" s="121"/>
      <c r="U482" s="121"/>
      <c r="V482" s="121"/>
      <c r="W482" s="121"/>
      <c r="X482" s="121"/>
      <c r="Y482" s="121"/>
      <c r="Z482" s="121"/>
    </row>
    <row r="483" spans="1:26" ht="12.75" customHeight="1">
      <c r="A483" s="121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121"/>
      <c r="P483" s="121"/>
      <c r="Q483" s="121"/>
      <c r="R483" s="121"/>
      <c r="S483" s="121"/>
      <c r="T483" s="121"/>
      <c r="U483" s="121"/>
      <c r="V483" s="121"/>
      <c r="W483" s="121"/>
      <c r="X483" s="121"/>
      <c r="Y483" s="121"/>
      <c r="Z483" s="121"/>
    </row>
    <row r="484" spans="1:26" ht="12.75" customHeight="1">
      <c r="A484" s="121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121"/>
      <c r="P484" s="121"/>
      <c r="Q484" s="121"/>
      <c r="R484" s="121"/>
      <c r="S484" s="121"/>
      <c r="T484" s="121"/>
      <c r="U484" s="121"/>
      <c r="V484" s="121"/>
      <c r="W484" s="121"/>
      <c r="X484" s="121"/>
      <c r="Y484" s="121"/>
      <c r="Z484" s="121"/>
    </row>
    <row r="485" spans="1:26" ht="12.75" customHeight="1">
      <c r="A485" s="121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121"/>
      <c r="P485" s="121"/>
      <c r="Q485" s="121"/>
      <c r="R485" s="121"/>
      <c r="S485" s="121"/>
      <c r="T485" s="121"/>
      <c r="U485" s="121"/>
      <c r="V485" s="121"/>
      <c r="W485" s="121"/>
      <c r="X485" s="121"/>
      <c r="Y485" s="121"/>
      <c r="Z485" s="121"/>
    </row>
    <row r="486" spans="1:26" ht="12.75" customHeight="1">
      <c r="A486" s="121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121"/>
      <c r="P486" s="121"/>
      <c r="Q486" s="121"/>
      <c r="R486" s="121"/>
      <c r="S486" s="121"/>
      <c r="T486" s="121"/>
      <c r="U486" s="121"/>
      <c r="V486" s="121"/>
      <c r="W486" s="121"/>
      <c r="X486" s="121"/>
      <c r="Y486" s="121"/>
      <c r="Z486" s="121"/>
    </row>
    <row r="487" spans="1:26" ht="12.75" customHeight="1">
      <c r="A487" s="121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121"/>
      <c r="P487" s="121"/>
      <c r="Q487" s="121"/>
      <c r="R487" s="121"/>
      <c r="S487" s="121"/>
      <c r="T487" s="121"/>
      <c r="U487" s="121"/>
      <c r="V487" s="121"/>
      <c r="W487" s="121"/>
      <c r="X487" s="121"/>
      <c r="Y487" s="121"/>
      <c r="Z487" s="121"/>
    </row>
    <row r="488" spans="1:26" ht="12.75" customHeight="1">
      <c r="A488" s="121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121"/>
      <c r="P488" s="121"/>
      <c r="Q488" s="121"/>
      <c r="R488" s="121"/>
      <c r="S488" s="121"/>
      <c r="T488" s="121"/>
      <c r="U488" s="121"/>
      <c r="V488" s="121"/>
      <c r="W488" s="121"/>
      <c r="X488" s="121"/>
      <c r="Y488" s="121"/>
      <c r="Z488" s="121"/>
    </row>
    <row r="489" spans="1:26" ht="12.75" customHeight="1">
      <c r="A489" s="121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121"/>
      <c r="P489" s="121"/>
      <c r="Q489" s="121"/>
      <c r="R489" s="121"/>
      <c r="S489" s="121"/>
      <c r="T489" s="121"/>
      <c r="U489" s="121"/>
      <c r="V489" s="121"/>
      <c r="W489" s="121"/>
      <c r="X489" s="121"/>
      <c r="Y489" s="121"/>
      <c r="Z489" s="121"/>
    </row>
    <row r="490" spans="1:26" ht="12.75" customHeight="1">
      <c r="A490" s="121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121"/>
      <c r="P490" s="121"/>
      <c r="Q490" s="121"/>
      <c r="R490" s="121"/>
      <c r="S490" s="121"/>
      <c r="T490" s="121"/>
      <c r="U490" s="121"/>
      <c r="V490" s="121"/>
      <c r="W490" s="121"/>
      <c r="X490" s="121"/>
      <c r="Y490" s="121"/>
      <c r="Z490" s="121"/>
    </row>
    <row r="491" spans="1:26" ht="12.75" customHeight="1">
      <c r="A491" s="121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121"/>
      <c r="P491" s="121"/>
      <c r="Q491" s="121"/>
      <c r="R491" s="121"/>
      <c r="S491" s="121"/>
      <c r="T491" s="121"/>
      <c r="U491" s="121"/>
      <c r="V491" s="121"/>
      <c r="W491" s="121"/>
      <c r="X491" s="121"/>
      <c r="Y491" s="121"/>
      <c r="Z491" s="121"/>
    </row>
    <row r="492" spans="1:26" ht="12.75" customHeight="1">
      <c r="A492" s="121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121"/>
      <c r="P492" s="121"/>
      <c r="Q492" s="121"/>
      <c r="R492" s="121"/>
      <c r="S492" s="121"/>
      <c r="T492" s="121"/>
      <c r="U492" s="121"/>
      <c r="V492" s="121"/>
      <c r="W492" s="121"/>
      <c r="X492" s="121"/>
      <c r="Y492" s="121"/>
      <c r="Z492" s="121"/>
    </row>
    <row r="493" spans="1:26" ht="12.75" customHeight="1">
      <c r="A493" s="121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121"/>
      <c r="P493" s="121"/>
      <c r="Q493" s="121"/>
      <c r="R493" s="121"/>
      <c r="S493" s="121"/>
      <c r="T493" s="121"/>
      <c r="U493" s="121"/>
      <c r="V493" s="121"/>
      <c r="W493" s="121"/>
      <c r="X493" s="121"/>
      <c r="Y493" s="121"/>
      <c r="Z493" s="121"/>
    </row>
    <row r="494" spans="1:26" ht="12.75" customHeight="1">
      <c r="A494" s="121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121"/>
      <c r="P494" s="121"/>
      <c r="Q494" s="121"/>
      <c r="R494" s="121"/>
      <c r="S494" s="121"/>
      <c r="T494" s="121"/>
      <c r="U494" s="121"/>
      <c r="V494" s="121"/>
      <c r="W494" s="121"/>
      <c r="X494" s="121"/>
      <c r="Y494" s="121"/>
      <c r="Z494" s="121"/>
    </row>
    <row r="495" spans="1:26" ht="12.75" customHeight="1">
      <c r="A495" s="121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121"/>
      <c r="P495" s="121"/>
      <c r="Q495" s="121"/>
      <c r="R495" s="121"/>
      <c r="S495" s="121"/>
      <c r="T495" s="121"/>
      <c r="U495" s="121"/>
      <c r="V495" s="121"/>
      <c r="W495" s="121"/>
      <c r="X495" s="121"/>
      <c r="Y495" s="121"/>
      <c r="Z495" s="121"/>
    </row>
    <row r="496" spans="1:26" ht="12.75" customHeight="1">
      <c r="A496" s="121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121"/>
      <c r="P496" s="121"/>
      <c r="Q496" s="121"/>
      <c r="R496" s="121"/>
      <c r="S496" s="121"/>
      <c r="T496" s="121"/>
      <c r="U496" s="121"/>
      <c r="V496" s="121"/>
      <c r="W496" s="121"/>
      <c r="X496" s="121"/>
      <c r="Y496" s="121"/>
      <c r="Z496" s="121"/>
    </row>
    <row r="497" spans="1:26" ht="12.75" customHeight="1">
      <c r="A497" s="121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121"/>
      <c r="P497" s="121"/>
      <c r="Q497" s="121"/>
      <c r="R497" s="121"/>
      <c r="S497" s="121"/>
      <c r="T497" s="121"/>
      <c r="U497" s="121"/>
      <c r="V497" s="121"/>
      <c r="W497" s="121"/>
      <c r="X497" s="121"/>
      <c r="Y497" s="121"/>
      <c r="Z497" s="121"/>
    </row>
    <row r="498" spans="1:26" ht="12.75" customHeight="1">
      <c r="A498" s="121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121"/>
      <c r="P498" s="121"/>
      <c r="Q498" s="121"/>
      <c r="R498" s="121"/>
      <c r="S498" s="121"/>
      <c r="T498" s="121"/>
      <c r="U498" s="121"/>
      <c r="V498" s="121"/>
      <c r="W498" s="121"/>
      <c r="X498" s="121"/>
      <c r="Y498" s="121"/>
      <c r="Z498" s="121"/>
    </row>
    <row r="499" spans="1:26" ht="12.75" customHeight="1">
      <c r="A499" s="121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121"/>
      <c r="P499" s="121"/>
      <c r="Q499" s="121"/>
      <c r="R499" s="121"/>
      <c r="S499" s="121"/>
      <c r="T499" s="121"/>
      <c r="U499" s="121"/>
      <c r="V499" s="121"/>
      <c r="W499" s="121"/>
      <c r="X499" s="121"/>
      <c r="Y499" s="121"/>
      <c r="Z499" s="121"/>
    </row>
    <row r="500" spans="1:26" ht="12.75" customHeight="1">
      <c r="A500" s="121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</row>
    <row r="501" spans="1:26" ht="12.75" customHeight="1">
      <c r="A501" s="121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</row>
    <row r="502" spans="1:26" ht="12.75" customHeight="1">
      <c r="A502" s="121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121"/>
      <c r="P502" s="121"/>
      <c r="Q502" s="121"/>
      <c r="R502" s="121"/>
      <c r="S502" s="121"/>
      <c r="T502" s="121"/>
      <c r="U502" s="121"/>
      <c r="V502" s="121"/>
      <c r="W502" s="121"/>
      <c r="X502" s="121"/>
      <c r="Y502" s="121"/>
      <c r="Z502" s="121"/>
    </row>
    <row r="503" spans="1:26" ht="12.75" customHeight="1">
      <c r="A503" s="121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</row>
    <row r="504" spans="1:26" ht="12.75" customHeight="1">
      <c r="A504" s="121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</row>
    <row r="505" spans="1:26" ht="12.75" customHeight="1">
      <c r="A505" s="121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</row>
    <row r="506" spans="1:26" ht="12.75" customHeight="1">
      <c r="A506" s="121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</row>
    <row r="507" spans="1:26" ht="12.75" customHeight="1">
      <c r="A507" s="121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</row>
    <row r="508" spans="1:26" ht="12.75" customHeight="1">
      <c r="A508" s="121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</row>
    <row r="509" spans="1:26" ht="12.75" customHeight="1">
      <c r="A509" s="121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</row>
    <row r="510" spans="1:26" ht="12.75" customHeight="1">
      <c r="A510" s="121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</row>
    <row r="511" spans="1:26" ht="12.75" customHeight="1">
      <c r="A511" s="121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</row>
    <row r="512" spans="1:26" ht="12.75" customHeight="1">
      <c r="A512" s="121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</row>
    <row r="513" spans="1:26" ht="12.75" customHeight="1">
      <c r="A513" s="121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</row>
    <row r="514" spans="1:26" ht="12.75" customHeight="1">
      <c r="A514" s="121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121"/>
      <c r="P514" s="121"/>
      <c r="Q514" s="121"/>
      <c r="R514" s="121"/>
      <c r="S514" s="121"/>
      <c r="T514" s="121"/>
      <c r="U514" s="121"/>
      <c r="V514" s="121"/>
      <c r="W514" s="121"/>
      <c r="X514" s="121"/>
      <c r="Y514" s="121"/>
      <c r="Z514" s="121"/>
    </row>
    <row r="515" spans="1:26" ht="12.75" customHeight="1">
      <c r="A515" s="121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121"/>
      <c r="P515" s="121"/>
      <c r="Q515" s="121"/>
      <c r="R515" s="121"/>
      <c r="S515" s="121"/>
      <c r="T515" s="121"/>
      <c r="U515" s="121"/>
      <c r="V515" s="121"/>
      <c r="W515" s="121"/>
      <c r="X515" s="121"/>
      <c r="Y515" s="121"/>
      <c r="Z515" s="121"/>
    </row>
    <row r="516" spans="1:26" ht="12.75" customHeight="1">
      <c r="A516" s="121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121"/>
      <c r="P516" s="121"/>
      <c r="Q516" s="121"/>
      <c r="R516" s="121"/>
      <c r="S516" s="121"/>
      <c r="T516" s="121"/>
      <c r="U516" s="121"/>
      <c r="V516" s="121"/>
      <c r="W516" s="121"/>
      <c r="X516" s="121"/>
      <c r="Y516" s="121"/>
      <c r="Z516" s="121"/>
    </row>
    <row r="517" spans="1:26" ht="12.75" customHeight="1">
      <c r="A517" s="121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121"/>
      <c r="P517" s="121"/>
      <c r="Q517" s="121"/>
      <c r="R517" s="121"/>
      <c r="S517" s="121"/>
      <c r="T517" s="121"/>
      <c r="U517" s="121"/>
      <c r="V517" s="121"/>
      <c r="W517" s="121"/>
      <c r="X517" s="121"/>
      <c r="Y517" s="121"/>
      <c r="Z517" s="121"/>
    </row>
    <row r="518" spans="1:26" ht="12.75" customHeight="1">
      <c r="A518" s="121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121"/>
      <c r="P518" s="121"/>
      <c r="Q518" s="121"/>
      <c r="R518" s="121"/>
      <c r="S518" s="121"/>
      <c r="T518" s="121"/>
      <c r="U518" s="121"/>
      <c r="V518" s="121"/>
      <c r="W518" s="121"/>
      <c r="X518" s="121"/>
      <c r="Y518" s="121"/>
      <c r="Z518" s="121"/>
    </row>
    <row r="519" spans="1:26" ht="12.75" customHeight="1">
      <c r="A519" s="121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121"/>
      <c r="P519" s="121"/>
      <c r="Q519" s="121"/>
      <c r="R519" s="121"/>
      <c r="S519" s="121"/>
      <c r="T519" s="121"/>
      <c r="U519" s="121"/>
      <c r="V519" s="121"/>
      <c r="W519" s="121"/>
      <c r="X519" s="121"/>
      <c r="Y519" s="121"/>
      <c r="Z519" s="121"/>
    </row>
    <row r="520" spans="1:26" ht="12.75" customHeight="1">
      <c r="A520" s="121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121"/>
      <c r="P520" s="121"/>
      <c r="Q520" s="121"/>
      <c r="R520" s="121"/>
      <c r="S520" s="121"/>
      <c r="T520" s="121"/>
      <c r="U520" s="121"/>
      <c r="V520" s="121"/>
      <c r="W520" s="121"/>
      <c r="X520" s="121"/>
      <c r="Y520" s="121"/>
      <c r="Z520" s="121"/>
    </row>
    <row r="521" spans="1:26" ht="12.75" customHeight="1">
      <c r="A521" s="121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121"/>
      <c r="P521" s="121"/>
      <c r="Q521" s="121"/>
      <c r="R521" s="121"/>
      <c r="S521" s="121"/>
      <c r="T521" s="121"/>
      <c r="U521" s="121"/>
      <c r="V521" s="121"/>
      <c r="W521" s="121"/>
      <c r="X521" s="121"/>
      <c r="Y521" s="121"/>
      <c r="Z521" s="121"/>
    </row>
    <row r="522" spans="1:26" ht="12.75" customHeight="1">
      <c r="A522" s="121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121"/>
      <c r="P522" s="121"/>
      <c r="Q522" s="121"/>
      <c r="R522" s="121"/>
      <c r="S522" s="121"/>
      <c r="T522" s="121"/>
      <c r="U522" s="121"/>
      <c r="V522" s="121"/>
      <c r="W522" s="121"/>
      <c r="X522" s="121"/>
      <c r="Y522" s="121"/>
      <c r="Z522" s="121"/>
    </row>
    <row r="523" spans="1:26" ht="12.75" customHeight="1">
      <c r="A523" s="121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121"/>
      <c r="P523" s="121"/>
      <c r="Q523" s="121"/>
      <c r="R523" s="121"/>
      <c r="S523" s="121"/>
      <c r="T523" s="121"/>
      <c r="U523" s="121"/>
      <c r="V523" s="121"/>
      <c r="W523" s="121"/>
      <c r="X523" s="121"/>
      <c r="Y523" s="121"/>
      <c r="Z523" s="121"/>
    </row>
    <row r="524" spans="1:26" ht="12.75" customHeight="1">
      <c r="A524" s="121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121"/>
      <c r="P524" s="121"/>
      <c r="Q524" s="121"/>
      <c r="R524" s="121"/>
      <c r="S524" s="121"/>
      <c r="T524" s="121"/>
      <c r="U524" s="121"/>
      <c r="V524" s="121"/>
      <c r="W524" s="121"/>
      <c r="X524" s="121"/>
      <c r="Y524" s="121"/>
      <c r="Z524" s="121"/>
    </row>
    <row r="525" spans="1:26" ht="12.75" customHeight="1">
      <c r="A525" s="121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121"/>
      <c r="P525" s="121"/>
      <c r="Q525" s="121"/>
      <c r="R525" s="121"/>
      <c r="S525" s="121"/>
      <c r="T525" s="121"/>
      <c r="U525" s="121"/>
      <c r="V525" s="121"/>
      <c r="W525" s="121"/>
      <c r="X525" s="121"/>
      <c r="Y525" s="121"/>
      <c r="Z525" s="121"/>
    </row>
    <row r="526" spans="1:26" ht="12.75" customHeight="1">
      <c r="A526" s="121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121"/>
      <c r="P526" s="121"/>
      <c r="Q526" s="121"/>
      <c r="R526" s="121"/>
      <c r="S526" s="121"/>
      <c r="T526" s="121"/>
      <c r="U526" s="121"/>
      <c r="V526" s="121"/>
      <c r="W526" s="121"/>
      <c r="X526" s="121"/>
      <c r="Y526" s="121"/>
      <c r="Z526" s="121"/>
    </row>
    <row r="527" spans="1:26" ht="12.75" customHeight="1">
      <c r="A527" s="121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121"/>
      <c r="P527" s="121"/>
      <c r="Q527" s="121"/>
      <c r="R527" s="121"/>
      <c r="S527" s="121"/>
      <c r="T527" s="121"/>
      <c r="U527" s="121"/>
      <c r="V527" s="121"/>
      <c r="W527" s="121"/>
      <c r="X527" s="121"/>
      <c r="Y527" s="121"/>
      <c r="Z527" s="121"/>
    </row>
    <row r="528" spans="1:26" ht="12.75" customHeight="1">
      <c r="A528" s="121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121"/>
      <c r="P528" s="121"/>
      <c r="Q528" s="121"/>
      <c r="R528" s="121"/>
      <c r="S528" s="121"/>
      <c r="T528" s="121"/>
      <c r="U528" s="121"/>
      <c r="V528" s="121"/>
      <c r="W528" s="121"/>
      <c r="X528" s="121"/>
      <c r="Y528" s="121"/>
      <c r="Z528" s="121"/>
    </row>
    <row r="529" spans="1:26" ht="12.75" customHeight="1">
      <c r="A529" s="121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121"/>
      <c r="P529" s="121"/>
      <c r="Q529" s="121"/>
      <c r="R529" s="121"/>
      <c r="S529" s="121"/>
      <c r="T529" s="121"/>
      <c r="U529" s="121"/>
      <c r="V529" s="121"/>
      <c r="W529" s="121"/>
      <c r="X529" s="121"/>
      <c r="Y529" s="121"/>
      <c r="Z529" s="121"/>
    </row>
    <row r="530" spans="1:26" ht="12.75" customHeight="1">
      <c r="A530" s="121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121"/>
      <c r="P530" s="121"/>
      <c r="Q530" s="121"/>
      <c r="R530" s="121"/>
      <c r="S530" s="121"/>
      <c r="T530" s="121"/>
      <c r="U530" s="121"/>
      <c r="V530" s="121"/>
      <c r="W530" s="121"/>
      <c r="X530" s="121"/>
      <c r="Y530" s="121"/>
      <c r="Z530" s="121"/>
    </row>
    <row r="531" spans="1:26" ht="12.75" customHeight="1">
      <c r="A531" s="121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121"/>
      <c r="P531" s="121"/>
      <c r="Q531" s="121"/>
      <c r="R531" s="121"/>
      <c r="S531" s="121"/>
      <c r="T531" s="121"/>
      <c r="U531" s="121"/>
      <c r="V531" s="121"/>
      <c r="W531" s="121"/>
      <c r="X531" s="121"/>
      <c r="Y531" s="121"/>
      <c r="Z531" s="121"/>
    </row>
    <row r="532" spans="1:26" ht="12.75" customHeight="1">
      <c r="A532" s="121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121"/>
      <c r="P532" s="121"/>
      <c r="Q532" s="121"/>
      <c r="R532" s="121"/>
      <c r="S532" s="121"/>
      <c r="T532" s="121"/>
      <c r="U532" s="121"/>
      <c r="V532" s="121"/>
      <c r="W532" s="121"/>
      <c r="X532" s="121"/>
      <c r="Y532" s="121"/>
      <c r="Z532" s="121"/>
    </row>
    <row r="533" spans="1:26" ht="12.75" customHeight="1">
      <c r="A533" s="121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121"/>
      <c r="P533" s="121"/>
      <c r="Q533" s="121"/>
      <c r="R533" s="121"/>
      <c r="S533" s="121"/>
      <c r="T533" s="121"/>
      <c r="U533" s="121"/>
      <c r="V533" s="121"/>
      <c r="W533" s="121"/>
      <c r="X533" s="121"/>
      <c r="Y533" s="121"/>
      <c r="Z533" s="121"/>
    </row>
    <row r="534" spans="1:26" ht="12.75" customHeight="1">
      <c r="A534" s="121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121"/>
      <c r="P534" s="121"/>
      <c r="Q534" s="121"/>
      <c r="R534" s="121"/>
      <c r="S534" s="121"/>
      <c r="T534" s="121"/>
      <c r="U534" s="121"/>
      <c r="V534" s="121"/>
      <c r="W534" s="121"/>
      <c r="X534" s="121"/>
      <c r="Y534" s="121"/>
      <c r="Z534" s="121"/>
    </row>
    <row r="535" spans="1:26" ht="12.75" customHeight="1">
      <c r="A535" s="121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121"/>
      <c r="P535" s="121"/>
      <c r="Q535" s="121"/>
      <c r="R535" s="121"/>
      <c r="S535" s="121"/>
      <c r="T535" s="121"/>
      <c r="U535" s="121"/>
      <c r="V535" s="121"/>
      <c r="W535" s="121"/>
      <c r="X535" s="121"/>
      <c r="Y535" s="121"/>
      <c r="Z535" s="121"/>
    </row>
    <row r="536" spans="1:26" ht="12.75" customHeight="1">
      <c r="A536" s="121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121"/>
      <c r="P536" s="121"/>
      <c r="Q536" s="121"/>
      <c r="R536" s="121"/>
      <c r="S536" s="121"/>
      <c r="T536" s="121"/>
      <c r="U536" s="121"/>
      <c r="V536" s="121"/>
      <c r="W536" s="121"/>
      <c r="X536" s="121"/>
      <c r="Y536" s="121"/>
      <c r="Z536" s="121"/>
    </row>
    <row r="537" spans="1:26" ht="12.75" customHeight="1">
      <c r="A537" s="121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121"/>
      <c r="P537" s="121"/>
      <c r="Q537" s="121"/>
      <c r="R537" s="121"/>
      <c r="S537" s="121"/>
      <c r="T537" s="121"/>
      <c r="U537" s="121"/>
      <c r="V537" s="121"/>
      <c r="W537" s="121"/>
      <c r="X537" s="121"/>
      <c r="Y537" s="121"/>
      <c r="Z537" s="121"/>
    </row>
    <row r="538" spans="1:26" ht="12.75" customHeight="1">
      <c r="A538" s="121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</row>
    <row r="539" spans="1:26" ht="12.75" customHeight="1">
      <c r="A539" s="121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</row>
    <row r="540" spans="1:26" ht="12.75" customHeight="1">
      <c r="A540" s="121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121"/>
      <c r="P540" s="121"/>
      <c r="Q540" s="121"/>
      <c r="R540" s="121"/>
      <c r="S540" s="121"/>
      <c r="T540" s="121"/>
      <c r="U540" s="121"/>
      <c r="V540" s="121"/>
      <c r="W540" s="121"/>
      <c r="X540" s="121"/>
      <c r="Y540" s="121"/>
      <c r="Z540" s="121"/>
    </row>
    <row r="541" spans="1:26" ht="12.75" customHeight="1">
      <c r="A541" s="121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</row>
    <row r="542" spans="1:26" ht="12.75" customHeight="1">
      <c r="A542" s="121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</row>
    <row r="543" spans="1:26" ht="12.75" customHeight="1">
      <c r="A543" s="121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</row>
    <row r="544" spans="1:26" ht="12.75" customHeight="1">
      <c r="A544" s="121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</row>
    <row r="545" spans="1:26" ht="12.75" customHeight="1">
      <c r="A545" s="121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</row>
    <row r="546" spans="1:26" ht="12.75" customHeight="1">
      <c r="A546" s="121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</row>
    <row r="547" spans="1:26" ht="12.75" customHeight="1">
      <c r="A547" s="121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</row>
    <row r="548" spans="1:26" ht="12.75" customHeight="1">
      <c r="A548" s="121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</row>
    <row r="549" spans="1:26" ht="12.75" customHeight="1">
      <c r="A549" s="121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</row>
    <row r="550" spans="1:26" ht="12.75" customHeight="1">
      <c r="A550" s="121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</row>
    <row r="551" spans="1:26" ht="12.75" customHeight="1">
      <c r="A551" s="121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</row>
    <row r="552" spans="1:26" ht="12.75" customHeight="1">
      <c r="A552" s="121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121"/>
      <c r="P552" s="121"/>
      <c r="Q552" s="121"/>
      <c r="R552" s="121"/>
      <c r="S552" s="121"/>
      <c r="T552" s="121"/>
      <c r="U552" s="121"/>
      <c r="V552" s="121"/>
      <c r="W552" s="121"/>
      <c r="X552" s="121"/>
      <c r="Y552" s="121"/>
      <c r="Z552" s="121"/>
    </row>
    <row r="553" spans="1:26" ht="12.75" customHeight="1">
      <c r="A553" s="121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121"/>
      <c r="P553" s="121"/>
      <c r="Q553" s="121"/>
      <c r="R553" s="121"/>
      <c r="S553" s="121"/>
      <c r="T553" s="121"/>
      <c r="U553" s="121"/>
      <c r="V553" s="121"/>
      <c r="W553" s="121"/>
      <c r="X553" s="121"/>
      <c r="Y553" s="121"/>
      <c r="Z553" s="121"/>
    </row>
    <row r="554" spans="1:26" ht="12.75" customHeight="1">
      <c r="A554" s="121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121"/>
      <c r="P554" s="121"/>
      <c r="Q554" s="121"/>
      <c r="R554" s="121"/>
      <c r="S554" s="121"/>
      <c r="T554" s="121"/>
      <c r="U554" s="121"/>
      <c r="V554" s="121"/>
      <c r="W554" s="121"/>
      <c r="X554" s="121"/>
      <c r="Y554" s="121"/>
      <c r="Z554" s="121"/>
    </row>
    <row r="555" spans="1:26" ht="12.75" customHeight="1">
      <c r="A555" s="121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121"/>
      <c r="P555" s="121"/>
      <c r="Q555" s="121"/>
      <c r="R555" s="121"/>
      <c r="S555" s="121"/>
      <c r="T555" s="121"/>
      <c r="U555" s="121"/>
      <c r="V555" s="121"/>
      <c r="W555" s="121"/>
      <c r="X555" s="121"/>
      <c r="Y555" s="121"/>
      <c r="Z555" s="121"/>
    </row>
    <row r="556" spans="1:26" ht="12.75" customHeight="1">
      <c r="A556" s="121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121"/>
      <c r="P556" s="121"/>
      <c r="Q556" s="121"/>
      <c r="R556" s="121"/>
      <c r="S556" s="121"/>
      <c r="T556" s="121"/>
      <c r="U556" s="121"/>
      <c r="V556" s="121"/>
      <c r="W556" s="121"/>
      <c r="X556" s="121"/>
      <c r="Y556" s="121"/>
      <c r="Z556" s="121"/>
    </row>
    <row r="557" spans="1:26" ht="12.75" customHeight="1">
      <c r="A557" s="121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121"/>
      <c r="P557" s="121"/>
      <c r="Q557" s="121"/>
      <c r="R557" s="121"/>
      <c r="S557" s="121"/>
      <c r="T557" s="121"/>
      <c r="U557" s="121"/>
      <c r="V557" s="121"/>
      <c r="W557" s="121"/>
      <c r="X557" s="121"/>
      <c r="Y557" s="121"/>
      <c r="Z557" s="121"/>
    </row>
    <row r="558" spans="1:26" ht="12.75" customHeight="1">
      <c r="A558" s="121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121"/>
      <c r="P558" s="121"/>
      <c r="Q558" s="121"/>
      <c r="R558" s="121"/>
      <c r="S558" s="121"/>
      <c r="T558" s="121"/>
      <c r="U558" s="121"/>
      <c r="V558" s="121"/>
      <c r="W558" s="121"/>
      <c r="X558" s="121"/>
      <c r="Y558" s="121"/>
      <c r="Z558" s="121"/>
    </row>
    <row r="559" spans="1:26" ht="12.75" customHeight="1">
      <c r="A559" s="121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121"/>
      <c r="P559" s="121"/>
      <c r="Q559" s="121"/>
      <c r="R559" s="121"/>
      <c r="S559" s="121"/>
      <c r="T559" s="121"/>
      <c r="U559" s="121"/>
      <c r="V559" s="121"/>
      <c r="W559" s="121"/>
      <c r="X559" s="121"/>
      <c r="Y559" s="121"/>
      <c r="Z559" s="121"/>
    </row>
    <row r="560" spans="1:26" ht="12.75" customHeight="1">
      <c r="A560" s="121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121"/>
      <c r="P560" s="121"/>
      <c r="Q560" s="121"/>
      <c r="R560" s="121"/>
      <c r="S560" s="121"/>
      <c r="T560" s="121"/>
      <c r="U560" s="121"/>
      <c r="V560" s="121"/>
      <c r="W560" s="121"/>
      <c r="X560" s="121"/>
      <c r="Y560" s="121"/>
      <c r="Z560" s="121"/>
    </row>
    <row r="561" spans="1:26" ht="12.75" customHeight="1">
      <c r="A561" s="121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121"/>
      <c r="P561" s="121"/>
      <c r="Q561" s="121"/>
      <c r="R561" s="121"/>
      <c r="S561" s="121"/>
      <c r="T561" s="121"/>
      <c r="U561" s="121"/>
      <c r="V561" s="121"/>
      <c r="W561" s="121"/>
      <c r="X561" s="121"/>
      <c r="Y561" s="121"/>
      <c r="Z561" s="121"/>
    </row>
    <row r="562" spans="1:26" ht="12.75" customHeight="1">
      <c r="A562" s="121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121"/>
      <c r="P562" s="121"/>
      <c r="Q562" s="121"/>
      <c r="R562" s="121"/>
      <c r="S562" s="121"/>
      <c r="T562" s="121"/>
      <c r="U562" s="121"/>
      <c r="V562" s="121"/>
      <c r="W562" s="121"/>
      <c r="X562" s="121"/>
      <c r="Y562" s="121"/>
      <c r="Z562" s="121"/>
    </row>
    <row r="563" spans="1:26" ht="12.75" customHeight="1">
      <c r="A563" s="121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121"/>
      <c r="P563" s="121"/>
      <c r="Q563" s="121"/>
      <c r="R563" s="121"/>
      <c r="S563" s="121"/>
      <c r="T563" s="121"/>
      <c r="U563" s="121"/>
      <c r="V563" s="121"/>
      <c r="W563" s="121"/>
      <c r="X563" s="121"/>
      <c r="Y563" s="121"/>
      <c r="Z563" s="121"/>
    </row>
    <row r="564" spans="1:26" ht="12.75" customHeight="1">
      <c r="A564" s="121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121"/>
      <c r="P564" s="121"/>
      <c r="Q564" s="121"/>
      <c r="R564" s="121"/>
      <c r="S564" s="121"/>
      <c r="T564" s="121"/>
      <c r="U564" s="121"/>
      <c r="V564" s="121"/>
      <c r="W564" s="121"/>
      <c r="X564" s="121"/>
      <c r="Y564" s="121"/>
      <c r="Z564" s="121"/>
    </row>
    <row r="565" spans="1:26" ht="12.75" customHeight="1">
      <c r="A565" s="121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121"/>
      <c r="P565" s="121"/>
      <c r="Q565" s="121"/>
      <c r="R565" s="121"/>
      <c r="S565" s="121"/>
      <c r="T565" s="121"/>
      <c r="U565" s="121"/>
      <c r="V565" s="121"/>
      <c r="W565" s="121"/>
      <c r="X565" s="121"/>
      <c r="Y565" s="121"/>
      <c r="Z565" s="121"/>
    </row>
    <row r="566" spans="1:26" ht="12.75" customHeight="1">
      <c r="A566" s="121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121"/>
      <c r="P566" s="121"/>
      <c r="Q566" s="121"/>
      <c r="R566" s="121"/>
      <c r="S566" s="121"/>
      <c r="T566" s="121"/>
      <c r="U566" s="121"/>
      <c r="V566" s="121"/>
      <c r="W566" s="121"/>
      <c r="X566" s="121"/>
      <c r="Y566" s="121"/>
      <c r="Z566" s="121"/>
    </row>
    <row r="567" spans="1:26" ht="12.75" customHeight="1">
      <c r="A567" s="121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121"/>
      <c r="P567" s="121"/>
      <c r="Q567" s="121"/>
      <c r="R567" s="121"/>
      <c r="S567" s="121"/>
      <c r="T567" s="121"/>
      <c r="U567" s="121"/>
      <c r="V567" s="121"/>
      <c r="W567" s="121"/>
      <c r="X567" s="121"/>
      <c r="Y567" s="121"/>
      <c r="Z567" s="121"/>
    </row>
    <row r="568" spans="1:26" ht="12.75" customHeight="1">
      <c r="A568" s="121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121"/>
      <c r="P568" s="121"/>
      <c r="Q568" s="121"/>
      <c r="R568" s="121"/>
      <c r="S568" s="121"/>
      <c r="T568" s="121"/>
      <c r="U568" s="121"/>
      <c r="V568" s="121"/>
      <c r="W568" s="121"/>
      <c r="X568" s="121"/>
      <c r="Y568" s="121"/>
      <c r="Z568" s="121"/>
    </row>
    <row r="569" spans="1:26" ht="12.75" customHeight="1">
      <c r="A569" s="121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121"/>
      <c r="P569" s="121"/>
      <c r="Q569" s="121"/>
      <c r="R569" s="121"/>
      <c r="S569" s="121"/>
      <c r="T569" s="121"/>
      <c r="U569" s="121"/>
      <c r="V569" s="121"/>
      <c r="W569" s="121"/>
      <c r="X569" s="121"/>
      <c r="Y569" s="121"/>
      <c r="Z569" s="121"/>
    </row>
    <row r="570" spans="1:26" ht="12.75" customHeight="1">
      <c r="A570" s="121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121"/>
      <c r="P570" s="121"/>
      <c r="Q570" s="121"/>
      <c r="R570" s="121"/>
      <c r="S570" s="121"/>
      <c r="T570" s="121"/>
      <c r="U570" s="121"/>
      <c r="V570" s="121"/>
      <c r="W570" s="121"/>
      <c r="X570" s="121"/>
      <c r="Y570" s="121"/>
      <c r="Z570" s="121"/>
    </row>
    <row r="571" spans="1:26" ht="12.75" customHeight="1">
      <c r="A571" s="121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121"/>
      <c r="P571" s="121"/>
      <c r="Q571" s="121"/>
      <c r="R571" s="121"/>
      <c r="S571" s="121"/>
      <c r="T571" s="121"/>
      <c r="U571" s="121"/>
      <c r="V571" s="121"/>
      <c r="W571" s="121"/>
      <c r="X571" s="121"/>
      <c r="Y571" s="121"/>
      <c r="Z571" s="121"/>
    </row>
    <row r="572" spans="1:26" ht="12.75" customHeight="1">
      <c r="A572" s="121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121"/>
      <c r="P572" s="121"/>
      <c r="Q572" s="121"/>
      <c r="R572" s="121"/>
      <c r="S572" s="121"/>
      <c r="T572" s="121"/>
      <c r="U572" s="121"/>
      <c r="V572" s="121"/>
      <c r="W572" s="121"/>
      <c r="X572" s="121"/>
      <c r="Y572" s="121"/>
      <c r="Z572" s="121"/>
    </row>
    <row r="573" spans="1:26" ht="12.75" customHeight="1">
      <c r="A573" s="121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121"/>
      <c r="P573" s="121"/>
      <c r="Q573" s="121"/>
      <c r="R573" s="121"/>
      <c r="S573" s="121"/>
      <c r="T573" s="121"/>
      <c r="U573" s="121"/>
      <c r="V573" s="121"/>
      <c r="W573" s="121"/>
      <c r="X573" s="121"/>
      <c r="Y573" s="121"/>
      <c r="Z573" s="121"/>
    </row>
    <row r="574" spans="1:26" ht="12.75" customHeight="1">
      <c r="A574" s="121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121"/>
      <c r="P574" s="121"/>
      <c r="Q574" s="121"/>
      <c r="R574" s="121"/>
      <c r="S574" s="121"/>
      <c r="T574" s="121"/>
      <c r="U574" s="121"/>
      <c r="V574" s="121"/>
      <c r="W574" s="121"/>
      <c r="X574" s="121"/>
      <c r="Y574" s="121"/>
      <c r="Z574" s="121"/>
    </row>
    <row r="575" spans="1:26" ht="12.75" customHeight="1">
      <c r="A575" s="121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121"/>
      <c r="P575" s="121"/>
      <c r="Q575" s="121"/>
      <c r="R575" s="121"/>
      <c r="S575" s="121"/>
      <c r="T575" s="121"/>
      <c r="U575" s="121"/>
      <c r="V575" s="121"/>
      <c r="W575" s="121"/>
      <c r="X575" s="121"/>
      <c r="Y575" s="121"/>
      <c r="Z575" s="121"/>
    </row>
    <row r="576" spans="1:26" ht="12.75" customHeight="1">
      <c r="A576" s="121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</row>
    <row r="577" spans="1:26" ht="12.75" customHeight="1">
      <c r="A577" s="121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</row>
    <row r="578" spans="1:26" ht="12.75" customHeight="1">
      <c r="A578" s="121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121"/>
      <c r="P578" s="121"/>
      <c r="Q578" s="121"/>
      <c r="R578" s="121"/>
      <c r="S578" s="121"/>
      <c r="T578" s="121"/>
      <c r="U578" s="121"/>
      <c r="V578" s="121"/>
      <c r="W578" s="121"/>
      <c r="X578" s="121"/>
      <c r="Y578" s="121"/>
      <c r="Z578" s="121"/>
    </row>
    <row r="579" spans="1:26" ht="12.75" customHeight="1">
      <c r="A579" s="121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</row>
    <row r="580" spans="1:26" ht="12.75" customHeight="1">
      <c r="A580" s="121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</row>
    <row r="581" spans="1:26" ht="12.75" customHeight="1">
      <c r="A581" s="121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</row>
    <row r="582" spans="1:26" ht="12.75" customHeight="1">
      <c r="A582" s="121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</row>
    <row r="583" spans="1:26" ht="12.75" customHeight="1">
      <c r="A583" s="121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</row>
    <row r="584" spans="1:26" ht="12.75" customHeight="1">
      <c r="A584" s="121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</row>
    <row r="585" spans="1:26" ht="12.75" customHeight="1">
      <c r="A585" s="121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</row>
    <row r="586" spans="1:26" ht="12.75" customHeight="1">
      <c r="A586" s="121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</row>
    <row r="587" spans="1:26" ht="12.75" customHeight="1">
      <c r="A587" s="121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</row>
    <row r="588" spans="1:26" ht="12.75" customHeight="1">
      <c r="A588" s="121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</row>
    <row r="589" spans="1:26" ht="12.75" customHeight="1">
      <c r="A589" s="121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</row>
    <row r="590" spans="1:26" ht="12.75" customHeight="1">
      <c r="A590" s="121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121"/>
      <c r="P590" s="121"/>
      <c r="Q590" s="121"/>
      <c r="R590" s="121"/>
      <c r="S590" s="121"/>
      <c r="T590" s="121"/>
      <c r="U590" s="121"/>
      <c r="V590" s="121"/>
      <c r="W590" s="121"/>
      <c r="X590" s="121"/>
      <c r="Y590" s="121"/>
      <c r="Z590" s="121"/>
    </row>
    <row r="591" spans="1:26" ht="12.75" customHeight="1">
      <c r="A591" s="121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121"/>
      <c r="P591" s="121"/>
      <c r="Q591" s="121"/>
      <c r="R591" s="121"/>
      <c r="S591" s="121"/>
      <c r="T591" s="121"/>
      <c r="U591" s="121"/>
      <c r="V591" s="121"/>
      <c r="W591" s="121"/>
      <c r="X591" s="121"/>
      <c r="Y591" s="121"/>
      <c r="Z591" s="121"/>
    </row>
    <row r="592" spans="1:26" ht="12.75" customHeight="1">
      <c r="A592" s="121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121"/>
      <c r="P592" s="121"/>
      <c r="Q592" s="121"/>
      <c r="R592" s="121"/>
      <c r="S592" s="121"/>
      <c r="T592" s="121"/>
      <c r="U592" s="121"/>
      <c r="V592" s="121"/>
      <c r="W592" s="121"/>
      <c r="X592" s="121"/>
      <c r="Y592" s="121"/>
      <c r="Z592" s="121"/>
    </row>
    <row r="593" spans="1:26" ht="12.75" customHeight="1">
      <c r="A593" s="121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121"/>
      <c r="P593" s="121"/>
      <c r="Q593" s="121"/>
      <c r="R593" s="121"/>
      <c r="S593" s="121"/>
      <c r="T593" s="121"/>
      <c r="U593" s="121"/>
      <c r="V593" s="121"/>
      <c r="W593" s="121"/>
      <c r="X593" s="121"/>
      <c r="Y593" s="121"/>
      <c r="Z593" s="121"/>
    </row>
    <row r="594" spans="1:26" ht="12.75" customHeight="1">
      <c r="A594" s="121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121"/>
      <c r="P594" s="121"/>
      <c r="Q594" s="121"/>
      <c r="R594" s="121"/>
      <c r="S594" s="121"/>
      <c r="T594" s="121"/>
      <c r="U594" s="121"/>
      <c r="V594" s="121"/>
      <c r="W594" s="121"/>
      <c r="X594" s="121"/>
      <c r="Y594" s="121"/>
      <c r="Z594" s="121"/>
    </row>
    <row r="595" spans="1:26" ht="12.75" customHeight="1">
      <c r="A595" s="121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121"/>
      <c r="P595" s="121"/>
      <c r="Q595" s="121"/>
      <c r="R595" s="121"/>
      <c r="S595" s="121"/>
      <c r="T595" s="121"/>
      <c r="U595" s="121"/>
      <c r="V595" s="121"/>
      <c r="W595" s="121"/>
      <c r="X595" s="121"/>
      <c r="Y595" s="121"/>
      <c r="Z595" s="121"/>
    </row>
    <row r="596" spans="1:26" ht="12.75" customHeight="1">
      <c r="A596" s="121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121"/>
      <c r="P596" s="121"/>
      <c r="Q596" s="121"/>
      <c r="R596" s="121"/>
      <c r="S596" s="121"/>
      <c r="T596" s="121"/>
      <c r="U596" s="121"/>
      <c r="V596" s="121"/>
      <c r="W596" s="121"/>
      <c r="X596" s="121"/>
      <c r="Y596" s="121"/>
      <c r="Z596" s="121"/>
    </row>
    <row r="597" spans="1:26" ht="12.75" customHeight="1">
      <c r="A597" s="121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121"/>
      <c r="P597" s="121"/>
      <c r="Q597" s="121"/>
      <c r="R597" s="121"/>
      <c r="S597" s="121"/>
      <c r="T597" s="121"/>
      <c r="U597" s="121"/>
      <c r="V597" s="121"/>
      <c r="W597" s="121"/>
      <c r="X597" s="121"/>
      <c r="Y597" s="121"/>
      <c r="Z597" s="121"/>
    </row>
    <row r="598" spans="1:26" ht="12.75" customHeight="1">
      <c r="A598" s="121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121"/>
      <c r="P598" s="121"/>
      <c r="Q598" s="121"/>
      <c r="R598" s="121"/>
      <c r="S598" s="121"/>
      <c r="T598" s="121"/>
      <c r="U598" s="121"/>
      <c r="V598" s="121"/>
      <c r="W598" s="121"/>
      <c r="X598" s="121"/>
      <c r="Y598" s="121"/>
      <c r="Z598" s="121"/>
    </row>
    <row r="599" spans="1:26" ht="12.75" customHeight="1">
      <c r="A599" s="121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121"/>
      <c r="P599" s="121"/>
      <c r="Q599" s="121"/>
      <c r="R599" s="121"/>
      <c r="S599" s="121"/>
      <c r="T599" s="121"/>
      <c r="U599" s="121"/>
      <c r="V599" s="121"/>
      <c r="W599" s="121"/>
      <c r="X599" s="121"/>
      <c r="Y599" s="121"/>
      <c r="Z599" s="121"/>
    </row>
    <row r="600" spans="1:26" ht="12.75" customHeight="1">
      <c r="A600" s="121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121"/>
      <c r="P600" s="121"/>
      <c r="Q600" s="121"/>
      <c r="R600" s="121"/>
      <c r="S600" s="121"/>
      <c r="T600" s="121"/>
      <c r="U600" s="121"/>
      <c r="V600" s="121"/>
      <c r="W600" s="121"/>
      <c r="X600" s="121"/>
      <c r="Y600" s="121"/>
      <c r="Z600" s="121"/>
    </row>
    <row r="601" spans="1:26" ht="12.75" customHeight="1">
      <c r="A601" s="121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121"/>
      <c r="P601" s="121"/>
      <c r="Q601" s="121"/>
      <c r="R601" s="121"/>
      <c r="S601" s="121"/>
      <c r="T601" s="121"/>
      <c r="U601" s="121"/>
      <c r="V601" s="121"/>
      <c r="W601" s="121"/>
      <c r="X601" s="121"/>
      <c r="Y601" s="121"/>
      <c r="Z601" s="121"/>
    </row>
    <row r="602" spans="1:26" ht="12.75" customHeight="1">
      <c r="A602" s="121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121"/>
      <c r="P602" s="121"/>
      <c r="Q602" s="121"/>
      <c r="R602" s="121"/>
      <c r="S602" s="121"/>
      <c r="T602" s="121"/>
      <c r="U602" s="121"/>
      <c r="V602" s="121"/>
      <c r="W602" s="121"/>
      <c r="X602" s="121"/>
      <c r="Y602" s="121"/>
      <c r="Z602" s="121"/>
    </row>
    <row r="603" spans="1:26" ht="12.75" customHeight="1">
      <c r="A603" s="121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121"/>
      <c r="P603" s="121"/>
      <c r="Q603" s="121"/>
      <c r="R603" s="121"/>
      <c r="S603" s="121"/>
      <c r="T603" s="121"/>
      <c r="U603" s="121"/>
      <c r="V603" s="121"/>
      <c r="W603" s="121"/>
      <c r="X603" s="121"/>
      <c r="Y603" s="121"/>
      <c r="Z603" s="121"/>
    </row>
    <row r="604" spans="1:26" ht="12.75" customHeight="1">
      <c r="A604" s="121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121"/>
      <c r="P604" s="121"/>
      <c r="Q604" s="121"/>
      <c r="R604" s="121"/>
      <c r="S604" s="121"/>
      <c r="T604" s="121"/>
      <c r="U604" s="121"/>
      <c r="V604" s="121"/>
      <c r="W604" s="121"/>
      <c r="X604" s="121"/>
      <c r="Y604" s="121"/>
      <c r="Z604" s="121"/>
    </row>
    <row r="605" spans="1:26" ht="12.75" customHeight="1">
      <c r="A605" s="121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121"/>
      <c r="P605" s="121"/>
      <c r="Q605" s="121"/>
      <c r="R605" s="121"/>
      <c r="S605" s="121"/>
      <c r="T605" s="121"/>
      <c r="U605" s="121"/>
      <c r="V605" s="121"/>
      <c r="W605" s="121"/>
      <c r="X605" s="121"/>
      <c r="Y605" s="121"/>
      <c r="Z605" s="121"/>
    </row>
    <row r="606" spans="1:26" ht="12.75" customHeight="1">
      <c r="A606" s="121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121"/>
      <c r="P606" s="121"/>
      <c r="Q606" s="121"/>
      <c r="R606" s="121"/>
      <c r="S606" s="121"/>
      <c r="T606" s="121"/>
      <c r="U606" s="121"/>
      <c r="V606" s="121"/>
      <c r="W606" s="121"/>
      <c r="X606" s="121"/>
      <c r="Y606" s="121"/>
      <c r="Z606" s="121"/>
    </row>
    <row r="607" spans="1:26" ht="12.75" customHeight="1">
      <c r="A607" s="121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121"/>
      <c r="P607" s="121"/>
      <c r="Q607" s="121"/>
      <c r="R607" s="121"/>
      <c r="S607" s="121"/>
      <c r="T607" s="121"/>
      <c r="U607" s="121"/>
      <c r="V607" s="121"/>
      <c r="W607" s="121"/>
      <c r="X607" s="121"/>
      <c r="Y607" s="121"/>
      <c r="Z607" s="121"/>
    </row>
    <row r="608" spans="1:26" ht="12.75" customHeight="1">
      <c r="A608" s="121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121"/>
      <c r="P608" s="121"/>
      <c r="Q608" s="121"/>
      <c r="R608" s="121"/>
      <c r="S608" s="121"/>
      <c r="T608" s="121"/>
      <c r="U608" s="121"/>
      <c r="V608" s="121"/>
      <c r="W608" s="121"/>
      <c r="X608" s="121"/>
      <c r="Y608" s="121"/>
      <c r="Z608" s="121"/>
    </row>
    <row r="609" spans="1:26" ht="12.75" customHeight="1">
      <c r="A609" s="121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121"/>
      <c r="P609" s="121"/>
      <c r="Q609" s="121"/>
      <c r="R609" s="121"/>
      <c r="S609" s="121"/>
      <c r="T609" s="121"/>
      <c r="U609" s="121"/>
      <c r="V609" s="121"/>
      <c r="W609" s="121"/>
      <c r="X609" s="121"/>
      <c r="Y609" s="121"/>
      <c r="Z609" s="121"/>
    </row>
    <row r="610" spans="1:26" ht="12.75" customHeight="1">
      <c r="A610" s="121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121"/>
      <c r="P610" s="121"/>
      <c r="Q610" s="121"/>
      <c r="R610" s="121"/>
      <c r="S610" s="121"/>
      <c r="T610" s="121"/>
      <c r="U610" s="121"/>
      <c r="V610" s="121"/>
      <c r="W610" s="121"/>
      <c r="X610" s="121"/>
      <c r="Y610" s="121"/>
      <c r="Z610" s="121"/>
    </row>
    <row r="611" spans="1:26" ht="12.75" customHeight="1">
      <c r="A611" s="121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121"/>
      <c r="P611" s="121"/>
      <c r="Q611" s="121"/>
      <c r="R611" s="121"/>
      <c r="S611" s="121"/>
      <c r="T611" s="121"/>
      <c r="U611" s="121"/>
      <c r="V611" s="121"/>
      <c r="W611" s="121"/>
      <c r="X611" s="121"/>
      <c r="Y611" s="121"/>
      <c r="Z611" s="121"/>
    </row>
    <row r="612" spans="1:26" ht="12.75" customHeight="1">
      <c r="A612" s="121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121"/>
      <c r="P612" s="121"/>
      <c r="Q612" s="121"/>
      <c r="R612" s="121"/>
      <c r="S612" s="121"/>
      <c r="T612" s="121"/>
      <c r="U612" s="121"/>
      <c r="V612" s="121"/>
      <c r="W612" s="121"/>
      <c r="X612" s="121"/>
      <c r="Y612" s="121"/>
      <c r="Z612" s="121"/>
    </row>
    <row r="613" spans="1:26" ht="12.75" customHeight="1">
      <c r="A613" s="121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121"/>
      <c r="P613" s="121"/>
      <c r="Q613" s="121"/>
      <c r="R613" s="121"/>
      <c r="S613" s="121"/>
      <c r="T613" s="121"/>
      <c r="U613" s="121"/>
      <c r="V613" s="121"/>
      <c r="W613" s="121"/>
      <c r="X613" s="121"/>
      <c r="Y613" s="121"/>
      <c r="Z613" s="121"/>
    </row>
    <row r="614" spans="1:26" ht="12.75" customHeight="1">
      <c r="A614" s="121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</row>
    <row r="615" spans="1:26" ht="12.75" customHeight="1">
      <c r="A615" s="121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</row>
    <row r="616" spans="1:26" ht="12.75" customHeight="1">
      <c r="A616" s="121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121"/>
      <c r="P616" s="121"/>
      <c r="Q616" s="121"/>
      <c r="R616" s="121"/>
      <c r="S616" s="121"/>
      <c r="T616" s="121"/>
      <c r="U616" s="121"/>
      <c r="V616" s="121"/>
      <c r="W616" s="121"/>
      <c r="X616" s="121"/>
      <c r="Y616" s="121"/>
      <c r="Z616" s="121"/>
    </row>
    <row r="617" spans="1:26" ht="12.75" customHeight="1">
      <c r="A617" s="121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</row>
    <row r="618" spans="1:26" ht="12.75" customHeight="1">
      <c r="A618" s="121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</row>
    <row r="619" spans="1:26" ht="12.75" customHeight="1">
      <c r="A619" s="121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</row>
    <row r="620" spans="1:26" ht="12.75" customHeight="1">
      <c r="A620" s="121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</row>
    <row r="621" spans="1:26" ht="12.75" customHeight="1">
      <c r="A621" s="121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</row>
    <row r="622" spans="1:26" ht="12.75" customHeight="1">
      <c r="A622" s="121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</row>
    <row r="623" spans="1:26" ht="12.75" customHeight="1">
      <c r="A623" s="121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</row>
    <row r="624" spans="1:26" ht="12.75" customHeight="1">
      <c r="A624" s="121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</row>
    <row r="625" spans="1:26" ht="12.75" customHeight="1">
      <c r="A625" s="121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</row>
    <row r="626" spans="1:26" ht="12.75" customHeight="1">
      <c r="A626" s="121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</row>
    <row r="627" spans="1:26" ht="12.75" customHeight="1">
      <c r="A627" s="121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</row>
    <row r="628" spans="1:26" ht="12.75" customHeight="1">
      <c r="A628" s="121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121"/>
      <c r="P628" s="121"/>
      <c r="Q628" s="121"/>
      <c r="R628" s="121"/>
      <c r="S628" s="121"/>
      <c r="T628" s="121"/>
      <c r="U628" s="121"/>
      <c r="V628" s="121"/>
      <c r="W628" s="121"/>
      <c r="X628" s="121"/>
      <c r="Y628" s="121"/>
      <c r="Z628" s="121"/>
    </row>
    <row r="629" spans="1:26" ht="12.75" customHeight="1">
      <c r="A629" s="121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121"/>
      <c r="P629" s="121"/>
      <c r="Q629" s="121"/>
      <c r="R629" s="121"/>
      <c r="S629" s="121"/>
      <c r="T629" s="121"/>
      <c r="U629" s="121"/>
      <c r="V629" s="121"/>
      <c r="W629" s="121"/>
      <c r="X629" s="121"/>
      <c r="Y629" s="121"/>
      <c r="Z629" s="121"/>
    </row>
    <row r="630" spans="1:26" ht="12.75" customHeight="1">
      <c r="A630" s="121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121"/>
      <c r="P630" s="121"/>
      <c r="Q630" s="121"/>
      <c r="R630" s="121"/>
      <c r="S630" s="121"/>
      <c r="T630" s="121"/>
      <c r="U630" s="121"/>
      <c r="V630" s="121"/>
      <c r="W630" s="121"/>
      <c r="X630" s="121"/>
      <c r="Y630" s="121"/>
      <c r="Z630" s="121"/>
    </row>
    <row r="631" spans="1:26" ht="12.75" customHeight="1">
      <c r="A631" s="121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121"/>
      <c r="P631" s="121"/>
      <c r="Q631" s="121"/>
      <c r="R631" s="121"/>
      <c r="S631" s="121"/>
      <c r="T631" s="121"/>
      <c r="U631" s="121"/>
      <c r="V631" s="121"/>
      <c r="W631" s="121"/>
      <c r="X631" s="121"/>
      <c r="Y631" s="121"/>
      <c r="Z631" s="121"/>
    </row>
    <row r="632" spans="1:26" ht="12.75" customHeight="1">
      <c r="A632" s="121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121"/>
      <c r="P632" s="121"/>
      <c r="Q632" s="121"/>
      <c r="R632" s="121"/>
      <c r="S632" s="121"/>
      <c r="T632" s="121"/>
      <c r="U632" s="121"/>
      <c r="V632" s="121"/>
      <c r="W632" s="121"/>
      <c r="X632" s="121"/>
      <c r="Y632" s="121"/>
      <c r="Z632" s="121"/>
    </row>
    <row r="633" spans="1:26" ht="12.75" customHeight="1">
      <c r="A633" s="121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121"/>
      <c r="P633" s="121"/>
      <c r="Q633" s="121"/>
      <c r="R633" s="121"/>
      <c r="S633" s="121"/>
      <c r="T633" s="121"/>
      <c r="U633" s="121"/>
      <c r="V633" s="121"/>
      <c r="W633" s="121"/>
      <c r="X633" s="121"/>
      <c r="Y633" s="121"/>
      <c r="Z633" s="121"/>
    </row>
    <row r="634" spans="1:26" ht="12.75" customHeight="1">
      <c r="A634" s="121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121"/>
      <c r="P634" s="121"/>
      <c r="Q634" s="121"/>
      <c r="R634" s="121"/>
      <c r="S634" s="121"/>
      <c r="T634" s="121"/>
      <c r="U634" s="121"/>
      <c r="V634" s="121"/>
      <c r="W634" s="121"/>
      <c r="X634" s="121"/>
      <c r="Y634" s="121"/>
      <c r="Z634" s="121"/>
    </row>
    <row r="635" spans="1:26" ht="12.75" customHeight="1">
      <c r="A635" s="121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121"/>
      <c r="P635" s="121"/>
      <c r="Q635" s="121"/>
      <c r="R635" s="121"/>
      <c r="S635" s="121"/>
      <c r="T635" s="121"/>
      <c r="U635" s="121"/>
      <c r="V635" s="121"/>
      <c r="W635" s="121"/>
      <c r="X635" s="121"/>
      <c r="Y635" s="121"/>
      <c r="Z635" s="121"/>
    </row>
    <row r="636" spans="1:26" ht="12.75" customHeight="1">
      <c r="A636" s="121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121"/>
      <c r="P636" s="121"/>
      <c r="Q636" s="121"/>
      <c r="R636" s="121"/>
      <c r="S636" s="121"/>
      <c r="T636" s="121"/>
      <c r="U636" s="121"/>
      <c r="V636" s="121"/>
      <c r="W636" s="121"/>
      <c r="X636" s="121"/>
      <c r="Y636" s="121"/>
      <c r="Z636" s="121"/>
    </row>
    <row r="637" spans="1:26" ht="12.75" customHeight="1">
      <c r="A637" s="121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121"/>
      <c r="P637" s="121"/>
      <c r="Q637" s="121"/>
      <c r="R637" s="121"/>
      <c r="S637" s="121"/>
      <c r="T637" s="121"/>
      <c r="U637" s="121"/>
      <c r="V637" s="121"/>
      <c r="W637" s="121"/>
      <c r="X637" s="121"/>
      <c r="Y637" s="121"/>
      <c r="Z637" s="121"/>
    </row>
    <row r="638" spans="1:26" ht="12.75" customHeight="1">
      <c r="A638" s="121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121"/>
      <c r="P638" s="121"/>
      <c r="Q638" s="121"/>
      <c r="R638" s="121"/>
      <c r="S638" s="121"/>
      <c r="T638" s="121"/>
      <c r="U638" s="121"/>
      <c r="V638" s="121"/>
      <c r="W638" s="121"/>
      <c r="X638" s="121"/>
      <c r="Y638" s="121"/>
      <c r="Z638" s="121"/>
    </row>
    <row r="639" spans="1:26" ht="12.75" customHeight="1">
      <c r="A639" s="121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121"/>
      <c r="P639" s="121"/>
      <c r="Q639" s="121"/>
      <c r="R639" s="121"/>
      <c r="S639" s="121"/>
      <c r="T639" s="121"/>
      <c r="U639" s="121"/>
      <c r="V639" s="121"/>
      <c r="W639" s="121"/>
      <c r="X639" s="121"/>
      <c r="Y639" s="121"/>
      <c r="Z639" s="121"/>
    </row>
    <row r="640" spans="1:26" ht="12.75" customHeight="1">
      <c r="A640" s="121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121"/>
      <c r="P640" s="121"/>
      <c r="Q640" s="121"/>
      <c r="R640" s="121"/>
      <c r="S640" s="121"/>
      <c r="T640" s="121"/>
      <c r="U640" s="121"/>
      <c r="V640" s="121"/>
      <c r="W640" s="121"/>
      <c r="X640" s="121"/>
      <c r="Y640" s="121"/>
      <c r="Z640" s="121"/>
    </row>
    <row r="641" spans="1:26" ht="12.75" customHeight="1">
      <c r="A641" s="121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121"/>
      <c r="P641" s="121"/>
      <c r="Q641" s="121"/>
      <c r="R641" s="121"/>
      <c r="S641" s="121"/>
      <c r="T641" s="121"/>
      <c r="U641" s="121"/>
      <c r="V641" s="121"/>
      <c r="W641" s="121"/>
      <c r="X641" s="121"/>
      <c r="Y641" s="121"/>
      <c r="Z641" s="121"/>
    </row>
    <row r="642" spans="1:26" ht="12.75" customHeight="1">
      <c r="A642" s="121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121"/>
      <c r="P642" s="121"/>
      <c r="Q642" s="121"/>
      <c r="R642" s="121"/>
      <c r="S642" s="121"/>
      <c r="T642" s="121"/>
      <c r="U642" s="121"/>
      <c r="V642" s="121"/>
      <c r="W642" s="121"/>
      <c r="X642" s="121"/>
      <c r="Y642" s="121"/>
      <c r="Z642" s="121"/>
    </row>
    <row r="643" spans="1:26" ht="12.75" customHeight="1">
      <c r="A643" s="121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121"/>
      <c r="P643" s="121"/>
      <c r="Q643" s="121"/>
      <c r="R643" s="121"/>
      <c r="S643" s="121"/>
      <c r="T643" s="121"/>
      <c r="U643" s="121"/>
      <c r="V643" s="121"/>
      <c r="W643" s="121"/>
      <c r="X643" s="121"/>
      <c r="Y643" s="121"/>
      <c r="Z643" s="121"/>
    </row>
    <row r="644" spans="1:26" ht="12.75" customHeight="1">
      <c r="A644" s="121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121"/>
      <c r="P644" s="121"/>
      <c r="Q644" s="121"/>
      <c r="R644" s="121"/>
      <c r="S644" s="121"/>
      <c r="T644" s="121"/>
      <c r="U644" s="121"/>
      <c r="V644" s="121"/>
      <c r="W644" s="121"/>
      <c r="X644" s="121"/>
      <c r="Y644" s="121"/>
      <c r="Z644" s="121"/>
    </row>
    <row r="645" spans="1:26" ht="12.75" customHeight="1">
      <c r="A645" s="121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121"/>
      <c r="P645" s="121"/>
      <c r="Q645" s="121"/>
      <c r="R645" s="121"/>
      <c r="S645" s="121"/>
      <c r="T645" s="121"/>
      <c r="U645" s="121"/>
      <c r="V645" s="121"/>
      <c r="W645" s="121"/>
      <c r="X645" s="121"/>
      <c r="Y645" s="121"/>
      <c r="Z645" s="121"/>
    </row>
    <row r="646" spans="1:26" ht="12.75" customHeight="1">
      <c r="A646" s="121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121"/>
      <c r="P646" s="121"/>
      <c r="Q646" s="121"/>
      <c r="R646" s="121"/>
      <c r="S646" s="121"/>
      <c r="T646" s="121"/>
      <c r="U646" s="121"/>
      <c r="V646" s="121"/>
      <c r="W646" s="121"/>
      <c r="X646" s="121"/>
      <c r="Y646" s="121"/>
      <c r="Z646" s="121"/>
    </row>
    <row r="647" spans="1:26" ht="12.75" customHeight="1">
      <c r="A647" s="121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121"/>
      <c r="P647" s="121"/>
      <c r="Q647" s="121"/>
      <c r="R647" s="121"/>
      <c r="S647" s="121"/>
      <c r="T647" s="121"/>
      <c r="U647" s="121"/>
      <c r="V647" s="121"/>
      <c r="W647" s="121"/>
      <c r="X647" s="121"/>
      <c r="Y647" s="121"/>
      <c r="Z647" s="121"/>
    </row>
    <row r="648" spans="1:26" ht="12.75" customHeight="1">
      <c r="A648" s="121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121"/>
      <c r="P648" s="121"/>
      <c r="Q648" s="121"/>
      <c r="R648" s="121"/>
      <c r="S648" s="121"/>
      <c r="T648" s="121"/>
      <c r="U648" s="121"/>
      <c r="V648" s="121"/>
      <c r="W648" s="121"/>
      <c r="X648" s="121"/>
      <c r="Y648" s="121"/>
      <c r="Z648" s="121"/>
    </row>
    <row r="649" spans="1:26" ht="12.75" customHeight="1">
      <c r="A649" s="121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121"/>
      <c r="P649" s="121"/>
      <c r="Q649" s="121"/>
      <c r="R649" s="121"/>
      <c r="S649" s="121"/>
      <c r="T649" s="121"/>
      <c r="U649" s="121"/>
      <c r="V649" s="121"/>
      <c r="W649" s="121"/>
      <c r="X649" s="121"/>
      <c r="Y649" s="121"/>
      <c r="Z649" s="121"/>
    </row>
    <row r="650" spans="1:26" ht="12.75" customHeight="1">
      <c r="A650" s="121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121"/>
      <c r="P650" s="121"/>
      <c r="Q650" s="121"/>
      <c r="R650" s="121"/>
      <c r="S650" s="121"/>
      <c r="T650" s="121"/>
      <c r="U650" s="121"/>
      <c r="V650" s="121"/>
      <c r="W650" s="121"/>
      <c r="X650" s="121"/>
      <c r="Y650" s="121"/>
      <c r="Z650" s="121"/>
    </row>
    <row r="651" spans="1:26" ht="12.75" customHeight="1">
      <c r="A651" s="121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121"/>
      <c r="P651" s="121"/>
      <c r="Q651" s="121"/>
      <c r="R651" s="121"/>
      <c r="S651" s="121"/>
      <c r="T651" s="121"/>
      <c r="U651" s="121"/>
      <c r="V651" s="121"/>
      <c r="W651" s="121"/>
      <c r="X651" s="121"/>
      <c r="Y651" s="121"/>
      <c r="Z651" s="121"/>
    </row>
    <row r="652" spans="1:26" ht="12.75" customHeight="1">
      <c r="A652" s="121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</row>
    <row r="653" spans="1:26" ht="12.75" customHeight="1">
      <c r="A653" s="121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</row>
    <row r="654" spans="1:26" ht="12.75" customHeight="1">
      <c r="A654" s="121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121"/>
      <c r="P654" s="121"/>
      <c r="Q654" s="121"/>
      <c r="R654" s="121"/>
      <c r="S654" s="121"/>
      <c r="T654" s="121"/>
      <c r="U654" s="121"/>
      <c r="V654" s="121"/>
      <c r="W654" s="121"/>
      <c r="X654" s="121"/>
      <c r="Y654" s="121"/>
      <c r="Z654" s="121"/>
    </row>
    <row r="655" spans="1:26" ht="12.75" customHeight="1">
      <c r="A655" s="121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</row>
    <row r="656" spans="1:26" ht="12.75" customHeight="1">
      <c r="A656" s="121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</row>
    <row r="657" spans="1:26" ht="12.75" customHeight="1">
      <c r="A657" s="121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</row>
    <row r="658" spans="1:26" ht="12.75" customHeight="1">
      <c r="A658" s="121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</row>
    <row r="659" spans="1:26" ht="12.75" customHeight="1">
      <c r="A659" s="121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</row>
    <row r="660" spans="1:26" ht="12.75" customHeight="1">
      <c r="A660" s="121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</row>
    <row r="661" spans="1:26" ht="12.75" customHeight="1">
      <c r="A661" s="121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</row>
    <row r="662" spans="1:26" ht="12.75" customHeight="1">
      <c r="A662" s="121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</row>
    <row r="663" spans="1:26" ht="12.75" customHeight="1">
      <c r="A663" s="121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</row>
    <row r="664" spans="1:26" ht="12.75" customHeight="1">
      <c r="A664" s="121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</row>
    <row r="665" spans="1:26" ht="12.75" customHeight="1">
      <c r="A665" s="121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</row>
    <row r="666" spans="1:26" ht="12.75" customHeight="1">
      <c r="A666" s="121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121"/>
      <c r="P666" s="121"/>
      <c r="Q666" s="121"/>
      <c r="R666" s="121"/>
      <c r="S666" s="121"/>
      <c r="T666" s="121"/>
      <c r="U666" s="121"/>
      <c r="V666" s="121"/>
      <c r="W666" s="121"/>
      <c r="X666" s="121"/>
      <c r="Y666" s="121"/>
      <c r="Z666" s="121"/>
    </row>
    <row r="667" spans="1:26" ht="12.75" customHeight="1">
      <c r="A667" s="121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121"/>
      <c r="P667" s="121"/>
      <c r="Q667" s="121"/>
      <c r="R667" s="121"/>
      <c r="S667" s="121"/>
      <c r="T667" s="121"/>
      <c r="U667" s="121"/>
      <c r="V667" s="121"/>
      <c r="W667" s="121"/>
      <c r="X667" s="121"/>
      <c r="Y667" s="121"/>
      <c r="Z667" s="121"/>
    </row>
    <row r="668" spans="1:26" ht="12.75" customHeight="1">
      <c r="A668" s="121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121"/>
      <c r="P668" s="121"/>
      <c r="Q668" s="121"/>
      <c r="R668" s="121"/>
      <c r="S668" s="121"/>
      <c r="T668" s="121"/>
      <c r="U668" s="121"/>
      <c r="V668" s="121"/>
      <c r="W668" s="121"/>
      <c r="X668" s="121"/>
      <c r="Y668" s="121"/>
      <c r="Z668" s="121"/>
    </row>
    <row r="669" spans="1:26" ht="12.75" customHeight="1">
      <c r="A669" s="121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121"/>
      <c r="P669" s="121"/>
      <c r="Q669" s="121"/>
      <c r="R669" s="121"/>
      <c r="S669" s="121"/>
      <c r="T669" s="121"/>
      <c r="U669" s="121"/>
      <c r="V669" s="121"/>
      <c r="W669" s="121"/>
      <c r="X669" s="121"/>
      <c r="Y669" s="121"/>
      <c r="Z669" s="121"/>
    </row>
    <row r="670" spans="1:26" ht="12.75" customHeight="1">
      <c r="A670" s="121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121"/>
      <c r="P670" s="121"/>
      <c r="Q670" s="121"/>
      <c r="R670" s="121"/>
      <c r="S670" s="121"/>
      <c r="T670" s="121"/>
      <c r="U670" s="121"/>
      <c r="V670" s="121"/>
      <c r="W670" s="121"/>
      <c r="X670" s="121"/>
      <c r="Y670" s="121"/>
      <c r="Z670" s="121"/>
    </row>
    <row r="671" spans="1:26" ht="12.75" customHeight="1">
      <c r="A671" s="121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121"/>
      <c r="P671" s="121"/>
      <c r="Q671" s="121"/>
      <c r="R671" s="121"/>
      <c r="S671" s="121"/>
      <c r="T671" s="121"/>
      <c r="U671" s="121"/>
      <c r="V671" s="121"/>
      <c r="W671" s="121"/>
      <c r="X671" s="121"/>
      <c r="Y671" s="121"/>
      <c r="Z671" s="121"/>
    </row>
    <row r="672" spans="1:26" ht="12.75" customHeight="1">
      <c r="A672" s="121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121"/>
      <c r="P672" s="121"/>
      <c r="Q672" s="121"/>
      <c r="R672" s="121"/>
      <c r="S672" s="121"/>
      <c r="T672" s="121"/>
      <c r="U672" s="121"/>
      <c r="V672" s="121"/>
      <c r="W672" s="121"/>
      <c r="X672" s="121"/>
      <c r="Y672" s="121"/>
      <c r="Z672" s="121"/>
    </row>
    <row r="673" spans="1:26" ht="12.75" customHeight="1">
      <c r="A673" s="121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121"/>
      <c r="P673" s="121"/>
      <c r="Q673" s="121"/>
      <c r="R673" s="121"/>
      <c r="S673" s="121"/>
      <c r="T673" s="121"/>
      <c r="U673" s="121"/>
      <c r="V673" s="121"/>
      <c r="W673" s="121"/>
      <c r="X673" s="121"/>
      <c r="Y673" s="121"/>
      <c r="Z673" s="121"/>
    </row>
    <row r="674" spans="1:26" ht="12.75" customHeight="1">
      <c r="A674" s="121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121"/>
      <c r="P674" s="121"/>
      <c r="Q674" s="121"/>
      <c r="R674" s="121"/>
      <c r="S674" s="121"/>
      <c r="T674" s="121"/>
      <c r="U674" s="121"/>
      <c r="V674" s="121"/>
      <c r="W674" s="121"/>
      <c r="X674" s="121"/>
      <c r="Y674" s="121"/>
      <c r="Z674" s="121"/>
    </row>
    <row r="675" spans="1:26" ht="12.75" customHeight="1">
      <c r="A675" s="121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121"/>
      <c r="P675" s="121"/>
      <c r="Q675" s="121"/>
      <c r="R675" s="121"/>
      <c r="S675" s="121"/>
      <c r="T675" s="121"/>
      <c r="U675" s="121"/>
      <c r="V675" s="121"/>
      <c r="W675" s="121"/>
      <c r="X675" s="121"/>
      <c r="Y675" s="121"/>
      <c r="Z675" s="121"/>
    </row>
    <row r="676" spans="1:26" ht="12.75" customHeight="1">
      <c r="A676" s="121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121"/>
      <c r="P676" s="121"/>
      <c r="Q676" s="121"/>
      <c r="R676" s="121"/>
      <c r="S676" s="121"/>
      <c r="T676" s="121"/>
      <c r="U676" s="121"/>
      <c r="V676" s="121"/>
      <c r="W676" s="121"/>
      <c r="X676" s="121"/>
      <c r="Y676" s="121"/>
      <c r="Z676" s="121"/>
    </row>
    <row r="677" spans="1:26" ht="12.75" customHeight="1">
      <c r="A677" s="121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121"/>
      <c r="P677" s="121"/>
      <c r="Q677" s="121"/>
      <c r="R677" s="121"/>
      <c r="S677" s="121"/>
      <c r="T677" s="121"/>
      <c r="U677" s="121"/>
      <c r="V677" s="121"/>
      <c r="W677" s="121"/>
      <c r="X677" s="121"/>
      <c r="Y677" s="121"/>
      <c r="Z677" s="121"/>
    </row>
    <row r="678" spans="1:26" ht="12.75" customHeight="1">
      <c r="A678" s="121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121"/>
      <c r="P678" s="121"/>
      <c r="Q678" s="121"/>
      <c r="R678" s="121"/>
      <c r="S678" s="121"/>
      <c r="T678" s="121"/>
      <c r="U678" s="121"/>
      <c r="V678" s="121"/>
      <c r="W678" s="121"/>
      <c r="X678" s="121"/>
      <c r="Y678" s="121"/>
      <c r="Z678" s="121"/>
    </row>
    <row r="679" spans="1:26" ht="12.75" customHeight="1">
      <c r="A679" s="121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121"/>
      <c r="P679" s="121"/>
      <c r="Q679" s="121"/>
      <c r="R679" s="121"/>
      <c r="S679" s="121"/>
      <c r="T679" s="121"/>
      <c r="U679" s="121"/>
      <c r="V679" s="121"/>
      <c r="W679" s="121"/>
      <c r="X679" s="121"/>
      <c r="Y679" s="121"/>
      <c r="Z679" s="121"/>
    </row>
    <row r="680" spans="1:26" ht="12.75" customHeight="1">
      <c r="A680" s="121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121"/>
      <c r="P680" s="121"/>
      <c r="Q680" s="121"/>
      <c r="R680" s="121"/>
      <c r="S680" s="121"/>
      <c r="T680" s="121"/>
      <c r="U680" s="121"/>
      <c r="V680" s="121"/>
      <c r="W680" s="121"/>
      <c r="X680" s="121"/>
      <c r="Y680" s="121"/>
      <c r="Z680" s="121"/>
    </row>
    <row r="681" spans="1:26" ht="12.75" customHeight="1">
      <c r="A681" s="121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121"/>
      <c r="P681" s="121"/>
      <c r="Q681" s="121"/>
      <c r="R681" s="121"/>
      <c r="S681" s="121"/>
      <c r="T681" s="121"/>
      <c r="U681" s="121"/>
      <c r="V681" s="121"/>
      <c r="W681" s="121"/>
      <c r="X681" s="121"/>
      <c r="Y681" s="121"/>
      <c r="Z681" s="121"/>
    </row>
    <row r="682" spans="1:26" ht="12.75" customHeight="1">
      <c r="A682" s="121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121"/>
      <c r="P682" s="121"/>
      <c r="Q682" s="121"/>
      <c r="R682" s="121"/>
      <c r="S682" s="121"/>
      <c r="T682" s="121"/>
      <c r="U682" s="121"/>
      <c r="V682" s="121"/>
      <c r="W682" s="121"/>
      <c r="X682" s="121"/>
      <c r="Y682" s="121"/>
      <c r="Z682" s="121"/>
    </row>
    <row r="683" spans="1:26" ht="12.75" customHeight="1">
      <c r="A683" s="121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121"/>
      <c r="P683" s="121"/>
      <c r="Q683" s="121"/>
      <c r="R683" s="121"/>
      <c r="S683" s="121"/>
      <c r="T683" s="121"/>
      <c r="U683" s="121"/>
      <c r="V683" s="121"/>
      <c r="W683" s="121"/>
      <c r="X683" s="121"/>
      <c r="Y683" s="121"/>
      <c r="Z683" s="121"/>
    </row>
    <row r="684" spans="1:26" ht="12.75" customHeight="1">
      <c r="A684" s="121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121"/>
      <c r="P684" s="121"/>
      <c r="Q684" s="121"/>
      <c r="R684" s="121"/>
      <c r="S684" s="121"/>
      <c r="T684" s="121"/>
      <c r="U684" s="121"/>
      <c r="V684" s="121"/>
      <c r="W684" s="121"/>
      <c r="X684" s="121"/>
      <c r="Y684" s="121"/>
      <c r="Z684" s="121"/>
    </row>
    <row r="685" spans="1:26" ht="12.75" customHeight="1">
      <c r="A685" s="121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121"/>
      <c r="P685" s="121"/>
      <c r="Q685" s="121"/>
      <c r="R685" s="121"/>
      <c r="S685" s="121"/>
      <c r="T685" s="121"/>
      <c r="U685" s="121"/>
      <c r="V685" s="121"/>
      <c r="W685" s="121"/>
      <c r="X685" s="121"/>
      <c r="Y685" s="121"/>
      <c r="Z685" s="121"/>
    </row>
    <row r="686" spans="1:26" ht="12.75" customHeight="1">
      <c r="A686" s="121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121"/>
      <c r="P686" s="121"/>
      <c r="Q686" s="121"/>
      <c r="R686" s="121"/>
      <c r="S686" s="121"/>
      <c r="T686" s="121"/>
      <c r="U686" s="121"/>
      <c r="V686" s="121"/>
      <c r="W686" s="121"/>
      <c r="X686" s="121"/>
      <c r="Y686" s="121"/>
      <c r="Z686" s="121"/>
    </row>
    <row r="687" spans="1:26" ht="12.75" customHeight="1">
      <c r="A687" s="121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121"/>
      <c r="P687" s="121"/>
      <c r="Q687" s="121"/>
      <c r="R687" s="121"/>
      <c r="S687" s="121"/>
      <c r="T687" s="121"/>
      <c r="U687" s="121"/>
      <c r="V687" s="121"/>
      <c r="W687" s="121"/>
      <c r="X687" s="121"/>
      <c r="Y687" s="121"/>
      <c r="Z687" s="121"/>
    </row>
    <row r="688" spans="1:26" ht="12.75" customHeight="1">
      <c r="A688" s="121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121"/>
      <c r="P688" s="121"/>
      <c r="Q688" s="121"/>
      <c r="R688" s="121"/>
      <c r="S688" s="121"/>
      <c r="T688" s="121"/>
      <c r="U688" s="121"/>
      <c r="V688" s="121"/>
      <c r="W688" s="121"/>
      <c r="X688" s="121"/>
      <c r="Y688" s="121"/>
      <c r="Z688" s="121"/>
    </row>
    <row r="689" spans="1:26" ht="12.75" customHeight="1">
      <c r="A689" s="121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121"/>
      <c r="P689" s="121"/>
      <c r="Q689" s="121"/>
      <c r="R689" s="121"/>
      <c r="S689" s="121"/>
      <c r="T689" s="121"/>
      <c r="U689" s="121"/>
      <c r="V689" s="121"/>
      <c r="W689" s="121"/>
      <c r="X689" s="121"/>
      <c r="Y689" s="121"/>
      <c r="Z689" s="121"/>
    </row>
    <row r="690" spans="1:26" ht="12.75" customHeight="1">
      <c r="A690" s="121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</row>
    <row r="691" spans="1:26" ht="12.75" customHeight="1">
      <c r="A691" s="121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</row>
    <row r="692" spans="1:26" ht="12.75" customHeight="1">
      <c r="A692" s="121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121"/>
      <c r="P692" s="121"/>
      <c r="Q692" s="121"/>
      <c r="R692" s="121"/>
      <c r="S692" s="121"/>
      <c r="T692" s="121"/>
      <c r="U692" s="121"/>
      <c r="V692" s="121"/>
      <c r="W692" s="121"/>
      <c r="X692" s="121"/>
      <c r="Y692" s="121"/>
      <c r="Z692" s="121"/>
    </row>
    <row r="693" spans="1:26" ht="12.75" customHeight="1">
      <c r="A693" s="121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</row>
    <row r="694" spans="1:26" ht="12.75" customHeight="1">
      <c r="A694" s="121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</row>
    <row r="695" spans="1:26" ht="12.75" customHeight="1">
      <c r="A695" s="121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</row>
    <row r="696" spans="1:26" ht="12.75" customHeight="1">
      <c r="A696" s="121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</row>
    <row r="697" spans="1:26" ht="12.75" customHeight="1">
      <c r="A697" s="121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</row>
    <row r="698" spans="1:26" ht="12.75" customHeight="1">
      <c r="A698" s="121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</row>
    <row r="699" spans="1:26" ht="12.75" customHeight="1">
      <c r="A699" s="121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</row>
    <row r="700" spans="1:26" ht="12.75" customHeight="1">
      <c r="A700" s="121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</row>
    <row r="701" spans="1:26" ht="12.75" customHeight="1">
      <c r="A701" s="121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</row>
    <row r="702" spans="1:26" ht="12.75" customHeight="1">
      <c r="A702" s="121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</row>
    <row r="703" spans="1:26" ht="12.75" customHeight="1">
      <c r="A703" s="121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</row>
    <row r="704" spans="1:26" ht="12.75" customHeight="1">
      <c r="A704" s="121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121"/>
      <c r="P704" s="121"/>
      <c r="Q704" s="121"/>
      <c r="R704" s="121"/>
      <c r="S704" s="121"/>
      <c r="T704" s="121"/>
      <c r="U704" s="121"/>
      <c r="V704" s="121"/>
      <c r="W704" s="121"/>
      <c r="X704" s="121"/>
      <c r="Y704" s="121"/>
      <c r="Z704" s="121"/>
    </row>
    <row r="705" spans="1:26" ht="12.75" customHeight="1">
      <c r="A705" s="121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121"/>
      <c r="P705" s="121"/>
      <c r="Q705" s="121"/>
      <c r="R705" s="121"/>
      <c r="S705" s="121"/>
      <c r="T705" s="121"/>
      <c r="U705" s="121"/>
      <c r="V705" s="121"/>
      <c r="W705" s="121"/>
      <c r="X705" s="121"/>
      <c r="Y705" s="121"/>
      <c r="Z705" s="121"/>
    </row>
    <row r="706" spans="1:26" ht="12.75" customHeight="1">
      <c r="A706" s="121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121"/>
      <c r="P706" s="121"/>
      <c r="Q706" s="121"/>
      <c r="R706" s="121"/>
      <c r="S706" s="121"/>
      <c r="T706" s="121"/>
      <c r="U706" s="121"/>
      <c r="V706" s="121"/>
      <c r="W706" s="121"/>
      <c r="X706" s="121"/>
      <c r="Y706" s="121"/>
      <c r="Z706" s="121"/>
    </row>
    <row r="707" spans="1:26" ht="12.75" customHeight="1">
      <c r="A707" s="121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121"/>
      <c r="P707" s="121"/>
      <c r="Q707" s="121"/>
      <c r="R707" s="121"/>
      <c r="S707" s="121"/>
      <c r="T707" s="121"/>
      <c r="U707" s="121"/>
      <c r="V707" s="121"/>
      <c r="W707" s="121"/>
      <c r="X707" s="121"/>
      <c r="Y707" s="121"/>
      <c r="Z707" s="121"/>
    </row>
    <row r="708" spans="1:26" ht="12.75" customHeight="1">
      <c r="A708" s="121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121"/>
      <c r="P708" s="121"/>
      <c r="Q708" s="121"/>
      <c r="R708" s="121"/>
      <c r="S708" s="121"/>
      <c r="T708" s="121"/>
      <c r="U708" s="121"/>
      <c r="V708" s="121"/>
      <c r="W708" s="121"/>
      <c r="X708" s="121"/>
      <c r="Y708" s="121"/>
      <c r="Z708" s="121"/>
    </row>
    <row r="709" spans="1:26" ht="12.75" customHeight="1">
      <c r="A709" s="121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121"/>
      <c r="P709" s="121"/>
      <c r="Q709" s="121"/>
      <c r="R709" s="121"/>
      <c r="S709" s="121"/>
      <c r="T709" s="121"/>
      <c r="U709" s="121"/>
      <c r="V709" s="121"/>
      <c r="W709" s="121"/>
      <c r="X709" s="121"/>
      <c r="Y709" s="121"/>
      <c r="Z709" s="121"/>
    </row>
    <row r="710" spans="1:26" ht="12.75" customHeight="1">
      <c r="A710" s="121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121"/>
      <c r="P710" s="121"/>
      <c r="Q710" s="121"/>
      <c r="R710" s="121"/>
      <c r="S710" s="121"/>
      <c r="T710" s="121"/>
      <c r="U710" s="121"/>
      <c r="V710" s="121"/>
      <c r="W710" s="121"/>
      <c r="X710" s="121"/>
      <c r="Y710" s="121"/>
      <c r="Z710" s="121"/>
    </row>
    <row r="711" spans="1:26" ht="12.75" customHeight="1">
      <c r="A711" s="121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121"/>
      <c r="P711" s="121"/>
      <c r="Q711" s="121"/>
      <c r="R711" s="121"/>
      <c r="S711" s="121"/>
      <c r="T711" s="121"/>
      <c r="U711" s="121"/>
      <c r="V711" s="121"/>
      <c r="W711" s="121"/>
      <c r="X711" s="121"/>
      <c r="Y711" s="121"/>
      <c r="Z711" s="121"/>
    </row>
    <row r="712" spans="1:26" ht="12.75" customHeight="1">
      <c r="A712" s="121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121"/>
      <c r="P712" s="121"/>
      <c r="Q712" s="121"/>
      <c r="R712" s="121"/>
      <c r="S712" s="121"/>
      <c r="T712" s="121"/>
      <c r="U712" s="121"/>
      <c r="V712" s="121"/>
      <c r="W712" s="121"/>
      <c r="X712" s="121"/>
      <c r="Y712" s="121"/>
      <c r="Z712" s="121"/>
    </row>
    <row r="713" spans="1:26" ht="12.75" customHeight="1">
      <c r="A713" s="121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121"/>
      <c r="P713" s="121"/>
      <c r="Q713" s="121"/>
      <c r="R713" s="121"/>
      <c r="S713" s="121"/>
      <c r="T713" s="121"/>
      <c r="U713" s="121"/>
      <c r="V713" s="121"/>
      <c r="W713" s="121"/>
      <c r="X713" s="121"/>
      <c r="Y713" s="121"/>
      <c r="Z713" s="121"/>
    </row>
    <row r="714" spans="1:26" ht="12.75" customHeight="1">
      <c r="A714" s="121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121"/>
      <c r="P714" s="121"/>
      <c r="Q714" s="121"/>
      <c r="R714" s="121"/>
      <c r="S714" s="121"/>
      <c r="T714" s="121"/>
      <c r="U714" s="121"/>
      <c r="V714" s="121"/>
      <c r="W714" s="121"/>
      <c r="X714" s="121"/>
      <c r="Y714" s="121"/>
      <c r="Z714" s="121"/>
    </row>
    <row r="715" spans="1:26" ht="12.75" customHeight="1">
      <c r="A715" s="121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121"/>
      <c r="P715" s="121"/>
      <c r="Q715" s="121"/>
      <c r="R715" s="121"/>
      <c r="S715" s="121"/>
      <c r="T715" s="121"/>
      <c r="U715" s="121"/>
      <c r="V715" s="121"/>
      <c r="W715" s="121"/>
      <c r="X715" s="121"/>
      <c r="Y715" s="121"/>
      <c r="Z715" s="121"/>
    </row>
    <row r="716" spans="1:26" ht="12.75" customHeight="1">
      <c r="A716" s="121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121"/>
      <c r="P716" s="121"/>
      <c r="Q716" s="121"/>
      <c r="R716" s="121"/>
      <c r="S716" s="121"/>
      <c r="T716" s="121"/>
      <c r="U716" s="121"/>
      <c r="V716" s="121"/>
      <c r="W716" s="121"/>
      <c r="X716" s="121"/>
      <c r="Y716" s="121"/>
      <c r="Z716" s="121"/>
    </row>
    <row r="717" spans="1:26" ht="12.75" customHeight="1">
      <c r="A717" s="121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121"/>
      <c r="P717" s="121"/>
      <c r="Q717" s="121"/>
      <c r="R717" s="121"/>
      <c r="S717" s="121"/>
      <c r="T717" s="121"/>
      <c r="U717" s="121"/>
      <c r="V717" s="121"/>
      <c r="W717" s="121"/>
      <c r="X717" s="121"/>
      <c r="Y717" s="121"/>
      <c r="Z717" s="121"/>
    </row>
    <row r="718" spans="1:26" ht="12.75" customHeight="1">
      <c r="A718" s="121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121"/>
      <c r="P718" s="121"/>
      <c r="Q718" s="121"/>
      <c r="R718" s="121"/>
      <c r="S718" s="121"/>
      <c r="T718" s="121"/>
      <c r="U718" s="121"/>
      <c r="V718" s="121"/>
      <c r="W718" s="121"/>
      <c r="X718" s="121"/>
      <c r="Y718" s="121"/>
      <c r="Z718" s="121"/>
    </row>
    <row r="719" spans="1:26" ht="12.75" customHeight="1">
      <c r="A719" s="121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121"/>
      <c r="P719" s="121"/>
      <c r="Q719" s="121"/>
      <c r="R719" s="121"/>
      <c r="S719" s="121"/>
      <c r="T719" s="121"/>
      <c r="U719" s="121"/>
      <c r="V719" s="121"/>
      <c r="W719" s="121"/>
      <c r="X719" s="121"/>
      <c r="Y719" s="121"/>
      <c r="Z719" s="121"/>
    </row>
    <row r="720" spans="1:26" ht="12.75" customHeight="1">
      <c r="A720" s="121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121"/>
      <c r="P720" s="121"/>
      <c r="Q720" s="121"/>
      <c r="R720" s="121"/>
      <c r="S720" s="121"/>
      <c r="T720" s="121"/>
      <c r="U720" s="121"/>
      <c r="V720" s="121"/>
      <c r="W720" s="121"/>
      <c r="X720" s="121"/>
      <c r="Y720" s="121"/>
      <c r="Z720" s="121"/>
    </row>
    <row r="721" spans="1:26" ht="12.75" customHeight="1">
      <c r="A721" s="121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121"/>
      <c r="P721" s="121"/>
      <c r="Q721" s="121"/>
      <c r="R721" s="121"/>
      <c r="S721" s="121"/>
      <c r="T721" s="121"/>
      <c r="U721" s="121"/>
      <c r="V721" s="121"/>
      <c r="W721" s="121"/>
      <c r="X721" s="121"/>
      <c r="Y721" s="121"/>
      <c r="Z721" s="121"/>
    </row>
    <row r="722" spans="1:26" ht="12.75" customHeight="1">
      <c r="A722" s="121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121"/>
      <c r="P722" s="121"/>
      <c r="Q722" s="121"/>
      <c r="R722" s="121"/>
      <c r="S722" s="121"/>
      <c r="T722" s="121"/>
      <c r="U722" s="121"/>
      <c r="V722" s="121"/>
      <c r="W722" s="121"/>
      <c r="X722" s="121"/>
      <c r="Y722" s="121"/>
      <c r="Z722" s="121"/>
    </row>
    <row r="723" spans="1:26" ht="12.75" customHeight="1">
      <c r="A723" s="121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121"/>
      <c r="P723" s="121"/>
      <c r="Q723" s="121"/>
      <c r="R723" s="121"/>
      <c r="S723" s="121"/>
      <c r="T723" s="121"/>
      <c r="U723" s="121"/>
      <c r="V723" s="121"/>
      <c r="W723" s="121"/>
      <c r="X723" s="121"/>
      <c r="Y723" s="121"/>
      <c r="Z723" s="121"/>
    </row>
    <row r="724" spans="1:26" ht="12.75" customHeight="1">
      <c r="A724" s="121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121"/>
      <c r="P724" s="121"/>
      <c r="Q724" s="121"/>
      <c r="R724" s="121"/>
      <c r="S724" s="121"/>
      <c r="T724" s="121"/>
      <c r="U724" s="121"/>
      <c r="V724" s="121"/>
      <c r="W724" s="121"/>
      <c r="X724" s="121"/>
      <c r="Y724" s="121"/>
      <c r="Z724" s="121"/>
    </row>
    <row r="725" spans="1:26" ht="12.75" customHeight="1">
      <c r="A725" s="121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121"/>
      <c r="P725" s="121"/>
      <c r="Q725" s="121"/>
      <c r="R725" s="121"/>
      <c r="S725" s="121"/>
      <c r="T725" s="121"/>
      <c r="U725" s="121"/>
      <c r="V725" s="121"/>
      <c r="W725" s="121"/>
      <c r="X725" s="121"/>
      <c r="Y725" s="121"/>
      <c r="Z725" s="121"/>
    </row>
    <row r="726" spans="1:26" ht="12.75" customHeight="1">
      <c r="A726" s="121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121"/>
      <c r="P726" s="121"/>
      <c r="Q726" s="121"/>
      <c r="R726" s="121"/>
      <c r="S726" s="121"/>
      <c r="T726" s="121"/>
      <c r="U726" s="121"/>
      <c r="V726" s="121"/>
      <c r="W726" s="121"/>
      <c r="X726" s="121"/>
      <c r="Y726" s="121"/>
      <c r="Z726" s="121"/>
    </row>
    <row r="727" spans="1:26" ht="12.75" customHeight="1">
      <c r="A727" s="121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121"/>
      <c r="P727" s="121"/>
      <c r="Q727" s="121"/>
      <c r="R727" s="121"/>
      <c r="S727" s="121"/>
      <c r="T727" s="121"/>
      <c r="U727" s="121"/>
      <c r="V727" s="121"/>
      <c r="W727" s="121"/>
      <c r="X727" s="121"/>
      <c r="Y727" s="121"/>
      <c r="Z727" s="121"/>
    </row>
    <row r="728" spans="1:26" ht="12.75" customHeight="1">
      <c r="A728" s="121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</row>
    <row r="729" spans="1:26" ht="12.75" customHeight="1">
      <c r="A729" s="121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</row>
    <row r="730" spans="1:26" ht="12.75" customHeight="1">
      <c r="A730" s="121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121"/>
      <c r="P730" s="121"/>
      <c r="Q730" s="121"/>
      <c r="R730" s="121"/>
      <c r="S730" s="121"/>
      <c r="T730" s="121"/>
      <c r="U730" s="121"/>
      <c r="V730" s="121"/>
      <c r="W730" s="121"/>
      <c r="X730" s="121"/>
      <c r="Y730" s="121"/>
      <c r="Z730" s="121"/>
    </row>
    <row r="731" spans="1:26" ht="12.75" customHeight="1">
      <c r="A731" s="121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</row>
    <row r="732" spans="1:26" ht="12.75" customHeight="1">
      <c r="A732" s="121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</row>
    <row r="733" spans="1:26" ht="12.75" customHeight="1">
      <c r="A733" s="121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</row>
    <row r="734" spans="1:26" ht="12.75" customHeight="1">
      <c r="A734" s="121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</row>
    <row r="735" spans="1:26" ht="12.75" customHeight="1">
      <c r="A735" s="121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</row>
    <row r="736" spans="1:26" ht="12.75" customHeight="1">
      <c r="A736" s="121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</row>
    <row r="737" spans="1:26" ht="12.75" customHeight="1">
      <c r="A737" s="121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</row>
    <row r="738" spans="1:26" ht="12.75" customHeight="1">
      <c r="A738" s="121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</row>
    <row r="739" spans="1:26" ht="12.75" customHeight="1">
      <c r="A739" s="121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</row>
    <row r="740" spans="1:26" ht="12.75" customHeight="1">
      <c r="A740" s="121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</row>
    <row r="741" spans="1:26" ht="12.75" customHeight="1">
      <c r="A741" s="121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</row>
    <row r="742" spans="1:26" ht="12.75" customHeight="1">
      <c r="A742" s="121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121"/>
      <c r="P742" s="121"/>
      <c r="Q742" s="121"/>
      <c r="R742" s="121"/>
      <c r="S742" s="121"/>
      <c r="T742" s="121"/>
      <c r="U742" s="121"/>
      <c r="V742" s="121"/>
      <c r="W742" s="121"/>
      <c r="X742" s="121"/>
      <c r="Y742" s="121"/>
      <c r="Z742" s="121"/>
    </row>
    <row r="743" spans="1:26" ht="12.75" customHeight="1">
      <c r="A743" s="121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121"/>
      <c r="P743" s="121"/>
      <c r="Q743" s="121"/>
      <c r="R743" s="121"/>
      <c r="S743" s="121"/>
      <c r="T743" s="121"/>
      <c r="U743" s="121"/>
      <c r="V743" s="121"/>
      <c r="W743" s="121"/>
      <c r="X743" s="121"/>
      <c r="Y743" s="121"/>
      <c r="Z743" s="121"/>
    </row>
    <row r="744" spans="1:26" ht="12.75" customHeight="1">
      <c r="A744" s="121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121"/>
      <c r="P744" s="121"/>
      <c r="Q744" s="121"/>
      <c r="R744" s="121"/>
      <c r="S744" s="121"/>
      <c r="T744" s="121"/>
      <c r="U744" s="121"/>
      <c r="V744" s="121"/>
      <c r="W744" s="121"/>
      <c r="X744" s="121"/>
      <c r="Y744" s="121"/>
      <c r="Z744" s="121"/>
    </row>
    <row r="745" spans="1:26" ht="12.75" customHeight="1">
      <c r="A745" s="121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121"/>
      <c r="P745" s="121"/>
      <c r="Q745" s="121"/>
      <c r="R745" s="121"/>
      <c r="S745" s="121"/>
      <c r="T745" s="121"/>
      <c r="U745" s="121"/>
      <c r="V745" s="121"/>
      <c r="W745" s="121"/>
      <c r="X745" s="121"/>
      <c r="Y745" s="121"/>
      <c r="Z745" s="121"/>
    </row>
    <row r="746" spans="1:26" ht="12.75" customHeight="1">
      <c r="A746" s="121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121"/>
      <c r="P746" s="121"/>
      <c r="Q746" s="121"/>
      <c r="R746" s="121"/>
      <c r="S746" s="121"/>
      <c r="T746" s="121"/>
      <c r="U746" s="121"/>
      <c r="V746" s="121"/>
      <c r="W746" s="121"/>
      <c r="X746" s="121"/>
      <c r="Y746" s="121"/>
      <c r="Z746" s="121"/>
    </row>
    <row r="747" spans="1:26" ht="12.75" customHeight="1">
      <c r="A747" s="121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121"/>
      <c r="P747" s="121"/>
      <c r="Q747" s="121"/>
      <c r="R747" s="121"/>
      <c r="S747" s="121"/>
      <c r="T747" s="121"/>
      <c r="U747" s="121"/>
      <c r="V747" s="121"/>
      <c r="W747" s="121"/>
      <c r="X747" s="121"/>
      <c r="Y747" s="121"/>
      <c r="Z747" s="121"/>
    </row>
    <row r="748" spans="1:26" ht="12.75" customHeight="1">
      <c r="A748" s="121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121"/>
      <c r="P748" s="121"/>
      <c r="Q748" s="121"/>
      <c r="R748" s="121"/>
      <c r="S748" s="121"/>
      <c r="T748" s="121"/>
      <c r="U748" s="121"/>
      <c r="V748" s="121"/>
      <c r="W748" s="121"/>
      <c r="X748" s="121"/>
      <c r="Y748" s="121"/>
      <c r="Z748" s="121"/>
    </row>
    <row r="749" spans="1:26" ht="12.75" customHeight="1">
      <c r="A749" s="121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121"/>
      <c r="P749" s="121"/>
      <c r="Q749" s="121"/>
      <c r="R749" s="121"/>
      <c r="S749" s="121"/>
      <c r="T749" s="121"/>
      <c r="U749" s="121"/>
      <c r="V749" s="121"/>
      <c r="W749" s="121"/>
      <c r="X749" s="121"/>
      <c r="Y749" s="121"/>
      <c r="Z749" s="121"/>
    </row>
    <row r="750" spans="1:26" ht="12.75" customHeight="1">
      <c r="A750" s="121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121"/>
      <c r="P750" s="121"/>
      <c r="Q750" s="121"/>
      <c r="R750" s="121"/>
      <c r="S750" s="121"/>
      <c r="T750" s="121"/>
      <c r="U750" s="121"/>
      <c r="V750" s="121"/>
      <c r="W750" s="121"/>
      <c r="X750" s="121"/>
      <c r="Y750" s="121"/>
      <c r="Z750" s="121"/>
    </row>
    <row r="751" spans="1:26" ht="12.75" customHeight="1">
      <c r="A751" s="121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121"/>
      <c r="P751" s="121"/>
      <c r="Q751" s="121"/>
      <c r="R751" s="121"/>
      <c r="S751" s="121"/>
      <c r="T751" s="121"/>
      <c r="U751" s="121"/>
      <c r="V751" s="121"/>
      <c r="W751" s="121"/>
      <c r="X751" s="121"/>
      <c r="Y751" s="121"/>
      <c r="Z751" s="121"/>
    </row>
    <row r="752" spans="1:26" ht="12.75" customHeight="1">
      <c r="A752" s="121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121"/>
      <c r="P752" s="121"/>
      <c r="Q752" s="121"/>
      <c r="R752" s="121"/>
      <c r="S752" s="121"/>
      <c r="T752" s="121"/>
      <c r="U752" s="121"/>
      <c r="V752" s="121"/>
      <c r="W752" s="121"/>
      <c r="X752" s="121"/>
      <c r="Y752" s="121"/>
      <c r="Z752" s="121"/>
    </row>
    <row r="753" spans="1:26" ht="12.75" customHeight="1">
      <c r="A753" s="121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121"/>
      <c r="P753" s="121"/>
      <c r="Q753" s="121"/>
      <c r="R753" s="121"/>
      <c r="S753" s="121"/>
      <c r="T753" s="121"/>
      <c r="U753" s="121"/>
      <c r="V753" s="121"/>
      <c r="W753" s="121"/>
      <c r="X753" s="121"/>
      <c r="Y753" s="121"/>
      <c r="Z753" s="121"/>
    </row>
    <row r="754" spans="1:26" ht="12.75" customHeight="1">
      <c r="A754" s="121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121"/>
      <c r="P754" s="121"/>
      <c r="Q754" s="121"/>
      <c r="R754" s="121"/>
      <c r="S754" s="121"/>
      <c r="T754" s="121"/>
      <c r="U754" s="121"/>
      <c r="V754" s="121"/>
      <c r="W754" s="121"/>
      <c r="X754" s="121"/>
      <c r="Y754" s="121"/>
      <c r="Z754" s="121"/>
    </row>
    <row r="755" spans="1:26" ht="12.75" customHeight="1">
      <c r="A755" s="121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121"/>
      <c r="P755" s="121"/>
      <c r="Q755" s="121"/>
      <c r="R755" s="121"/>
      <c r="S755" s="121"/>
      <c r="T755" s="121"/>
      <c r="U755" s="121"/>
      <c r="V755" s="121"/>
      <c r="W755" s="121"/>
      <c r="X755" s="121"/>
      <c r="Y755" s="121"/>
      <c r="Z755" s="121"/>
    </row>
    <row r="756" spans="1:26" ht="12.75" customHeight="1">
      <c r="A756" s="121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121"/>
      <c r="P756" s="121"/>
      <c r="Q756" s="121"/>
      <c r="R756" s="121"/>
      <c r="S756" s="121"/>
      <c r="T756" s="121"/>
      <c r="U756" s="121"/>
      <c r="V756" s="121"/>
      <c r="W756" s="121"/>
      <c r="X756" s="121"/>
      <c r="Y756" s="121"/>
      <c r="Z756" s="121"/>
    </row>
    <row r="757" spans="1:26" ht="12.75" customHeight="1">
      <c r="A757" s="121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121"/>
      <c r="P757" s="121"/>
      <c r="Q757" s="121"/>
      <c r="R757" s="121"/>
      <c r="S757" s="121"/>
      <c r="T757" s="121"/>
      <c r="U757" s="121"/>
      <c r="V757" s="121"/>
      <c r="W757" s="121"/>
      <c r="X757" s="121"/>
      <c r="Y757" s="121"/>
      <c r="Z757" s="121"/>
    </row>
    <row r="758" spans="1:26" ht="12.75" customHeight="1">
      <c r="A758" s="121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121"/>
      <c r="P758" s="121"/>
      <c r="Q758" s="121"/>
      <c r="R758" s="121"/>
      <c r="S758" s="121"/>
      <c r="T758" s="121"/>
      <c r="U758" s="121"/>
      <c r="V758" s="121"/>
      <c r="W758" s="121"/>
      <c r="X758" s="121"/>
      <c r="Y758" s="121"/>
      <c r="Z758" s="121"/>
    </row>
    <row r="759" spans="1:26" ht="12.75" customHeight="1">
      <c r="A759" s="121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121"/>
      <c r="P759" s="121"/>
      <c r="Q759" s="121"/>
      <c r="R759" s="121"/>
      <c r="S759" s="121"/>
      <c r="T759" s="121"/>
      <c r="U759" s="121"/>
      <c r="V759" s="121"/>
      <c r="W759" s="121"/>
      <c r="X759" s="121"/>
      <c r="Y759" s="121"/>
      <c r="Z759" s="121"/>
    </row>
    <row r="760" spans="1:26" ht="12.75" customHeight="1">
      <c r="A760" s="121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121"/>
      <c r="P760" s="121"/>
      <c r="Q760" s="121"/>
      <c r="R760" s="121"/>
      <c r="S760" s="121"/>
      <c r="T760" s="121"/>
      <c r="U760" s="121"/>
      <c r="V760" s="121"/>
      <c r="W760" s="121"/>
      <c r="X760" s="121"/>
      <c r="Y760" s="121"/>
      <c r="Z760" s="121"/>
    </row>
    <row r="761" spans="1:26" ht="12.75" customHeight="1">
      <c r="A761" s="121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121"/>
      <c r="P761" s="121"/>
      <c r="Q761" s="121"/>
      <c r="R761" s="121"/>
      <c r="S761" s="121"/>
      <c r="T761" s="121"/>
      <c r="U761" s="121"/>
      <c r="V761" s="121"/>
      <c r="W761" s="121"/>
      <c r="X761" s="121"/>
      <c r="Y761" s="121"/>
      <c r="Z761" s="121"/>
    </row>
    <row r="762" spans="1:26" ht="12.75" customHeight="1">
      <c r="A762" s="121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121"/>
      <c r="P762" s="121"/>
      <c r="Q762" s="121"/>
      <c r="R762" s="121"/>
      <c r="S762" s="121"/>
      <c r="T762" s="121"/>
      <c r="U762" s="121"/>
      <c r="V762" s="121"/>
      <c r="W762" s="121"/>
      <c r="X762" s="121"/>
      <c r="Y762" s="121"/>
      <c r="Z762" s="121"/>
    </row>
    <row r="763" spans="1:26" ht="12.75" customHeight="1">
      <c r="A763" s="121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121"/>
      <c r="P763" s="121"/>
      <c r="Q763" s="121"/>
      <c r="R763" s="121"/>
      <c r="S763" s="121"/>
      <c r="T763" s="121"/>
      <c r="U763" s="121"/>
      <c r="V763" s="121"/>
      <c r="W763" s="121"/>
      <c r="X763" s="121"/>
      <c r="Y763" s="121"/>
      <c r="Z763" s="121"/>
    </row>
    <row r="764" spans="1:26" ht="12.75" customHeight="1">
      <c r="A764" s="121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121"/>
      <c r="P764" s="121"/>
      <c r="Q764" s="121"/>
      <c r="R764" s="121"/>
      <c r="S764" s="121"/>
      <c r="T764" s="121"/>
      <c r="U764" s="121"/>
      <c r="V764" s="121"/>
      <c r="W764" s="121"/>
      <c r="X764" s="121"/>
      <c r="Y764" s="121"/>
      <c r="Z764" s="121"/>
    </row>
    <row r="765" spans="1:26" ht="12.75" customHeight="1">
      <c r="A765" s="121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121"/>
      <c r="P765" s="121"/>
      <c r="Q765" s="121"/>
      <c r="R765" s="121"/>
      <c r="S765" s="121"/>
      <c r="T765" s="121"/>
      <c r="U765" s="121"/>
      <c r="V765" s="121"/>
      <c r="W765" s="121"/>
      <c r="X765" s="121"/>
      <c r="Y765" s="121"/>
      <c r="Z765" s="121"/>
    </row>
    <row r="766" spans="1:26" ht="12.75" customHeight="1">
      <c r="A766" s="121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</row>
    <row r="767" spans="1:26" ht="12.75" customHeight="1">
      <c r="A767" s="121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</row>
    <row r="768" spans="1:26" ht="12.75" customHeight="1">
      <c r="A768" s="121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121"/>
      <c r="P768" s="121"/>
      <c r="Q768" s="121"/>
      <c r="R768" s="121"/>
      <c r="S768" s="121"/>
      <c r="T768" s="121"/>
      <c r="U768" s="121"/>
      <c r="V768" s="121"/>
      <c r="W768" s="121"/>
      <c r="X768" s="121"/>
      <c r="Y768" s="121"/>
      <c r="Z768" s="121"/>
    </row>
    <row r="769" spans="1:26" ht="12.75" customHeight="1">
      <c r="A769" s="121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</row>
    <row r="770" spans="1:26" ht="12.75" customHeight="1">
      <c r="A770" s="121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</row>
    <row r="771" spans="1:26" ht="12.75" customHeight="1">
      <c r="A771" s="121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</row>
    <row r="772" spans="1:26" ht="12.75" customHeight="1">
      <c r="A772" s="121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</row>
    <row r="773" spans="1:26" ht="12.75" customHeight="1">
      <c r="A773" s="121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</row>
    <row r="774" spans="1:26" ht="12.75" customHeight="1">
      <c r="A774" s="121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</row>
    <row r="775" spans="1:26" ht="12.75" customHeight="1">
      <c r="A775" s="121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</row>
    <row r="776" spans="1:26" ht="12.75" customHeight="1">
      <c r="A776" s="121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</row>
    <row r="777" spans="1:26" ht="12.75" customHeight="1">
      <c r="A777" s="121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</row>
    <row r="778" spans="1:26" ht="12.75" customHeight="1">
      <c r="A778" s="121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</row>
    <row r="779" spans="1:26" ht="12.75" customHeight="1">
      <c r="A779" s="121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</row>
    <row r="780" spans="1:26" ht="12.75" customHeight="1">
      <c r="A780" s="121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121"/>
      <c r="P780" s="121"/>
      <c r="Q780" s="121"/>
      <c r="R780" s="121"/>
      <c r="S780" s="121"/>
      <c r="T780" s="121"/>
      <c r="U780" s="121"/>
      <c r="V780" s="121"/>
      <c r="W780" s="121"/>
      <c r="X780" s="121"/>
      <c r="Y780" s="121"/>
      <c r="Z780" s="121"/>
    </row>
    <row r="781" spans="1:26" ht="12.75" customHeight="1">
      <c r="A781" s="121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121"/>
      <c r="P781" s="121"/>
      <c r="Q781" s="121"/>
      <c r="R781" s="121"/>
      <c r="S781" s="121"/>
      <c r="T781" s="121"/>
      <c r="U781" s="121"/>
      <c r="V781" s="121"/>
      <c r="W781" s="121"/>
      <c r="X781" s="121"/>
      <c r="Y781" s="121"/>
      <c r="Z781" s="121"/>
    </row>
    <row r="782" spans="1:26" ht="12.75" customHeight="1">
      <c r="A782" s="121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121"/>
      <c r="P782" s="121"/>
      <c r="Q782" s="121"/>
      <c r="R782" s="121"/>
      <c r="S782" s="121"/>
      <c r="T782" s="121"/>
      <c r="U782" s="121"/>
      <c r="V782" s="121"/>
      <c r="W782" s="121"/>
      <c r="X782" s="121"/>
      <c r="Y782" s="121"/>
      <c r="Z782" s="121"/>
    </row>
    <row r="783" spans="1:26" ht="12.75" customHeight="1">
      <c r="A783" s="121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121"/>
      <c r="P783" s="121"/>
      <c r="Q783" s="121"/>
      <c r="R783" s="121"/>
      <c r="S783" s="121"/>
      <c r="T783" s="121"/>
      <c r="U783" s="121"/>
      <c r="V783" s="121"/>
      <c r="W783" s="121"/>
      <c r="X783" s="121"/>
      <c r="Y783" s="121"/>
      <c r="Z783" s="121"/>
    </row>
    <row r="784" spans="1:26" ht="12.75" customHeight="1">
      <c r="A784" s="121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121"/>
      <c r="P784" s="121"/>
      <c r="Q784" s="121"/>
      <c r="R784" s="121"/>
      <c r="S784" s="121"/>
      <c r="T784" s="121"/>
      <c r="U784" s="121"/>
      <c r="V784" s="121"/>
      <c r="W784" s="121"/>
      <c r="X784" s="121"/>
      <c r="Y784" s="121"/>
      <c r="Z784" s="121"/>
    </row>
    <row r="785" spans="1:26" ht="12.75" customHeight="1">
      <c r="A785" s="121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121"/>
      <c r="P785" s="121"/>
      <c r="Q785" s="121"/>
      <c r="R785" s="121"/>
      <c r="S785" s="121"/>
      <c r="T785" s="121"/>
      <c r="U785" s="121"/>
      <c r="V785" s="121"/>
      <c r="W785" s="121"/>
      <c r="X785" s="121"/>
      <c r="Y785" s="121"/>
      <c r="Z785" s="121"/>
    </row>
    <row r="786" spans="1:26" ht="12.75" customHeight="1">
      <c r="A786" s="121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121"/>
      <c r="P786" s="121"/>
      <c r="Q786" s="121"/>
      <c r="R786" s="121"/>
      <c r="S786" s="121"/>
      <c r="T786" s="121"/>
      <c r="U786" s="121"/>
      <c r="V786" s="121"/>
      <c r="W786" s="121"/>
      <c r="X786" s="121"/>
      <c r="Y786" s="121"/>
      <c r="Z786" s="121"/>
    </row>
    <row r="787" spans="1:26" ht="12.75" customHeight="1">
      <c r="A787" s="121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121"/>
      <c r="P787" s="121"/>
      <c r="Q787" s="121"/>
      <c r="R787" s="121"/>
      <c r="S787" s="121"/>
      <c r="T787" s="121"/>
      <c r="U787" s="121"/>
      <c r="V787" s="121"/>
      <c r="W787" s="121"/>
      <c r="X787" s="121"/>
      <c r="Y787" s="121"/>
      <c r="Z787" s="121"/>
    </row>
    <row r="788" spans="1:26" ht="12.75" customHeight="1">
      <c r="A788" s="121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121"/>
      <c r="P788" s="121"/>
      <c r="Q788" s="121"/>
      <c r="R788" s="121"/>
      <c r="S788" s="121"/>
      <c r="T788" s="121"/>
      <c r="U788" s="121"/>
      <c r="V788" s="121"/>
      <c r="W788" s="121"/>
      <c r="X788" s="121"/>
      <c r="Y788" s="121"/>
      <c r="Z788" s="121"/>
    </row>
    <row r="789" spans="1:26" ht="12.75" customHeight="1">
      <c r="A789" s="121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121"/>
      <c r="P789" s="121"/>
      <c r="Q789" s="121"/>
      <c r="R789" s="121"/>
      <c r="S789" s="121"/>
      <c r="T789" s="121"/>
      <c r="U789" s="121"/>
      <c r="V789" s="121"/>
      <c r="W789" s="121"/>
      <c r="X789" s="121"/>
      <c r="Y789" s="121"/>
      <c r="Z789" s="121"/>
    </row>
    <row r="790" spans="1:26" ht="12.75" customHeight="1">
      <c r="A790" s="121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121"/>
      <c r="P790" s="121"/>
      <c r="Q790" s="121"/>
      <c r="R790" s="121"/>
      <c r="S790" s="121"/>
      <c r="T790" s="121"/>
      <c r="U790" s="121"/>
      <c r="V790" s="121"/>
      <c r="W790" s="121"/>
      <c r="X790" s="121"/>
      <c r="Y790" s="121"/>
      <c r="Z790" s="121"/>
    </row>
    <row r="791" spans="1:26" ht="12.75" customHeight="1">
      <c r="A791" s="121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121"/>
      <c r="P791" s="121"/>
      <c r="Q791" s="121"/>
      <c r="R791" s="121"/>
      <c r="S791" s="121"/>
      <c r="T791" s="121"/>
      <c r="U791" s="121"/>
      <c r="V791" s="121"/>
      <c r="W791" s="121"/>
      <c r="X791" s="121"/>
      <c r="Y791" s="121"/>
      <c r="Z791" s="121"/>
    </row>
    <row r="792" spans="1:26" ht="12.75" customHeight="1">
      <c r="A792" s="121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121"/>
      <c r="P792" s="121"/>
      <c r="Q792" s="121"/>
      <c r="R792" s="121"/>
      <c r="S792" s="121"/>
      <c r="T792" s="121"/>
      <c r="U792" s="121"/>
      <c r="V792" s="121"/>
      <c r="W792" s="121"/>
      <c r="X792" s="121"/>
      <c r="Y792" s="121"/>
      <c r="Z792" s="121"/>
    </row>
    <row r="793" spans="1:26" ht="12.75" customHeight="1">
      <c r="A793" s="121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121"/>
      <c r="P793" s="121"/>
      <c r="Q793" s="121"/>
      <c r="R793" s="121"/>
      <c r="S793" s="121"/>
      <c r="T793" s="121"/>
      <c r="U793" s="121"/>
      <c r="V793" s="121"/>
      <c r="W793" s="121"/>
      <c r="X793" s="121"/>
      <c r="Y793" s="121"/>
      <c r="Z793" s="121"/>
    </row>
    <row r="794" spans="1:26" ht="12.75" customHeight="1">
      <c r="A794" s="121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121"/>
      <c r="P794" s="121"/>
      <c r="Q794" s="121"/>
      <c r="R794" s="121"/>
      <c r="S794" s="121"/>
      <c r="T794" s="121"/>
      <c r="U794" s="121"/>
      <c r="V794" s="121"/>
      <c r="W794" s="121"/>
      <c r="X794" s="121"/>
      <c r="Y794" s="121"/>
      <c r="Z794" s="121"/>
    </row>
    <row r="795" spans="1:26" ht="12.75" customHeight="1">
      <c r="A795" s="121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121"/>
      <c r="P795" s="121"/>
      <c r="Q795" s="121"/>
      <c r="R795" s="121"/>
      <c r="S795" s="121"/>
      <c r="T795" s="121"/>
      <c r="U795" s="121"/>
      <c r="V795" s="121"/>
      <c r="W795" s="121"/>
      <c r="X795" s="121"/>
      <c r="Y795" s="121"/>
      <c r="Z795" s="121"/>
    </row>
    <row r="796" spans="1:26" ht="12.75" customHeight="1">
      <c r="A796" s="121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121"/>
      <c r="P796" s="121"/>
      <c r="Q796" s="121"/>
      <c r="R796" s="121"/>
      <c r="S796" s="121"/>
      <c r="T796" s="121"/>
      <c r="U796" s="121"/>
      <c r="V796" s="121"/>
      <c r="W796" s="121"/>
      <c r="X796" s="121"/>
      <c r="Y796" s="121"/>
      <c r="Z796" s="121"/>
    </row>
    <row r="797" spans="1:26" ht="12.75" customHeight="1">
      <c r="A797" s="121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121"/>
      <c r="P797" s="121"/>
      <c r="Q797" s="121"/>
      <c r="R797" s="121"/>
      <c r="S797" s="121"/>
      <c r="T797" s="121"/>
      <c r="U797" s="121"/>
      <c r="V797" s="121"/>
      <c r="W797" s="121"/>
      <c r="X797" s="121"/>
      <c r="Y797" s="121"/>
      <c r="Z797" s="121"/>
    </row>
    <row r="798" spans="1:26" ht="12.75" customHeight="1">
      <c r="A798" s="121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121"/>
      <c r="P798" s="121"/>
      <c r="Q798" s="121"/>
      <c r="R798" s="121"/>
      <c r="S798" s="121"/>
      <c r="T798" s="121"/>
      <c r="U798" s="121"/>
      <c r="V798" s="121"/>
      <c r="W798" s="121"/>
      <c r="X798" s="121"/>
      <c r="Y798" s="121"/>
      <c r="Z798" s="121"/>
    </row>
    <row r="799" spans="1:26" ht="12.75" customHeight="1">
      <c r="A799" s="121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121"/>
      <c r="P799" s="121"/>
      <c r="Q799" s="121"/>
      <c r="R799" s="121"/>
      <c r="S799" s="121"/>
      <c r="T799" s="121"/>
      <c r="U799" s="121"/>
      <c r="V799" s="121"/>
      <c r="W799" s="121"/>
      <c r="X799" s="121"/>
      <c r="Y799" s="121"/>
      <c r="Z799" s="121"/>
    </row>
    <row r="800" spans="1:26" ht="12.75" customHeight="1">
      <c r="A800" s="121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121"/>
      <c r="P800" s="121"/>
      <c r="Q800" s="121"/>
      <c r="R800" s="121"/>
      <c r="S800" s="121"/>
      <c r="T800" s="121"/>
      <c r="U800" s="121"/>
      <c r="V800" s="121"/>
      <c r="W800" s="121"/>
      <c r="X800" s="121"/>
      <c r="Y800" s="121"/>
      <c r="Z800" s="121"/>
    </row>
    <row r="801" spans="1:26" ht="12.75" customHeight="1">
      <c r="A801" s="121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121"/>
      <c r="P801" s="121"/>
      <c r="Q801" s="121"/>
      <c r="R801" s="121"/>
      <c r="S801" s="121"/>
      <c r="T801" s="121"/>
      <c r="U801" s="121"/>
      <c r="V801" s="121"/>
      <c r="W801" s="121"/>
      <c r="X801" s="121"/>
      <c r="Y801" s="121"/>
      <c r="Z801" s="121"/>
    </row>
    <row r="802" spans="1:26" ht="12.75" customHeight="1">
      <c r="A802" s="121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121"/>
      <c r="P802" s="121"/>
      <c r="Q802" s="121"/>
      <c r="R802" s="121"/>
      <c r="S802" s="121"/>
      <c r="T802" s="121"/>
      <c r="U802" s="121"/>
      <c r="V802" s="121"/>
      <c r="W802" s="121"/>
      <c r="X802" s="121"/>
      <c r="Y802" s="121"/>
      <c r="Z802" s="121"/>
    </row>
    <row r="803" spans="1:26" ht="12.75" customHeight="1">
      <c r="A803" s="121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121"/>
      <c r="P803" s="121"/>
      <c r="Q803" s="121"/>
      <c r="R803" s="121"/>
      <c r="S803" s="121"/>
      <c r="T803" s="121"/>
      <c r="U803" s="121"/>
      <c r="V803" s="121"/>
      <c r="W803" s="121"/>
      <c r="X803" s="121"/>
      <c r="Y803" s="121"/>
      <c r="Z803" s="121"/>
    </row>
    <row r="804" spans="1:26" ht="12.75" customHeight="1">
      <c r="A804" s="121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</row>
    <row r="805" spans="1:26" ht="12.75" customHeight="1">
      <c r="A805" s="121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</row>
    <row r="806" spans="1:26" ht="12.75" customHeight="1">
      <c r="A806" s="121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121"/>
      <c r="P806" s="121"/>
      <c r="Q806" s="121"/>
      <c r="R806" s="121"/>
      <c r="S806" s="121"/>
      <c r="T806" s="121"/>
      <c r="U806" s="121"/>
      <c r="V806" s="121"/>
      <c r="W806" s="121"/>
      <c r="X806" s="121"/>
      <c r="Y806" s="121"/>
      <c r="Z806" s="121"/>
    </row>
    <row r="807" spans="1:26" ht="12.75" customHeight="1">
      <c r="A807" s="121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</row>
    <row r="808" spans="1:26" ht="12.75" customHeight="1">
      <c r="A808" s="121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</row>
    <row r="809" spans="1:26" ht="12.75" customHeight="1">
      <c r="A809" s="121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</row>
    <row r="810" spans="1:26" ht="12.75" customHeight="1">
      <c r="A810" s="121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</row>
    <row r="811" spans="1:26" ht="12.75" customHeight="1">
      <c r="A811" s="121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</row>
    <row r="812" spans="1:26" ht="12.75" customHeight="1">
      <c r="A812" s="121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</row>
    <row r="813" spans="1:26" ht="12.75" customHeight="1">
      <c r="A813" s="121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</row>
    <row r="814" spans="1:26" ht="12.75" customHeight="1">
      <c r="A814" s="121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</row>
    <row r="815" spans="1:26" ht="12.75" customHeight="1">
      <c r="A815" s="121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</row>
    <row r="816" spans="1:26" ht="12.75" customHeight="1">
      <c r="A816" s="121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</row>
    <row r="817" spans="1:26" ht="12.75" customHeight="1">
      <c r="A817" s="121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</row>
    <row r="818" spans="1:26" ht="12.75" customHeight="1">
      <c r="A818" s="121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  <c r="V818" s="121"/>
      <c r="W818" s="121"/>
      <c r="X818" s="121"/>
      <c r="Y818" s="121"/>
      <c r="Z818" s="121"/>
    </row>
    <row r="819" spans="1:26" ht="12.75" customHeight="1">
      <c r="A819" s="121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121"/>
      <c r="P819" s="121"/>
      <c r="Q819" s="121"/>
      <c r="R819" s="121"/>
      <c r="S819" s="121"/>
      <c r="T819" s="121"/>
      <c r="U819" s="121"/>
      <c r="V819" s="121"/>
      <c r="W819" s="121"/>
      <c r="X819" s="121"/>
      <c r="Y819" s="121"/>
      <c r="Z819" s="121"/>
    </row>
    <row r="820" spans="1:26" ht="12.75" customHeight="1">
      <c r="A820" s="121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121"/>
      <c r="P820" s="121"/>
      <c r="Q820" s="121"/>
      <c r="R820" s="121"/>
      <c r="S820" s="121"/>
      <c r="T820" s="121"/>
      <c r="U820" s="121"/>
      <c r="V820" s="121"/>
      <c r="W820" s="121"/>
      <c r="X820" s="121"/>
      <c r="Y820" s="121"/>
      <c r="Z820" s="121"/>
    </row>
    <row r="821" spans="1:26" ht="12.75" customHeight="1">
      <c r="A821" s="121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121"/>
      <c r="P821" s="121"/>
      <c r="Q821" s="121"/>
      <c r="R821" s="121"/>
      <c r="S821" s="121"/>
      <c r="T821" s="121"/>
      <c r="U821" s="121"/>
      <c r="V821" s="121"/>
      <c r="W821" s="121"/>
      <c r="X821" s="121"/>
      <c r="Y821" s="121"/>
      <c r="Z821" s="121"/>
    </row>
    <row r="822" spans="1:26" ht="12.75" customHeight="1">
      <c r="A822" s="121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121"/>
      <c r="P822" s="121"/>
      <c r="Q822" s="121"/>
      <c r="R822" s="121"/>
      <c r="S822" s="121"/>
      <c r="T822" s="121"/>
      <c r="U822" s="121"/>
      <c r="V822" s="121"/>
      <c r="W822" s="121"/>
      <c r="X822" s="121"/>
      <c r="Y822" s="121"/>
      <c r="Z822" s="121"/>
    </row>
    <row r="823" spans="1:26" ht="12.75" customHeight="1">
      <c r="A823" s="121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121"/>
      <c r="P823" s="121"/>
      <c r="Q823" s="121"/>
      <c r="R823" s="121"/>
      <c r="S823" s="121"/>
      <c r="T823" s="121"/>
      <c r="U823" s="121"/>
      <c r="V823" s="121"/>
      <c r="W823" s="121"/>
      <c r="X823" s="121"/>
      <c r="Y823" s="121"/>
      <c r="Z823" s="121"/>
    </row>
    <row r="824" spans="1:26" ht="12.75" customHeight="1">
      <c r="A824" s="121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121"/>
      <c r="P824" s="121"/>
      <c r="Q824" s="121"/>
      <c r="R824" s="121"/>
      <c r="S824" s="121"/>
      <c r="T824" s="121"/>
      <c r="U824" s="121"/>
      <c r="V824" s="121"/>
      <c r="W824" s="121"/>
      <c r="X824" s="121"/>
      <c r="Y824" s="121"/>
      <c r="Z824" s="121"/>
    </row>
    <row r="825" spans="1:26" ht="12.75" customHeight="1">
      <c r="A825" s="121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121"/>
      <c r="P825" s="121"/>
      <c r="Q825" s="121"/>
      <c r="R825" s="121"/>
      <c r="S825" s="121"/>
      <c r="T825" s="121"/>
      <c r="U825" s="121"/>
      <c r="V825" s="121"/>
      <c r="W825" s="121"/>
      <c r="X825" s="121"/>
      <c r="Y825" s="121"/>
      <c r="Z825" s="121"/>
    </row>
    <row r="826" spans="1:26" ht="12.75" customHeight="1">
      <c r="A826" s="121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121"/>
      <c r="P826" s="121"/>
      <c r="Q826" s="121"/>
      <c r="R826" s="121"/>
      <c r="S826" s="121"/>
      <c r="T826" s="121"/>
      <c r="U826" s="121"/>
      <c r="V826" s="121"/>
      <c r="W826" s="121"/>
      <c r="X826" s="121"/>
      <c r="Y826" s="121"/>
      <c r="Z826" s="121"/>
    </row>
    <row r="827" spans="1:26" ht="12.75" customHeight="1">
      <c r="A827" s="121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121"/>
      <c r="P827" s="121"/>
      <c r="Q827" s="121"/>
      <c r="R827" s="121"/>
      <c r="S827" s="121"/>
      <c r="T827" s="121"/>
      <c r="U827" s="121"/>
      <c r="V827" s="121"/>
      <c r="W827" s="121"/>
      <c r="X827" s="121"/>
      <c r="Y827" s="121"/>
      <c r="Z827" s="121"/>
    </row>
    <row r="828" spans="1:26" ht="12.75" customHeight="1">
      <c r="A828" s="121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121"/>
      <c r="P828" s="121"/>
      <c r="Q828" s="121"/>
      <c r="R828" s="121"/>
      <c r="S828" s="121"/>
      <c r="T828" s="121"/>
      <c r="U828" s="121"/>
      <c r="V828" s="121"/>
      <c r="W828" s="121"/>
      <c r="X828" s="121"/>
      <c r="Y828" s="121"/>
      <c r="Z828" s="121"/>
    </row>
    <row r="829" spans="1:26" ht="12.75" customHeight="1">
      <c r="A829" s="121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121"/>
      <c r="P829" s="121"/>
      <c r="Q829" s="121"/>
      <c r="R829" s="121"/>
      <c r="S829" s="121"/>
      <c r="T829" s="121"/>
      <c r="U829" s="121"/>
      <c r="V829" s="121"/>
      <c r="W829" s="121"/>
      <c r="X829" s="121"/>
      <c r="Y829" s="121"/>
      <c r="Z829" s="121"/>
    </row>
    <row r="830" spans="1:26" ht="12.75" customHeight="1">
      <c r="A830" s="121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121"/>
      <c r="P830" s="121"/>
      <c r="Q830" s="121"/>
      <c r="R830" s="121"/>
      <c r="S830" s="121"/>
      <c r="T830" s="121"/>
      <c r="U830" s="121"/>
      <c r="V830" s="121"/>
      <c r="W830" s="121"/>
      <c r="X830" s="121"/>
      <c r="Y830" s="121"/>
      <c r="Z830" s="121"/>
    </row>
    <row r="831" spans="1:26" ht="12.75" customHeight="1">
      <c r="A831" s="121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121"/>
      <c r="P831" s="121"/>
      <c r="Q831" s="121"/>
      <c r="R831" s="121"/>
      <c r="S831" s="121"/>
      <c r="T831" s="121"/>
      <c r="U831" s="121"/>
      <c r="V831" s="121"/>
      <c r="W831" s="121"/>
      <c r="X831" s="121"/>
      <c r="Y831" s="121"/>
      <c r="Z831" s="121"/>
    </row>
    <row r="832" spans="1:26" ht="12.75" customHeight="1">
      <c r="A832" s="121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121"/>
      <c r="P832" s="121"/>
      <c r="Q832" s="121"/>
      <c r="R832" s="121"/>
      <c r="S832" s="121"/>
      <c r="T832" s="121"/>
      <c r="U832" s="121"/>
      <c r="V832" s="121"/>
      <c r="W832" s="121"/>
      <c r="X832" s="121"/>
      <c r="Y832" s="121"/>
      <c r="Z832" s="121"/>
    </row>
    <row r="833" spans="1:26" ht="12.75" customHeight="1">
      <c r="A833" s="121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121"/>
      <c r="P833" s="121"/>
      <c r="Q833" s="121"/>
      <c r="R833" s="121"/>
      <c r="S833" s="121"/>
      <c r="T833" s="121"/>
      <c r="U833" s="121"/>
      <c r="V833" s="121"/>
      <c r="W833" s="121"/>
      <c r="X833" s="121"/>
      <c r="Y833" s="121"/>
      <c r="Z833" s="121"/>
    </row>
    <row r="834" spans="1:26" ht="12.75" customHeight="1">
      <c r="A834" s="121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121"/>
      <c r="P834" s="121"/>
      <c r="Q834" s="121"/>
      <c r="R834" s="121"/>
      <c r="S834" s="121"/>
      <c r="T834" s="121"/>
      <c r="U834" s="121"/>
      <c r="V834" s="121"/>
      <c r="W834" s="121"/>
      <c r="X834" s="121"/>
      <c r="Y834" s="121"/>
      <c r="Z834" s="121"/>
    </row>
    <row r="835" spans="1:26" ht="12.75" customHeight="1">
      <c r="A835" s="121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121"/>
      <c r="P835" s="121"/>
      <c r="Q835" s="121"/>
      <c r="R835" s="121"/>
      <c r="S835" s="121"/>
      <c r="T835" s="121"/>
      <c r="U835" s="121"/>
      <c r="V835" s="121"/>
      <c r="W835" s="121"/>
      <c r="X835" s="121"/>
      <c r="Y835" s="121"/>
      <c r="Z835" s="121"/>
    </row>
    <row r="836" spans="1:26" ht="12.75" customHeight="1">
      <c r="A836" s="121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121"/>
      <c r="P836" s="121"/>
      <c r="Q836" s="121"/>
      <c r="R836" s="121"/>
      <c r="S836" s="121"/>
      <c r="T836" s="121"/>
      <c r="U836" s="121"/>
      <c r="V836" s="121"/>
      <c r="W836" s="121"/>
      <c r="X836" s="121"/>
      <c r="Y836" s="121"/>
      <c r="Z836" s="121"/>
    </row>
    <row r="837" spans="1:26" ht="12.75" customHeight="1">
      <c r="A837" s="121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121"/>
      <c r="P837" s="121"/>
      <c r="Q837" s="121"/>
      <c r="R837" s="121"/>
      <c r="S837" s="121"/>
      <c r="T837" s="121"/>
      <c r="U837" s="121"/>
      <c r="V837" s="121"/>
      <c r="W837" s="121"/>
      <c r="X837" s="121"/>
      <c r="Y837" s="121"/>
      <c r="Z837" s="121"/>
    </row>
    <row r="838" spans="1:26" ht="12.75" customHeight="1">
      <c r="A838" s="121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121"/>
      <c r="P838" s="121"/>
      <c r="Q838" s="121"/>
      <c r="R838" s="121"/>
      <c r="S838" s="121"/>
      <c r="T838" s="121"/>
      <c r="U838" s="121"/>
      <c r="V838" s="121"/>
      <c r="W838" s="121"/>
      <c r="X838" s="121"/>
      <c r="Y838" s="121"/>
      <c r="Z838" s="121"/>
    </row>
    <row r="839" spans="1:26" ht="12.75" customHeight="1">
      <c r="A839" s="121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121"/>
      <c r="P839" s="121"/>
      <c r="Q839" s="121"/>
      <c r="R839" s="121"/>
      <c r="S839" s="121"/>
      <c r="T839" s="121"/>
      <c r="U839" s="121"/>
      <c r="V839" s="121"/>
      <c r="W839" s="121"/>
      <c r="X839" s="121"/>
      <c r="Y839" s="121"/>
      <c r="Z839" s="121"/>
    </row>
    <row r="840" spans="1:26" ht="12.75" customHeight="1">
      <c r="A840" s="121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121"/>
      <c r="P840" s="121"/>
      <c r="Q840" s="121"/>
      <c r="R840" s="121"/>
      <c r="S840" s="121"/>
      <c r="T840" s="121"/>
      <c r="U840" s="121"/>
      <c r="V840" s="121"/>
      <c r="W840" s="121"/>
      <c r="X840" s="121"/>
      <c r="Y840" s="121"/>
      <c r="Z840" s="121"/>
    </row>
    <row r="841" spans="1:26" ht="12.75" customHeight="1">
      <c r="A841" s="121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121"/>
      <c r="P841" s="121"/>
      <c r="Q841" s="121"/>
      <c r="R841" s="121"/>
      <c r="S841" s="121"/>
      <c r="T841" s="121"/>
      <c r="U841" s="121"/>
      <c r="V841" s="121"/>
      <c r="W841" s="121"/>
      <c r="X841" s="121"/>
      <c r="Y841" s="121"/>
      <c r="Z841" s="121"/>
    </row>
    <row r="842" spans="1:26" ht="12.75" customHeight="1">
      <c r="A842" s="121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</row>
    <row r="843" spans="1:26" ht="12.75" customHeight="1">
      <c r="A843" s="121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</row>
    <row r="844" spans="1:26" ht="12.75" customHeight="1">
      <c r="A844" s="121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121"/>
      <c r="P844" s="121"/>
      <c r="Q844" s="121"/>
      <c r="R844" s="121"/>
      <c r="S844" s="121"/>
      <c r="T844" s="121"/>
      <c r="U844" s="121"/>
      <c r="V844" s="121"/>
      <c r="W844" s="121"/>
      <c r="X844" s="121"/>
      <c r="Y844" s="121"/>
      <c r="Z844" s="121"/>
    </row>
    <row r="845" spans="1:26" ht="12.75" customHeight="1">
      <c r="A845" s="121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</row>
    <row r="846" spans="1:26" ht="12.75" customHeight="1">
      <c r="A846" s="121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</row>
    <row r="847" spans="1:26" ht="12.75" customHeight="1">
      <c r="A847" s="121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</row>
    <row r="848" spans="1:26" ht="12.75" customHeight="1">
      <c r="A848" s="121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</row>
    <row r="849" spans="1:26" ht="12.75" customHeight="1">
      <c r="A849" s="121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</row>
    <row r="850" spans="1:26" ht="12.75" customHeight="1">
      <c r="A850" s="121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</row>
    <row r="851" spans="1:26" ht="12.75" customHeight="1">
      <c r="A851" s="121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</row>
    <row r="852" spans="1:26" ht="12.75" customHeight="1">
      <c r="A852" s="121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</row>
    <row r="853" spans="1:26" ht="12.75" customHeight="1">
      <c r="A853" s="121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</row>
    <row r="854" spans="1:26" ht="12.75" customHeight="1">
      <c r="A854" s="121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</row>
    <row r="855" spans="1:26" ht="12.75" customHeight="1">
      <c r="A855" s="121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</row>
    <row r="856" spans="1:26" ht="12.75" customHeight="1">
      <c r="A856" s="121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121"/>
      <c r="P856" s="121"/>
      <c r="Q856" s="121"/>
      <c r="R856" s="121"/>
      <c r="S856" s="121"/>
      <c r="T856" s="121"/>
      <c r="U856" s="121"/>
      <c r="V856" s="121"/>
      <c r="W856" s="121"/>
      <c r="X856" s="121"/>
      <c r="Y856" s="121"/>
      <c r="Z856" s="121"/>
    </row>
    <row r="857" spans="1:26" ht="12.75" customHeight="1">
      <c r="A857" s="121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121"/>
      <c r="P857" s="121"/>
      <c r="Q857" s="121"/>
      <c r="R857" s="121"/>
      <c r="S857" s="121"/>
      <c r="T857" s="121"/>
      <c r="U857" s="121"/>
      <c r="V857" s="121"/>
      <c r="W857" s="121"/>
      <c r="X857" s="121"/>
      <c r="Y857" s="121"/>
      <c r="Z857" s="121"/>
    </row>
    <row r="858" spans="1:26" ht="12.75" customHeight="1">
      <c r="A858" s="121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121"/>
      <c r="P858" s="121"/>
      <c r="Q858" s="121"/>
      <c r="R858" s="121"/>
      <c r="S858" s="121"/>
      <c r="T858" s="121"/>
      <c r="U858" s="121"/>
      <c r="V858" s="121"/>
      <c r="W858" s="121"/>
      <c r="X858" s="121"/>
      <c r="Y858" s="121"/>
      <c r="Z858" s="121"/>
    </row>
    <row r="859" spans="1:26" ht="12.75" customHeight="1">
      <c r="A859" s="121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121"/>
      <c r="P859" s="121"/>
      <c r="Q859" s="121"/>
      <c r="R859" s="121"/>
      <c r="S859" s="121"/>
      <c r="T859" s="121"/>
      <c r="U859" s="121"/>
      <c r="V859" s="121"/>
      <c r="W859" s="121"/>
      <c r="X859" s="121"/>
      <c r="Y859" s="121"/>
      <c r="Z859" s="121"/>
    </row>
    <row r="860" spans="1:26" ht="12.75" customHeight="1">
      <c r="A860" s="121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121"/>
      <c r="P860" s="121"/>
      <c r="Q860" s="121"/>
      <c r="R860" s="121"/>
      <c r="S860" s="121"/>
      <c r="T860" s="121"/>
      <c r="U860" s="121"/>
      <c r="V860" s="121"/>
      <c r="W860" s="121"/>
      <c r="X860" s="121"/>
      <c r="Y860" s="121"/>
      <c r="Z860" s="121"/>
    </row>
    <row r="861" spans="1:26" ht="12.75" customHeight="1">
      <c r="A861" s="121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121"/>
      <c r="P861" s="121"/>
      <c r="Q861" s="121"/>
      <c r="R861" s="121"/>
      <c r="S861" s="121"/>
      <c r="T861" s="121"/>
      <c r="U861" s="121"/>
      <c r="V861" s="121"/>
      <c r="W861" s="121"/>
      <c r="X861" s="121"/>
      <c r="Y861" s="121"/>
      <c r="Z861" s="121"/>
    </row>
    <row r="862" spans="1:26" ht="12.75" customHeight="1">
      <c r="A862" s="121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121"/>
      <c r="P862" s="121"/>
      <c r="Q862" s="121"/>
      <c r="R862" s="121"/>
      <c r="S862" s="121"/>
      <c r="T862" s="121"/>
      <c r="U862" s="121"/>
      <c r="V862" s="121"/>
      <c r="W862" s="121"/>
      <c r="X862" s="121"/>
      <c r="Y862" s="121"/>
      <c r="Z862" s="121"/>
    </row>
    <row r="863" spans="1:26" ht="12.75" customHeight="1">
      <c r="A863" s="121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121"/>
      <c r="P863" s="121"/>
      <c r="Q863" s="121"/>
      <c r="R863" s="121"/>
      <c r="S863" s="121"/>
      <c r="T863" s="121"/>
      <c r="U863" s="121"/>
      <c r="V863" s="121"/>
      <c r="W863" s="121"/>
      <c r="X863" s="121"/>
      <c r="Y863" s="121"/>
      <c r="Z863" s="121"/>
    </row>
    <row r="864" spans="1:26" ht="12.75" customHeight="1">
      <c r="A864" s="121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121"/>
      <c r="P864" s="121"/>
      <c r="Q864" s="121"/>
      <c r="R864" s="121"/>
      <c r="S864" s="121"/>
      <c r="T864" s="121"/>
      <c r="U864" s="121"/>
      <c r="V864" s="121"/>
      <c r="W864" s="121"/>
      <c r="X864" s="121"/>
      <c r="Y864" s="121"/>
      <c r="Z864" s="121"/>
    </row>
    <row r="865" spans="1:26" ht="12.75" customHeight="1">
      <c r="A865" s="121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121"/>
      <c r="P865" s="121"/>
      <c r="Q865" s="121"/>
      <c r="R865" s="121"/>
      <c r="S865" s="121"/>
      <c r="T865" s="121"/>
      <c r="U865" s="121"/>
      <c r="V865" s="121"/>
      <c r="W865" s="121"/>
      <c r="X865" s="121"/>
      <c r="Y865" s="121"/>
      <c r="Z865" s="121"/>
    </row>
    <row r="866" spans="1:26" ht="12.75" customHeight="1">
      <c r="A866" s="121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121"/>
      <c r="P866" s="121"/>
      <c r="Q866" s="121"/>
      <c r="R866" s="121"/>
      <c r="S866" s="121"/>
      <c r="T866" s="121"/>
      <c r="U866" s="121"/>
      <c r="V866" s="121"/>
      <c r="W866" s="121"/>
      <c r="X866" s="121"/>
      <c r="Y866" s="121"/>
      <c r="Z866" s="121"/>
    </row>
    <row r="867" spans="1:26" ht="12.75" customHeight="1">
      <c r="A867" s="121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121"/>
      <c r="P867" s="121"/>
      <c r="Q867" s="121"/>
      <c r="R867" s="121"/>
      <c r="S867" s="121"/>
      <c r="T867" s="121"/>
      <c r="U867" s="121"/>
      <c r="V867" s="121"/>
      <c r="W867" s="121"/>
      <c r="X867" s="121"/>
      <c r="Y867" s="121"/>
      <c r="Z867" s="121"/>
    </row>
    <row r="868" spans="1:26" ht="12.75" customHeight="1">
      <c r="A868" s="121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121"/>
      <c r="P868" s="121"/>
      <c r="Q868" s="121"/>
      <c r="R868" s="121"/>
      <c r="S868" s="121"/>
      <c r="T868" s="121"/>
      <c r="U868" s="121"/>
      <c r="V868" s="121"/>
      <c r="W868" s="121"/>
      <c r="X868" s="121"/>
      <c r="Y868" s="121"/>
      <c r="Z868" s="121"/>
    </row>
    <row r="869" spans="1:26" ht="12.75" customHeight="1">
      <c r="A869" s="121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121"/>
      <c r="P869" s="121"/>
      <c r="Q869" s="121"/>
      <c r="R869" s="121"/>
      <c r="S869" s="121"/>
      <c r="T869" s="121"/>
      <c r="U869" s="121"/>
      <c r="V869" s="121"/>
      <c r="W869" s="121"/>
      <c r="X869" s="121"/>
      <c r="Y869" s="121"/>
      <c r="Z869" s="121"/>
    </row>
    <row r="870" spans="1:26" ht="12.75" customHeight="1">
      <c r="A870" s="121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121"/>
      <c r="P870" s="121"/>
      <c r="Q870" s="121"/>
      <c r="R870" s="121"/>
      <c r="S870" s="121"/>
      <c r="T870" s="121"/>
      <c r="U870" s="121"/>
      <c r="V870" s="121"/>
      <c r="W870" s="121"/>
      <c r="X870" s="121"/>
      <c r="Y870" s="121"/>
      <c r="Z870" s="121"/>
    </row>
    <row r="871" spans="1:26" ht="12.75" customHeight="1">
      <c r="A871" s="121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121"/>
      <c r="P871" s="121"/>
      <c r="Q871" s="121"/>
      <c r="R871" s="121"/>
      <c r="S871" s="121"/>
      <c r="T871" s="121"/>
      <c r="U871" s="121"/>
      <c r="V871" s="121"/>
      <c r="W871" s="121"/>
      <c r="X871" s="121"/>
      <c r="Y871" s="121"/>
      <c r="Z871" s="121"/>
    </row>
    <row r="872" spans="1:26" ht="12.75" customHeight="1">
      <c r="A872" s="121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121"/>
      <c r="P872" s="121"/>
      <c r="Q872" s="121"/>
      <c r="R872" s="121"/>
      <c r="S872" s="121"/>
      <c r="T872" s="121"/>
      <c r="U872" s="121"/>
      <c r="V872" s="121"/>
      <c r="W872" s="121"/>
      <c r="X872" s="121"/>
      <c r="Y872" s="121"/>
      <c r="Z872" s="121"/>
    </row>
    <row r="873" spans="1:26" ht="12.75" customHeight="1">
      <c r="A873" s="121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121"/>
      <c r="P873" s="121"/>
      <c r="Q873" s="121"/>
      <c r="R873" s="121"/>
      <c r="S873" s="121"/>
      <c r="T873" s="121"/>
      <c r="U873" s="121"/>
      <c r="V873" s="121"/>
      <c r="W873" s="121"/>
      <c r="X873" s="121"/>
      <c r="Y873" s="121"/>
      <c r="Z873" s="121"/>
    </row>
    <row r="874" spans="1:26" ht="12.75" customHeight="1">
      <c r="A874" s="121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121"/>
      <c r="P874" s="121"/>
      <c r="Q874" s="121"/>
      <c r="R874" s="121"/>
      <c r="S874" s="121"/>
      <c r="T874" s="121"/>
      <c r="U874" s="121"/>
      <c r="V874" s="121"/>
      <c r="W874" s="121"/>
      <c r="X874" s="121"/>
      <c r="Y874" s="121"/>
      <c r="Z874" s="121"/>
    </row>
    <row r="875" spans="1:26" ht="12.75" customHeight="1">
      <c r="A875" s="121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121"/>
      <c r="P875" s="121"/>
      <c r="Q875" s="121"/>
      <c r="R875" s="121"/>
      <c r="S875" s="121"/>
      <c r="T875" s="121"/>
      <c r="U875" s="121"/>
      <c r="V875" s="121"/>
      <c r="W875" s="121"/>
      <c r="X875" s="121"/>
      <c r="Y875" s="121"/>
      <c r="Z875" s="121"/>
    </row>
    <row r="876" spans="1:26" ht="12.75" customHeight="1">
      <c r="A876" s="121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121"/>
      <c r="P876" s="121"/>
      <c r="Q876" s="121"/>
      <c r="R876" s="121"/>
      <c r="S876" s="121"/>
      <c r="T876" s="121"/>
      <c r="U876" s="121"/>
      <c r="V876" s="121"/>
      <c r="W876" s="121"/>
      <c r="X876" s="121"/>
      <c r="Y876" s="121"/>
      <c r="Z876" s="121"/>
    </row>
    <row r="877" spans="1:26" ht="12.75" customHeight="1">
      <c r="A877" s="121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121"/>
      <c r="P877" s="121"/>
      <c r="Q877" s="121"/>
      <c r="R877" s="121"/>
      <c r="S877" s="121"/>
      <c r="T877" s="121"/>
      <c r="U877" s="121"/>
      <c r="V877" s="121"/>
      <c r="W877" s="121"/>
      <c r="X877" s="121"/>
      <c r="Y877" s="121"/>
      <c r="Z877" s="121"/>
    </row>
    <row r="878" spans="1:26" ht="12.75" customHeight="1">
      <c r="A878" s="121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121"/>
      <c r="P878" s="121"/>
      <c r="Q878" s="121"/>
      <c r="R878" s="121"/>
      <c r="S878" s="121"/>
      <c r="T878" s="121"/>
      <c r="U878" s="121"/>
      <c r="V878" s="121"/>
      <c r="W878" s="121"/>
      <c r="X878" s="121"/>
      <c r="Y878" s="121"/>
      <c r="Z878" s="121"/>
    </row>
    <row r="879" spans="1:26" ht="12.75" customHeight="1">
      <c r="A879" s="121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121"/>
      <c r="P879" s="121"/>
      <c r="Q879" s="121"/>
      <c r="R879" s="121"/>
      <c r="S879" s="121"/>
      <c r="T879" s="121"/>
      <c r="U879" s="121"/>
      <c r="V879" s="121"/>
      <c r="W879" s="121"/>
      <c r="X879" s="121"/>
      <c r="Y879" s="121"/>
      <c r="Z879" s="121"/>
    </row>
    <row r="880" spans="1:26" ht="12.75" customHeight="1">
      <c r="A880" s="121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</row>
    <row r="881" spans="1:26" ht="12.75" customHeight="1">
      <c r="A881" s="121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</row>
    <row r="882" spans="1:26" ht="12.75" customHeight="1">
      <c r="A882" s="121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121"/>
      <c r="P882" s="121"/>
      <c r="Q882" s="121"/>
      <c r="R882" s="121"/>
      <c r="S882" s="121"/>
      <c r="T882" s="121"/>
      <c r="U882" s="121"/>
      <c r="V882" s="121"/>
      <c r="W882" s="121"/>
      <c r="X882" s="121"/>
      <c r="Y882" s="121"/>
      <c r="Z882" s="121"/>
    </row>
    <row r="883" spans="1:26" ht="12.75" customHeight="1">
      <c r="A883" s="121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</row>
    <row r="884" spans="1:26" ht="12.75" customHeight="1">
      <c r="A884" s="121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</row>
    <row r="885" spans="1:26" ht="12.75" customHeight="1">
      <c r="A885" s="121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</row>
    <row r="886" spans="1:26" ht="12.75" customHeight="1">
      <c r="A886" s="121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</row>
    <row r="887" spans="1:26" ht="12.75" customHeight="1">
      <c r="A887" s="121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</row>
    <row r="888" spans="1:26" ht="12.75" customHeight="1">
      <c r="A888" s="121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</row>
    <row r="889" spans="1:26" ht="12.75" customHeight="1">
      <c r="A889" s="121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</row>
    <row r="890" spans="1:26" ht="12.75" customHeight="1">
      <c r="A890" s="121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</row>
    <row r="891" spans="1:26" ht="12.75" customHeight="1">
      <c r="A891" s="121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</row>
    <row r="892" spans="1:26" ht="12.75" customHeight="1">
      <c r="A892" s="121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</row>
    <row r="893" spans="1:26" ht="12.75" customHeight="1">
      <c r="A893" s="121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</row>
    <row r="894" spans="1:26" ht="12.75" customHeight="1">
      <c r="A894" s="121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121"/>
      <c r="P894" s="121"/>
      <c r="Q894" s="121"/>
      <c r="R894" s="121"/>
      <c r="S894" s="121"/>
      <c r="T894" s="121"/>
      <c r="U894" s="121"/>
      <c r="V894" s="121"/>
      <c r="W894" s="121"/>
      <c r="X894" s="121"/>
      <c r="Y894" s="121"/>
      <c r="Z894" s="121"/>
    </row>
    <row r="895" spans="1:26" ht="12.75" customHeight="1">
      <c r="A895" s="121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121"/>
      <c r="P895" s="121"/>
      <c r="Q895" s="121"/>
      <c r="R895" s="121"/>
      <c r="S895" s="121"/>
      <c r="T895" s="121"/>
      <c r="U895" s="121"/>
      <c r="V895" s="121"/>
      <c r="W895" s="121"/>
      <c r="X895" s="121"/>
      <c r="Y895" s="121"/>
      <c r="Z895" s="121"/>
    </row>
    <row r="896" spans="1:26" ht="12.75" customHeight="1">
      <c r="A896" s="121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121"/>
      <c r="P896" s="121"/>
      <c r="Q896" s="121"/>
      <c r="R896" s="121"/>
      <c r="S896" s="121"/>
      <c r="T896" s="121"/>
      <c r="U896" s="121"/>
      <c r="V896" s="121"/>
      <c r="W896" s="121"/>
      <c r="X896" s="121"/>
      <c r="Y896" s="121"/>
      <c r="Z896" s="121"/>
    </row>
    <row r="897" spans="1:26" ht="12.75" customHeight="1">
      <c r="A897" s="121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121"/>
      <c r="P897" s="121"/>
      <c r="Q897" s="121"/>
      <c r="R897" s="121"/>
      <c r="S897" s="121"/>
      <c r="T897" s="121"/>
      <c r="U897" s="121"/>
      <c r="V897" s="121"/>
      <c r="W897" s="121"/>
      <c r="X897" s="121"/>
      <c r="Y897" s="121"/>
      <c r="Z897" s="121"/>
    </row>
    <row r="898" spans="1:26" ht="12.75" customHeight="1">
      <c r="A898" s="121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121"/>
      <c r="P898" s="121"/>
      <c r="Q898" s="121"/>
      <c r="R898" s="121"/>
      <c r="S898" s="121"/>
      <c r="T898" s="121"/>
      <c r="U898" s="121"/>
      <c r="V898" s="121"/>
      <c r="W898" s="121"/>
      <c r="X898" s="121"/>
      <c r="Y898" s="121"/>
      <c r="Z898" s="121"/>
    </row>
    <row r="899" spans="1:26" ht="12.75" customHeight="1">
      <c r="A899" s="121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121"/>
      <c r="P899" s="121"/>
      <c r="Q899" s="121"/>
      <c r="R899" s="121"/>
      <c r="S899" s="121"/>
      <c r="T899" s="121"/>
      <c r="U899" s="121"/>
      <c r="V899" s="121"/>
      <c r="W899" s="121"/>
      <c r="X899" s="121"/>
      <c r="Y899" s="121"/>
      <c r="Z899" s="121"/>
    </row>
    <row r="900" spans="1:26" ht="12.75" customHeight="1">
      <c r="A900" s="121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121"/>
      <c r="P900" s="121"/>
      <c r="Q900" s="121"/>
      <c r="R900" s="121"/>
      <c r="S900" s="121"/>
      <c r="T900" s="121"/>
      <c r="U900" s="121"/>
      <c r="V900" s="121"/>
      <c r="W900" s="121"/>
      <c r="X900" s="121"/>
      <c r="Y900" s="121"/>
      <c r="Z900" s="121"/>
    </row>
    <row r="901" spans="1:26" ht="12.75" customHeight="1">
      <c r="A901" s="121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121"/>
      <c r="P901" s="121"/>
      <c r="Q901" s="121"/>
      <c r="R901" s="121"/>
      <c r="S901" s="121"/>
      <c r="T901" s="121"/>
      <c r="U901" s="121"/>
      <c r="V901" s="121"/>
      <c r="W901" s="121"/>
      <c r="X901" s="121"/>
      <c r="Y901" s="121"/>
      <c r="Z901" s="121"/>
    </row>
    <row r="902" spans="1:26" ht="12.75" customHeight="1">
      <c r="A902" s="121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121"/>
      <c r="P902" s="121"/>
      <c r="Q902" s="121"/>
      <c r="R902" s="121"/>
      <c r="S902" s="121"/>
      <c r="T902" s="121"/>
      <c r="U902" s="121"/>
      <c r="V902" s="121"/>
      <c r="W902" s="121"/>
      <c r="X902" s="121"/>
      <c r="Y902" s="121"/>
      <c r="Z902" s="121"/>
    </row>
    <row r="903" spans="1:26" ht="12.75" customHeight="1">
      <c r="A903" s="121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121"/>
      <c r="P903" s="121"/>
      <c r="Q903" s="121"/>
      <c r="R903" s="121"/>
      <c r="S903" s="121"/>
      <c r="T903" s="121"/>
      <c r="U903" s="121"/>
      <c r="V903" s="121"/>
      <c r="W903" s="121"/>
      <c r="X903" s="121"/>
      <c r="Y903" s="121"/>
      <c r="Z903" s="121"/>
    </row>
    <row r="904" spans="1:26" ht="12.75" customHeight="1">
      <c r="A904" s="121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121"/>
      <c r="P904" s="121"/>
      <c r="Q904" s="121"/>
      <c r="R904" s="121"/>
      <c r="S904" s="121"/>
      <c r="T904" s="121"/>
      <c r="U904" s="121"/>
      <c r="V904" s="121"/>
      <c r="W904" s="121"/>
      <c r="X904" s="121"/>
      <c r="Y904" s="121"/>
      <c r="Z904" s="121"/>
    </row>
    <row r="905" spans="1:26" ht="12.75" customHeight="1">
      <c r="A905" s="121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121"/>
      <c r="P905" s="121"/>
      <c r="Q905" s="121"/>
      <c r="R905" s="121"/>
      <c r="S905" s="121"/>
      <c r="T905" s="121"/>
      <c r="U905" s="121"/>
      <c r="V905" s="121"/>
      <c r="W905" s="121"/>
      <c r="X905" s="121"/>
      <c r="Y905" s="121"/>
      <c r="Z905" s="121"/>
    </row>
    <row r="906" spans="1:26" ht="12.75" customHeight="1">
      <c r="A906" s="121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121"/>
      <c r="P906" s="121"/>
      <c r="Q906" s="121"/>
      <c r="R906" s="121"/>
      <c r="S906" s="121"/>
      <c r="T906" s="121"/>
      <c r="U906" s="121"/>
      <c r="V906" s="121"/>
      <c r="W906" s="121"/>
      <c r="X906" s="121"/>
      <c r="Y906" s="121"/>
      <c r="Z906" s="121"/>
    </row>
    <row r="907" spans="1:26" ht="12.75" customHeight="1">
      <c r="A907" s="121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121"/>
      <c r="P907" s="121"/>
      <c r="Q907" s="121"/>
      <c r="R907" s="121"/>
      <c r="S907" s="121"/>
      <c r="T907" s="121"/>
      <c r="U907" s="121"/>
      <c r="V907" s="121"/>
      <c r="W907" s="121"/>
      <c r="X907" s="121"/>
      <c r="Y907" s="121"/>
      <c r="Z907" s="121"/>
    </row>
    <row r="908" spans="1:26" ht="12.75" customHeight="1">
      <c r="A908" s="121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121"/>
      <c r="P908" s="121"/>
      <c r="Q908" s="121"/>
      <c r="R908" s="121"/>
      <c r="S908" s="121"/>
      <c r="T908" s="121"/>
      <c r="U908" s="121"/>
      <c r="V908" s="121"/>
      <c r="W908" s="121"/>
      <c r="X908" s="121"/>
      <c r="Y908" s="121"/>
      <c r="Z908" s="121"/>
    </row>
    <row r="909" spans="1:26" ht="12.75" customHeight="1">
      <c r="A909" s="121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121"/>
      <c r="P909" s="121"/>
      <c r="Q909" s="121"/>
      <c r="R909" s="121"/>
      <c r="S909" s="121"/>
      <c r="T909" s="121"/>
      <c r="U909" s="121"/>
      <c r="V909" s="121"/>
      <c r="W909" s="121"/>
      <c r="X909" s="121"/>
      <c r="Y909" s="121"/>
      <c r="Z909" s="121"/>
    </row>
    <row r="910" spans="1:26" ht="12.75" customHeight="1">
      <c r="A910" s="121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121"/>
      <c r="P910" s="121"/>
      <c r="Q910" s="121"/>
      <c r="R910" s="121"/>
      <c r="S910" s="121"/>
      <c r="T910" s="121"/>
      <c r="U910" s="121"/>
      <c r="V910" s="121"/>
      <c r="W910" s="121"/>
      <c r="X910" s="121"/>
      <c r="Y910" s="121"/>
      <c r="Z910" s="121"/>
    </row>
    <row r="911" spans="1:26" ht="12.75" customHeight="1">
      <c r="A911" s="121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121"/>
      <c r="P911" s="121"/>
      <c r="Q911" s="121"/>
      <c r="R911" s="121"/>
      <c r="S911" s="121"/>
      <c r="T911" s="121"/>
      <c r="U911" s="121"/>
      <c r="V911" s="121"/>
      <c r="W911" s="121"/>
      <c r="X911" s="121"/>
      <c r="Y911" s="121"/>
      <c r="Z911" s="121"/>
    </row>
    <row r="912" spans="1:26" ht="12.75" customHeight="1">
      <c r="A912" s="121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121"/>
      <c r="P912" s="121"/>
      <c r="Q912" s="121"/>
      <c r="R912" s="121"/>
      <c r="S912" s="121"/>
      <c r="T912" s="121"/>
      <c r="U912" s="121"/>
      <c r="V912" s="121"/>
      <c r="W912" s="121"/>
      <c r="X912" s="121"/>
      <c r="Y912" s="121"/>
      <c r="Z912" s="121"/>
    </row>
    <row r="913" spans="1:26" ht="12.75" customHeight="1">
      <c r="A913" s="121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121"/>
      <c r="P913" s="121"/>
      <c r="Q913" s="121"/>
      <c r="R913" s="121"/>
      <c r="S913" s="121"/>
      <c r="T913" s="121"/>
      <c r="U913" s="121"/>
      <c r="V913" s="121"/>
      <c r="W913" s="121"/>
      <c r="X913" s="121"/>
      <c r="Y913" s="121"/>
      <c r="Z913" s="121"/>
    </row>
    <row r="914" spans="1:26" ht="12.75" customHeight="1">
      <c r="A914" s="121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121"/>
      <c r="P914" s="121"/>
      <c r="Q914" s="121"/>
      <c r="R914" s="121"/>
      <c r="S914" s="121"/>
      <c r="T914" s="121"/>
      <c r="U914" s="121"/>
      <c r="V914" s="121"/>
      <c r="W914" s="121"/>
      <c r="X914" s="121"/>
      <c r="Y914" s="121"/>
      <c r="Z914" s="121"/>
    </row>
    <row r="915" spans="1:26" ht="12.75" customHeight="1">
      <c r="A915" s="121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121"/>
      <c r="P915" s="121"/>
      <c r="Q915" s="121"/>
      <c r="R915" s="121"/>
      <c r="S915" s="121"/>
      <c r="T915" s="121"/>
      <c r="U915" s="121"/>
      <c r="V915" s="121"/>
      <c r="W915" s="121"/>
      <c r="X915" s="121"/>
      <c r="Y915" s="121"/>
      <c r="Z915" s="121"/>
    </row>
    <row r="916" spans="1:26" ht="12.75" customHeight="1">
      <c r="A916" s="121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121"/>
      <c r="P916" s="121"/>
      <c r="Q916" s="121"/>
      <c r="R916" s="121"/>
      <c r="S916" s="121"/>
      <c r="T916" s="121"/>
      <c r="U916" s="121"/>
      <c r="V916" s="121"/>
      <c r="W916" s="121"/>
      <c r="X916" s="121"/>
      <c r="Y916" s="121"/>
      <c r="Z916" s="121"/>
    </row>
    <row r="917" spans="1:26" ht="12.75" customHeight="1">
      <c r="A917" s="121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121"/>
      <c r="P917" s="121"/>
      <c r="Q917" s="121"/>
      <c r="R917" s="121"/>
      <c r="S917" s="121"/>
      <c r="T917" s="121"/>
      <c r="U917" s="121"/>
      <c r="V917" s="121"/>
      <c r="W917" s="121"/>
      <c r="X917" s="121"/>
      <c r="Y917" s="121"/>
      <c r="Z917" s="121"/>
    </row>
    <row r="918" spans="1:26" ht="12.75" customHeight="1">
      <c r="A918" s="121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</row>
    <row r="919" spans="1:26" ht="12.75" customHeight="1">
      <c r="A919" s="121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</row>
    <row r="920" spans="1:26" ht="12.75" customHeight="1">
      <c r="A920" s="121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121"/>
      <c r="P920" s="121"/>
      <c r="Q920" s="121"/>
      <c r="R920" s="121"/>
      <c r="S920" s="121"/>
      <c r="T920" s="121"/>
      <c r="U920" s="121"/>
      <c r="V920" s="121"/>
      <c r="W920" s="121"/>
      <c r="X920" s="121"/>
      <c r="Y920" s="121"/>
      <c r="Z920" s="121"/>
    </row>
    <row r="921" spans="1:26" ht="12.75" customHeight="1">
      <c r="A921" s="121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</row>
    <row r="922" spans="1:26" ht="12.75" customHeight="1">
      <c r="A922" s="121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</row>
    <row r="923" spans="1:26" ht="12.75" customHeight="1">
      <c r="A923" s="121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</row>
    <row r="924" spans="1:26" ht="12.75" customHeight="1">
      <c r="A924" s="121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</row>
    <row r="925" spans="1:26" ht="12.75" customHeight="1">
      <c r="A925" s="121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</row>
    <row r="926" spans="1:26" ht="12.75" customHeight="1">
      <c r="A926" s="121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</row>
    <row r="927" spans="1:26" ht="12.75" customHeight="1">
      <c r="A927" s="121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</row>
    <row r="928" spans="1:26" ht="12.75" customHeight="1">
      <c r="A928" s="121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</row>
    <row r="929" spans="1:26" ht="12.75" customHeight="1">
      <c r="A929" s="121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</row>
    <row r="930" spans="1:26" ht="12.75" customHeight="1">
      <c r="A930" s="121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</row>
    <row r="931" spans="1:26" ht="12.75" customHeight="1">
      <c r="A931" s="121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</row>
    <row r="932" spans="1:26" ht="12.75" customHeight="1">
      <c r="A932" s="121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121"/>
      <c r="P932" s="121"/>
      <c r="Q932" s="121"/>
      <c r="R932" s="121"/>
      <c r="S932" s="121"/>
      <c r="T932" s="121"/>
      <c r="U932" s="121"/>
      <c r="V932" s="121"/>
      <c r="W932" s="121"/>
      <c r="X932" s="121"/>
      <c r="Y932" s="121"/>
      <c r="Z932" s="121"/>
    </row>
    <row r="933" spans="1:26" ht="12.75" customHeight="1">
      <c r="A933" s="121"/>
      <c r="B933" s="121"/>
      <c r="C933" s="121"/>
      <c r="D933" s="121"/>
      <c r="E933" s="121"/>
      <c r="F933" s="121"/>
      <c r="G933" s="121"/>
      <c r="H933" s="121"/>
      <c r="I933" s="121"/>
      <c r="J933" s="121"/>
      <c r="K933" s="121"/>
      <c r="L933" s="121"/>
      <c r="M933" s="121"/>
      <c r="N933" s="121"/>
      <c r="O933" s="121"/>
      <c r="P933" s="121"/>
      <c r="Q933" s="121"/>
      <c r="R933" s="121"/>
      <c r="S933" s="121"/>
      <c r="T933" s="121"/>
      <c r="U933" s="121"/>
      <c r="V933" s="121"/>
      <c r="W933" s="121"/>
      <c r="X933" s="121"/>
      <c r="Y933" s="121"/>
      <c r="Z933" s="121"/>
    </row>
    <row r="934" spans="1:26" ht="12.75" customHeight="1">
      <c r="A934" s="121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121"/>
      <c r="P934" s="121"/>
      <c r="Q934" s="121"/>
      <c r="R934" s="121"/>
      <c r="S934" s="121"/>
      <c r="T934" s="121"/>
      <c r="U934" s="121"/>
      <c r="V934" s="121"/>
      <c r="W934" s="121"/>
      <c r="X934" s="121"/>
      <c r="Y934" s="121"/>
      <c r="Z934" s="121"/>
    </row>
    <row r="935" spans="1:26" ht="12.75" customHeight="1">
      <c r="A935" s="121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121"/>
      <c r="P935" s="121"/>
      <c r="Q935" s="121"/>
      <c r="R935" s="121"/>
      <c r="S935" s="121"/>
      <c r="T935" s="121"/>
      <c r="U935" s="121"/>
      <c r="V935" s="121"/>
      <c r="W935" s="121"/>
      <c r="X935" s="121"/>
      <c r="Y935" s="121"/>
      <c r="Z935" s="121"/>
    </row>
    <row r="936" spans="1:26" ht="12.75" customHeight="1">
      <c r="A936" s="121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121"/>
      <c r="P936" s="121"/>
      <c r="Q936" s="121"/>
      <c r="R936" s="121"/>
      <c r="S936" s="121"/>
      <c r="T936" s="121"/>
      <c r="U936" s="121"/>
      <c r="V936" s="121"/>
      <c r="W936" s="121"/>
      <c r="X936" s="121"/>
      <c r="Y936" s="121"/>
      <c r="Z936" s="121"/>
    </row>
    <row r="937" spans="1:26" ht="12.75" customHeight="1">
      <c r="A937" s="121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121"/>
      <c r="P937" s="121"/>
      <c r="Q937" s="121"/>
      <c r="R937" s="121"/>
      <c r="S937" s="121"/>
      <c r="T937" s="121"/>
      <c r="U937" s="121"/>
      <c r="V937" s="121"/>
      <c r="W937" s="121"/>
      <c r="X937" s="121"/>
      <c r="Y937" s="121"/>
      <c r="Z937" s="121"/>
    </row>
    <row r="938" spans="1:26" ht="12.75" customHeight="1">
      <c r="A938" s="121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121"/>
      <c r="P938" s="121"/>
      <c r="Q938" s="121"/>
      <c r="R938" s="121"/>
      <c r="S938" s="121"/>
      <c r="T938" s="121"/>
      <c r="U938" s="121"/>
      <c r="V938" s="121"/>
      <c r="W938" s="121"/>
      <c r="X938" s="121"/>
      <c r="Y938" s="121"/>
      <c r="Z938" s="121"/>
    </row>
    <row r="939" spans="1:26" ht="12.75" customHeight="1">
      <c r="A939" s="121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121"/>
      <c r="P939" s="121"/>
      <c r="Q939" s="121"/>
      <c r="R939" s="121"/>
      <c r="S939" s="121"/>
      <c r="T939" s="121"/>
      <c r="U939" s="121"/>
      <c r="V939" s="121"/>
      <c r="W939" s="121"/>
      <c r="X939" s="121"/>
      <c r="Y939" s="121"/>
      <c r="Z939" s="121"/>
    </row>
    <row r="940" spans="1:26" ht="12.75" customHeight="1">
      <c r="A940" s="121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121"/>
      <c r="P940" s="121"/>
      <c r="Q940" s="121"/>
      <c r="R940" s="121"/>
      <c r="S940" s="121"/>
      <c r="T940" s="121"/>
      <c r="U940" s="121"/>
      <c r="V940" s="121"/>
      <c r="W940" s="121"/>
      <c r="X940" s="121"/>
      <c r="Y940" s="121"/>
      <c r="Z940" s="121"/>
    </row>
    <row r="941" spans="1:26" ht="12.75" customHeight="1">
      <c r="A941" s="121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121"/>
      <c r="P941" s="121"/>
      <c r="Q941" s="121"/>
      <c r="R941" s="121"/>
      <c r="S941" s="121"/>
      <c r="T941" s="121"/>
      <c r="U941" s="121"/>
      <c r="V941" s="121"/>
      <c r="W941" s="121"/>
      <c r="X941" s="121"/>
      <c r="Y941" s="121"/>
      <c r="Z941" s="121"/>
    </row>
    <row r="942" spans="1:26" ht="12.75" customHeight="1">
      <c r="A942" s="121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121"/>
      <c r="P942" s="121"/>
      <c r="Q942" s="121"/>
      <c r="R942" s="121"/>
      <c r="S942" s="121"/>
      <c r="T942" s="121"/>
      <c r="U942" s="121"/>
      <c r="V942" s="121"/>
      <c r="W942" s="121"/>
      <c r="X942" s="121"/>
      <c r="Y942" s="121"/>
      <c r="Z942" s="121"/>
    </row>
    <row r="943" spans="1:26" ht="12.75" customHeight="1">
      <c r="A943" s="121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121"/>
      <c r="P943" s="121"/>
      <c r="Q943" s="121"/>
      <c r="R943" s="121"/>
      <c r="S943" s="121"/>
      <c r="T943" s="121"/>
      <c r="U943" s="121"/>
      <c r="V943" s="121"/>
      <c r="W943" s="121"/>
      <c r="X943" s="121"/>
      <c r="Y943" s="121"/>
      <c r="Z943" s="121"/>
    </row>
    <row r="944" spans="1:26" ht="12.75" customHeight="1">
      <c r="A944" s="121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121"/>
      <c r="P944" s="121"/>
      <c r="Q944" s="121"/>
      <c r="R944" s="121"/>
      <c r="S944" s="121"/>
      <c r="T944" s="121"/>
      <c r="U944" s="121"/>
      <c r="V944" s="121"/>
      <c r="W944" s="121"/>
      <c r="X944" s="121"/>
      <c r="Y944" s="121"/>
      <c r="Z944" s="121"/>
    </row>
    <row r="945" spans="1:26" ht="12.75" customHeight="1">
      <c r="A945" s="121"/>
      <c r="B945" s="121"/>
      <c r="C945" s="121"/>
      <c r="D945" s="121"/>
      <c r="E945" s="121"/>
      <c r="F945" s="121"/>
      <c r="G945" s="121"/>
      <c r="H945" s="121"/>
      <c r="I945" s="121"/>
      <c r="J945" s="121"/>
      <c r="K945" s="121"/>
      <c r="L945" s="121"/>
      <c r="M945" s="121"/>
      <c r="N945" s="121"/>
      <c r="O945" s="121"/>
      <c r="P945" s="121"/>
      <c r="Q945" s="121"/>
      <c r="R945" s="121"/>
      <c r="S945" s="121"/>
      <c r="T945" s="121"/>
      <c r="U945" s="121"/>
      <c r="V945" s="121"/>
      <c r="W945" s="121"/>
      <c r="X945" s="121"/>
      <c r="Y945" s="121"/>
      <c r="Z945" s="121"/>
    </row>
    <row r="946" spans="1:26" ht="12.75" customHeight="1">
      <c r="A946" s="121"/>
      <c r="B946" s="121"/>
      <c r="C946" s="121"/>
      <c r="D946" s="121"/>
      <c r="E946" s="121"/>
      <c r="F946" s="121"/>
      <c r="G946" s="121"/>
      <c r="H946" s="121"/>
      <c r="I946" s="121"/>
      <c r="J946" s="121"/>
      <c r="K946" s="121"/>
      <c r="L946" s="121"/>
      <c r="M946" s="121"/>
      <c r="N946" s="121"/>
      <c r="O946" s="121"/>
      <c r="P946" s="121"/>
      <c r="Q946" s="121"/>
      <c r="R946" s="121"/>
      <c r="S946" s="121"/>
      <c r="T946" s="121"/>
      <c r="U946" s="121"/>
      <c r="V946" s="121"/>
      <c r="W946" s="121"/>
      <c r="X946" s="121"/>
      <c r="Y946" s="121"/>
      <c r="Z946" s="121"/>
    </row>
    <row r="947" spans="1:26" ht="12.75" customHeight="1">
      <c r="A947" s="121"/>
      <c r="B947" s="121"/>
      <c r="C947" s="121"/>
      <c r="D947" s="121"/>
      <c r="E947" s="121"/>
      <c r="F947" s="121"/>
      <c r="G947" s="121"/>
      <c r="H947" s="121"/>
      <c r="I947" s="121"/>
      <c r="J947" s="121"/>
      <c r="K947" s="121"/>
      <c r="L947" s="121"/>
      <c r="M947" s="121"/>
      <c r="N947" s="121"/>
      <c r="O947" s="121"/>
      <c r="P947" s="121"/>
      <c r="Q947" s="121"/>
      <c r="R947" s="121"/>
      <c r="S947" s="121"/>
      <c r="T947" s="121"/>
      <c r="U947" s="121"/>
      <c r="V947" s="121"/>
      <c r="W947" s="121"/>
      <c r="X947" s="121"/>
      <c r="Y947" s="121"/>
      <c r="Z947" s="121"/>
    </row>
    <row r="948" spans="1:26" ht="12.75" customHeight="1">
      <c r="A948" s="121"/>
      <c r="B948" s="121"/>
      <c r="C948" s="121"/>
      <c r="D948" s="121"/>
      <c r="E948" s="121"/>
      <c r="F948" s="121"/>
      <c r="G948" s="121"/>
      <c r="H948" s="121"/>
      <c r="I948" s="121"/>
      <c r="J948" s="121"/>
      <c r="K948" s="121"/>
      <c r="L948" s="121"/>
      <c r="M948" s="121"/>
      <c r="N948" s="121"/>
      <c r="O948" s="121"/>
      <c r="P948" s="121"/>
      <c r="Q948" s="121"/>
      <c r="R948" s="121"/>
      <c r="S948" s="121"/>
      <c r="T948" s="121"/>
      <c r="U948" s="121"/>
      <c r="V948" s="121"/>
      <c r="W948" s="121"/>
      <c r="X948" s="121"/>
      <c r="Y948" s="121"/>
      <c r="Z948" s="121"/>
    </row>
    <row r="949" spans="1:26" ht="12.75" customHeight="1">
      <c r="A949" s="121"/>
      <c r="B949" s="121"/>
      <c r="C949" s="121"/>
      <c r="D949" s="121"/>
      <c r="E949" s="121"/>
      <c r="F949" s="121"/>
      <c r="G949" s="121"/>
      <c r="H949" s="121"/>
      <c r="I949" s="121"/>
      <c r="J949" s="121"/>
      <c r="K949" s="121"/>
      <c r="L949" s="121"/>
      <c r="M949" s="121"/>
      <c r="N949" s="121"/>
      <c r="O949" s="121"/>
      <c r="P949" s="121"/>
      <c r="Q949" s="121"/>
      <c r="R949" s="121"/>
      <c r="S949" s="121"/>
      <c r="T949" s="121"/>
      <c r="U949" s="121"/>
      <c r="V949" s="121"/>
      <c r="W949" s="121"/>
      <c r="X949" s="121"/>
      <c r="Y949" s="121"/>
      <c r="Z949" s="121"/>
    </row>
    <row r="950" spans="1:26" ht="12.75" customHeight="1">
      <c r="A950" s="121"/>
      <c r="B950" s="121"/>
      <c r="C950" s="121"/>
      <c r="D950" s="121"/>
      <c r="E950" s="121"/>
      <c r="F950" s="121"/>
      <c r="G950" s="121"/>
      <c r="H950" s="121"/>
      <c r="I950" s="121"/>
      <c r="J950" s="121"/>
      <c r="K950" s="121"/>
      <c r="L950" s="121"/>
      <c r="M950" s="121"/>
      <c r="N950" s="121"/>
      <c r="O950" s="121"/>
      <c r="P950" s="121"/>
      <c r="Q950" s="121"/>
      <c r="R950" s="121"/>
      <c r="S950" s="121"/>
      <c r="T950" s="121"/>
      <c r="U950" s="121"/>
      <c r="V950" s="121"/>
      <c r="W950" s="121"/>
      <c r="X950" s="121"/>
      <c r="Y950" s="121"/>
      <c r="Z950" s="121"/>
    </row>
    <row r="951" spans="1:26" ht="12.75" customHeight="1">
      <c r="A951" s="121"/>
      <c r="B951" s="121"/>
      <c r="C951" s="121"/>
      <c r="D951" s="121"/>
      <c r="E951" s="121"/>
      <c r="F951" s="121"/>
      <c r="G951" s="121"/>
      <c r="H951" s="121"/>
      <c r="I951" s="121"/>
      <c r="J951" s="121"/>
      <c r="K951" s="121"/>
      <c r="L951" s="121"/>
      <c r="M951" s="121"/>
      <c r="N951" s="121"/>
      <c r="O951" s="121"/>
      <c r="P951" s="121"/>
      <c r="Q951" s="121"/>
      <c r="R951" s="121"/>
      <c r="S951" s="121"/>
      <c r="T951" s="121"/>
      <c r="U951" s="121"/>
      <c r="V951" s="121"/>
      <c r="W951" s="121"/>
      <c r="X951" s="121"/>
      <c r="Y951" s="121"/>
      <c r="Z951" s="121"/>
    </row>
    <row r="952" spans="1:26" ht="12.75" customHeight="1">
      <c r="A952" s="121"/>
      <c r="B952" s="121"/>
      <c r="C952" s="121"/>
      <c r="D952" s="121"/>
      <c r="E952" s="121"/>
      <c r="F952" s="121"/>
      <c r="G952" s="121"/>
      <c r="H952" s="121"/>
      <c r="I952" s="121"/>
      <c r="J952" s="121"/>
      <c r="K952" s="121"/>
      <c r="L952" s="121"/>
      <c r="M952" s="121"/>
      <c r="N952" s="121"/>
      <c r="O952" s="121"/>
      <c r="P952" s="121"/>
      <c r="Q952" s="121"/>
      <c r="R952" s="121"/>
      <c r="S952" s="121"/>
      <c r="T952" s="121"/>
      <c r="U952" s="121"/>
      <c r="V952" s="121"/>
      <c r="W952" s="121"/>
      <c r="X952" s="121"/>
      <c r="Y952" s="121"/>
      <c r="Z952" s="121"/>
    </row>
    <row r="953" spans="1:26" ht="12.75" customHeight="1">
      <c r="A953" s="121"/>
      <c r="B953" s="121"/>
      <c r="C953" s="121"/>
      <c r="D953" s="121"/>
      <c r="E953" s="121"/>
      <c r="F953" s="121"/>
      <c r="G953" s="121"/>
      <c r="H953" s="121"/>
      <c r="I953" s="121"/>
      <c r="J953" s="121"/>
      <c r="K953" s="121"/>
      <c r="L953" s="121"/>
      <c r="M953" s="121"/>
      <c r="N953" s="121"/>
      <c r="O953" s="121"/>
      <c r="P953" s="121"/>
      <c r="Q953" s="121"/>
      <c r="R953" s="121"/>
      <c r="S953" s="121"/>
      <c r="T953" s="121"/>
      <c r="U953" s="121"/>
      <c r="V953" s="121"/>
      <c r="W953" s="121"/>
      <c r="X953" s="121"/>
      <c r="Y953" s="121"/>
      <c r="Z953" s="121"/>
    </row>
    <row r="954" spans="1:26" ht="12.75" customHeight="1">
      <c r="A954" s="121"/>
      <c r="B954" s="121"/>
      <c r="C954" s="121"/>
      <c r="D954" s="121"/>
      <c r="E954" s="121"/>
      <c r="F954" s="121"/>
      <c r="G954" s="121"/>
      <c r="H954" s="121"/>
      <c r="I954" s="121"/>
      <c r="J954" s="121"/>
      <c r="K954" s="121"/>
      <c r="L954" s="121"/>
      <c r="M954" s="121"/>
      <c r="N954" s="121"/>
      <c r="O954" s="121"/>
      <c r="P954" s="121"/>
      <c r="Q954" s="121"/>
      <c r="R954" s="121"/>
      <c r="S954" s="121"/>
      <c r="T954" s="121"/>
      <c r="U954" s="121"/>
      <c r="V954" s="121"/>
      <c r="W954" s="121"/>
      <c r="X954" s="121"/>
      <c r="Y954" s="121"/>
      <c r="Z954" s="121"/>
    </row>
    <row r="955" spans="1:26" ht="12.75" customHeight="1">
      <c r="A955" s="121"/>
      <c r="B955" s="121"/>
      <c r="C955" s="121"/>
      <c r="D955" s="121"/>
      <c r="E955" s="121"/>
      <c r="F955" s="121"/>
      <c r="G955" s="121"/>
      <c r="H955" s="121"/>
      <c r="I955" s="121"/>
      <c r="J955" s="121"/>
      <c r="K955" s="121"/>
      <c r="L955" s="121"/>
      <c r="M955" s="121"/>
      <c r="N955" s="121"/>
      <c r="O955" s="121"/>
      <c r="P955" s="121"/>
      <c r="Q955" s="121"/>
      <c r="R955" s="121"/>
      <c r="S955" s="121"/>
      <c r="T955" s="121"/>
      <c r="U955" s="121"/>
      <c r="V955" s="121"/>
      <c r="W955" s="121"/>
      <c r="X955" s="121"/>
      <c r="Y955" s="121"/>
      <c r="Z955" s="121"/>
    </row>
    <row r="956" spans="1:26" ht="12.75" customHeight="1">
      <c r="A956" s="121"/>
      <c r="B956" s="121"/>
      <c r="C956" s="121"/>
      <c r="D956" s="121"/>
      <c r="E956" s="121"/>
      <c r="F956" s="121"/>
      <c r="G956" s="121"/>
      <c r="H956" s="121"/>
      <c r="I956" s="121"/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</row>
    <row r="957" spans="1:26" ht="12.75" customHeight="1">
      <c r="A957" s="121"/>
      <c r="B957" s="121"/>
      <c r="C957" s="121"/>
      <c r="D957" s="121"/>
      <c r="E957" s="121"/>
      <c r="F957" s="121"/>
      <c r="G957" s="121"/>
      <c r="H957" s="121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</row>
    <row r="958" spans="1:26" ht="12.75" customHeight="1">
      <c r="A958" s="121"/>
      <c r="B958" s="121"/>
      <c r="C958" s="121"/>
      <c r="D958" s="121"/>
      <c r="E958" s="121"/>
      <c r="F958" s="121"/>
      <c r="G958" s="121"/>
      <c r="H958" s="121"/>
      <c r="I958" s="121"/>
      <c r="J958" s="121"/>
      <c r="K958" s="121"/>
      <c r="L958" s="121"/>
      <c r="M958" s="121"/>
      <c r="N958" s="121"/>
      <c r="O958" s="121"/>
      <c r="P958" s="121"/>
      <c r="Q958" s="121"/>
      <c r="R958" s="121"/>
      <c r="S958" s="121"/>
      <c r="T958" s="121"/>
      <c r="U958" s="121"/>
      <c r="V958" s="121"/>
      <c r="W958" s="121"/>
      <c r="X958" s="121"/>
      <c r="Y958" s="121"/>
      <c r="Z958" s="121"/>
    </row>
    <row r="959" spans="1:26" ht="12.75" customHeight="1">
      <c r="A959" s="121"/>
      <c r="B959" s="121"/>
      <c r="C959" s="121"/>
      <c r="D959" s="121"/>
      <c r="E959" s="121"/>
      <c r="F959" s="121"/>
      <c r="G959" s="121"/>
      <c r="H959" s="121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</row>
    <row r="960" spans="1:26" ht="12.75" customHeight="1">
      <c r="A960" s="121"/>
      <c r="B960" s="121"/>
      <c r="C960" s="121"/>
      <c r="D960" s="121"/>
      <c r="E960" s="121"/>
      <c r="F960" s="121"/>
      <c r="G960" s="121"/>
      <c r="H960" s="121"/>
      <c r="I960" s="121"/>
      <c r="J960" s="121"/>
      <c r="K960" s="121"/>
      <c r="L960" s="121"/>
      <c r="M960" s="121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</row>
    <row r="961" spans="1:26" ht="12.75" customHeight="1">
      <c r="A961" s="121"/>
      <c r="B961" s="121"/>
      <c r="C961" s="121"/>
      <c r="D961" s="121"/>
      <c r="E961" s="121"/>
      <c r="F961" s="121"/>
      <c r="G961" s="121"/>
      <c r="H961" s="121"/>
      <c r="I961" s="121"/>
      <c r="J961" s="121"/>
      <c r="K961" s="121"/>
      <c r="L961" s="121"/>
      <c r="M961" s="121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</row>
    <row r="962" spans="1:26" ht="12.75" customHeight="1">
      <c r="A962" s="121"/>
      <c r="B962" s="121"/>
      <c r="C962" s="121"/>
      <c r="D962" s="121"/>
      <c r="E962" s="121"/>
      <c r="F962" s="121"/>
      <c r="G962" s="121"/>
      <c r="H962" s="121"/>
      <c r="I962" s="121"/>
      <c r="J962" s="121"/>
      <c r="K962" s="121"/>
      <c r="L962" s="121"/>
      <c r="M962" s="121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</row>
    <row r="963" spans="1:26" ht="12.75" customHeight="1">
      <c r="A963" s="121"/>
      <c r="B963" s="121"/>
      <c r="C963" s="121"/>
      <c r="D963" s="121"/>
      <c r="E963" s="121"/>
      <c r="F963" s="121"/>
      <c r="G963" s="121"/>
      <c r="H963" s="121"/>
      <c r="I963" s="121"/>
      <c r="J963" s="121"/>
      <c r="K963" s="121"/>
      <c r="L963" s="121"/>
      <c r="M963" s="121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</row>
    <row r="964" spans="1:26" ht="12.75" customHeight="1">
      <c r="A964" s="121"/>
      <c r="B964" s="121"/>
      <c r="C964" s="121"/>
      <c r="D964" s="121"/>
      <c r="E964" s="121"/>
      <c r="F964" s="121"/>
      <c r="G964" s="121"/>
      <c r="H964" s="121"/>
      <c r="I964" s="121"/>
      <c r="J964" s="121"/>
      <c r="K964" s="121"/>
      <c r="L964" s="121"/>
      <c r="M964" s="121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</row>
    <row r="965" spans="1:26" ht="12.75" customHeight="1">
      <c r="A965" s="121"/>
      <c r="B965" s="121"/>
      <c r="C965" s="121"/>
      <c r="D965" s="121"/>
      <c r="E965" s="121"/>
      <c r="F965" s="121"/>
      <c r="G965" s="121"/>
      <c r="H965" s="121"/>
      <c r="I965" s="121"/>
      <c r="J965" s="121"/>
      <c r="K965" s="121"/>
      <c r="L965" s="121"/>
      <c r="M965" s="121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</row>
    <row r="966" spans="1:26" ht="12.75" customHeight="1">
      <c r="A966" s="121"/>
      <c r="B966" s="121"/>
      <c r="C966" s="121"/>
      <c r="D966" s="121"/>
      <c r="E966" s="121"/>
      <c r="F966" s="121"/>
      <c r="G966" s="121"/>
      <c r="H966" s="121"/>
      <c r="I966" s="121"/>
      <c r="J966" s="121"/>
      <c r="K966" s="121"/>
      <c r="L966" s="121"/>
      <c r="M966" s="121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</row>
    <row r="967" spans="1:26" ht="12.75" customHeight="1">
      <c r="A967" s="121"/>
      <c r="B967" s="121"/>
      <c r="C967" s="121"/>
      <c r="D967" s="121"/>
      <c r="E967" s="121"/>
      <c r="F967" s="121"/>
      <c r="G967" s="121"/>
      <c r="H967" s="121"/>
      <c r="I967" s="121"/>
      <c r="J967" s="121"/>
      <c r="K967" s="121"/>
      <c r="L967" s="121"/>
      <c r="M967" s="121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</row>
    <row r="968" spans="1:26" ht="12.75" customHeight="1">
      <c r="A968" s="121"/>
      <c r="B968" s="121"/>
      <c r="C968" s="121"/>
      <c r="D968" s="121"/>
      <c r="E968" s="121"/>
      <c r="F968" s="121"/>
      <c r="G968" s="121"/>
      <c r="H968" s="121"/>
      <c r="I968" s="121"/>
      <c r="J968" s="121"/>
      <c r="K968" s="121"/>
      <c r="L968" s="121"/>
      <c r="M968" s="121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</row>
    <row r="969" spans="1:26" ht="12.75" customHeight="1">
      <c r="A969" s="121"/>
      <c r="B969" s="121"/>
      <c r="C969" s="121"/>
      <c r="D969" s="121"/>
      <c r="E969" s="121"/>
      <c r="F969" s="121"/>
      <c r="G969" s="121"/>
      <c r="H969" s="121"/>
      <c r="I969" s="121"/>
      <c r="J969" s="121"/>
      <c r="K969" s="121"/>
      <c r="L969" s="121"/>
      <c r="M969" s="121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</row>
    <row r="970" spans="1:26" ht="12.75" customHeight="1">
      <c r="A970" s="121"/>
      <c r="B970" s="121"/>
      <c r="C970" s="121"/>
      <c r="D970" s="121"/>
      <c r="E970" s="121"/>
      <c r="F970" s="121"/>
      <c r="G970" s="121"/>
      <c r="H970" s="121"/>
      <c r="I970" s="121"/>
      <c r="J970" s="121"/>
      <c r="K970" s="121"/>
      <c r="L970" s="121"/>
      <c r="M970" s="121"/>
      <c r="N970" s="121"/>
      <c r="O970" s="121"/>
      <c r="P970" s="121"/>
      <c r="Q970" s="121"/>
      <c r="R970" s="121"/>
      <c r="S970" s="121"/>
      <c r="T970" s="121"/>
      <c r="U970" s="121"/>
      <c r="V970" s="121"/>
      <c r="W970" s="121"/>
      <c r="X970" s="121"/>
      <c r="Y970" s="121"/>
      <c r="Z970" s="121"/>
    </row>
    <row r="971" spans="1:26" ht="12.75" customHeight="1">
      <c r="A971" s="121"/>
      <c r="B971" s="121"/>
      <c r="C971" s="121"/>
      <c r="D971" s="121"/>
      <c r="E971" s="121"/>
      <c r="F971" s="121"/>
      <c r="G971" s="121"/>
      <c r="H971" s="121"/>
      <c r="I971" s="121"/>
      <c r="J971" s="121"/>
      <c r="K971" s="121"/>
      <c r="L971" s="121"/>
      <c r="M971" s="121"/>
      <c r="N971" s="121"/>
      <c r="O971" s="121"/>
      <c r="P971" s="121"/>
      <c r="Q971" s="121"/>
      <c r="R971" s="121"/>
      <c r="S971" s="121"/>
      <c r="T971" s="121"/>
      <c r="U971" s="121"/>
      <c r="V971" s="121"/>
      <c r="W971" s="121"/>
      <c r="X971" s="121"/>
      <c r="Y971" s="121"/>
      <c r="Z971" s="121"/>
    </row>
    <row r="972" spans="1:26" ht="12.75" customHeight="1">
      <c r="A972" s="121"/>
      <c r="B972" s="121"/>
      <c r="C972" s="121"/>
      <c r="D972" s="121"/>
      <c r="E972" s="121"/>
      <c r="F972" s="121"/>
      <c r="G972" s="121"/>
      <c r="H972" s="121"/>
      <c r="I972" s="121"/>
      <c r="J972" s="121"/>
      <c r="K972" s="121"/>
      <c r="L972" s="121"/>
      <c r="M972" s="121"/>
      <c r="N972" s="121"/>
      <c r="O972" s="121"/>
      <c r="P972" s="121"/>
      <c r="Q972" s="121"/>
      <c r="R972" s="121"/>
      <c r="S972" s="121"/>
      <c r="T972" s="121"/>
      <c r="U972" s="121"/>
      <c r="V972" s="121"/>
      <c r="W972" s="121"/>
      <c r="X972" s="121"/>
      <c r="Y972" s="121"/>
      <c r="Z972" s="121"/>
    </row>
    <row r="973" spans="1:26" ht="12.75" customHeight="1">
      <c r="A973" s="121"/>
      <c r="B973" s="121"/>
      <c r="C973" s="121"/>
      <c r="D973" s="121"/>
      <c r="E973" s="121"/>
      <c r="F973" s="121"/>
      <c r="G973" s="121"/>
      <c r="H973" s="121"/>
      <c r="I973" s="121"/>
      <c r="J973" s="121"/>
      <c r="K973" s="121"/>
      <c r="L973" s="121"/>
      <c r="M973" s="121"/>
      <c r="N973" s="121"/>
      <c r="O973" s="121"/>
      <c r="P973" s="121"/>
      <c r="Q973" s="121"/>
      <c r="R973" s="121"/>
      <c r="S973" s="121"/>
      <c r="T973" s="121"/>
      <c r="U973" s="121"/>
      <c r="V973" s="121"/>
      <c r="W973" s="121"/>
      <c r="X973" s="121"/>
      <c r="Y973" s="121"/>
      <c r="Z973" s="121"/>
    </row>
    <row r="974" spans="1:26" ht="12.75" customHeight="1">
      <c r="A974" s="121"/>
      <c r="B974" s="121"/>
      <c r="C974" s="121"/>
      <c r="D974" s="121"/>
      <c r="E974" s="121"/>
      <c r="F974" s="121"/>
      <c r="G974" s="121"/>
      <c r="H974" s="121"/>
      <c r="I974" s="121"/>
      <c r="J974" s="121"/>
      <c r="K974" s="121"/>
      <c r="L974" s="121"/>
      <c r="M974" s="121"/>
      <c r="N974" s="121"/>
      <c r="O974" s="121"/>
      <c r="P974" s="121"/>
      <c r="Q974" s="121"/>
      <c r="R974" s="121"/>
      <c r="S974" s="121"/>
      <c r="T974" s="121"/>
      <c r="U974" s="121"/>
      <c r="V974" s="121"/>
      <c r="W974" s="121"/>
      <c r="X974" s="121"/>
      <c r="Y974" s="121"/>
      <c r="Z974" s="121"/>
    </row>
    <row r="975" spans="1:26" ht="12.75" customHeight="1">
      <c r="A975" s="121"/>
      <c r="B975" s="121"/>
      <c r="C975" s="121"/>
      <c r="D975" s="121"/>
      <c r="E975" s="121"/>
      <c r="F975" s="121"/>
      <c r="G975" s="121"/>
      <c r="H975" s="121"/>
      <c r="I975" s="121"/>
      <c r="J975" s="121"/>
      <c r="K975" s="121"/>
      <c r="L975" s="121"/>
      <c r="M975" s="121"/>
      <c r="N975" s="121"/>
      <c r="O975" s="121"/>
      <c r="P975" s="121"/>
      <c r="Q975" s="121"/>
      <c r="R975" s="121"/>
      <c r="S975" s="121"/>
      <c r="T975" s="121"/>
      <c r="U975" s="121"/>
      <c r="V975" s="121"/>
      <c r="W975" s="121"/>
      <c r="X975" s="121"/>
      <c r="Y975" s="121"/>
      <c r="Z975" s="121"/>
    </row>
    <row r="976" spans="1:26" ht="12.75" customHeight="1">
      <c r="A976" s="121"/>
      <c r="B976" s="121"/>
      <c r="C976" s="121"/>
      <c r="D976" s="121"/>
      <c r="E976" s="121"/>
      <c r="F976" s="121"/>
      <c r="G976" s="121"/>
      <c r="H976" s="121"/>
      <c r="I976" s="121"/>
      <c r="J976" s="121"/>
      <c r="K976" s="121"/>
      <c r="L976" s="121"/>
      <c r="M976" s="121"/>
      <c r="N976" s="121"/>
      <c r="O976" s="121"/>
      <c r="P976" s="121"/>
      <c r="Q976" s="121"/>
      <c r="R976" s="121"/>
      <c r="S976" s="121"/>
      <c r="T976" s="121"/>
      <c r="U976" s="121"/>
      <c r="V976" s="121"/>
      <c r="W976" s="121"/>
      <c r="X976" s="121"/>
      <c r="Y976" s="121"/>
      <c r="Z976" s="121"/>
    </row>
    <row r="977" spans="1:26" ht="12.75" customHeight="1">
      <c r="A977" s="121"/>
      <c r="B977" s="121"/>
      <c r="C977" s="121"/>
      <c r="D977" s="121"/>
      <c r="E977" s="121"/>
      <c r="F977" s="121"/>
      <c r="G977" s="121"/>
      <c r="H977" s="121"/>
      <c r="I977" s="121"/>
      <c r="J977" s="121"/>
      <c r="K977" s="121"/>
      <c r="L977" s="121"/>
      <c r="M977" s="121"/>
      <c r="N977" s="121"/>
      <c r="O977" s="121"/>
      <c r="P977" s="121"/>
      <c r="Q977" s="121"/>
      <c r="R977" s="121"/>
      <c r="S977" s="121"/>
      <c r="T977" s="121"/>
      <c r="U977" s="121"/>
      <c r="V977" s="121"/>
      <c r="W977" s="121"/>
      <c r="X977" s="121"/>
      <c r="Y977" s="121"/>
      <c r="Z977" s="121"/>
    </row>
    <row r="978" spans="1:26" ht="12.75" customHeight="1">
      <c r="A978" s="121"/>
      <c r="B978" s="121"/>
      <c r="C978" s="121"/>
      <c r="D978" s="121"/>
      <c r="E978" s="121"/>
      <c r="F978" s="121"/>
      <c r="G978" s="121"/>
      <c r="H978" s="121"/>
      <c r="I978" s="121"/>
      <c r="J978" s="121"/>
      <c r="K978" s="121"/>
      <c r="L978" s="121"/>
      <c r="M978" s="121"/>
      <c r="N978" s="121"/>
      <c r="O978" s="121"/>
      <c r="P978" s="121"/>
      <c r="Q978" s="121"/>
      <c r="R978" s="121"/>
      <c r="S978" s="121"/>
      <c r="T978" s="121"/>
      <c r="U978" s="121"/>
      <c r="V978" s="121"/>
      <c r="W978" s="121"/>
      <c r="X978" s="121"/>
      <c r="Y978" s="121"/>
      <c r="Z978" s="121"/>
    </row>
    <row r="979" spans="1:26" ht="12.75" customHeight="1">
      <c r="A979" s="121"/>
      <c r="B979" s="121"/>
      <c r="C979" s="121"/>
      <c r="D979" s="121"/>
      <c r="E979" s="121"/>
      <c r="F979" s="121"/>
      <c r="G979" s="121"/>
      <c r="H979" s="121"/>
      <c r="I979" s="121"/>
      <c r="J979" s="121"/>
      <c r="K979" s="121"/>
      <c r="L979" s="121"/>
      <c r="M979" s="121"/>
      <c r="N979" s="121"/>
      <c r="O979" s="121"/>
      <c r="P979" s="121"/>
      <c r="Q979" s="121"/>
      <c r="R979" s="121"/>
      <c r="S979" s="121"/>
      <c r="T979" s="121"/>
      <c r="U979" s="121"/>
      <c r="V979" s="121"/>
      <c r="W979" s="121"/>
      <c r="X979" s="121"/>
      <c r="Y979" s="121"/>
      <c r="Z979" s="121"/>
    </row>
    <row r="980" spans="1:26" ht="12.75" customHeight="1">
      <c r="A980" s="121"/>
      <c r="B980" s="121"/>
      <c r="C980" s="121"/>
      <c r="D980" s="121"/>
      <c r="E980" s="121"/>
      <c r="F980" s="121"/>
      <c r="G980" s="121"/>
      <c r="H980" s="121"/>
      <c r="I980" s="121"/>
      <c r="J980" s="121"/>
      <c r="K980" s="121"/>
      <c r="L980" s="121"/>
      <c r="M980" s="121"/>
      <c r="N980" s="121"/>
      <c r="O980" s="121"/>
      <c r="P980" s="121"/>
      <c r="Q980" s="121"/>
      <c r="R980" s="121"/>
      <c r="S980" s="121"/>
      <c r="T980" s="121"/>
      <c r="U980" s="121"/>
      <c r="V980" s="121"/>
      <c r="W980" s="121"/>
      <c r="X980" s="121"/>
      <c r="Y980" s="121"/>
      <c r="Z980" s="121"/>
    </row>
    <row r="981" spans="1:26" ht="12.75" customHeight="1">
      <c r="A981" s="121"/>
      <c r="B981" s="121"/>
      <c r="C981" s="121"/>
      <c r="D981" s="121"/>
      <c r="E981" s="121"/>
      <c r="F981" s="121"/>
      <c r="G981" s="121"/>
      <c r="H981" s="121"/>
      <c r="I981" s="121"/>
      <c r="J981" s="121"/>
      <c r="K981" s="121"/>
      <c r="L981" s="121"/>
      <c r="M981" s="121"/>
      <c r="N981" s="121"/>
      <c r="O981" s="121"/>
      <c r="P981" s="121"/>
      <c r="Q981" s="121"/>
      <c r="R981" s="121"/>
      <c r="S981" s="121"/>
      <c r="T981" s="121"/>
      <c r="U981" s="121"/>
      <c r="V981" s="121"/>
      <c r="W981" s="121"/>
      <c r="X981" s="121"/>
      <c r="Y981" s="121"/>
      <c r="Z981" s="121"/>
    </row>
    <row r="982" spans="1:26" ht="12.75" customHeight="1">
      <c r="A982" s="121"/>
      <c r="B982" s="121"/>
      <c r="C982" s="121"/>
      <c r="D982" s="121"/>
      <c r="E982" s="121"/>
      <c r="F982" s="121"/>
      <c r="G982" s="121"/>
      <c r="H982" s="121"/>
      <c r="I982" s="121"/>
      <c r="J982" s="121"/>
      <c r="K982" s="121"/>
      <c r="L982" s="121"/>
      <c r="M982" s="121"/>
      <c r="N982" s="121"/>
      <c r="O982" s="121"/>
      <c r="P982" s="121"/>
      <c r="Q982" s="121"/>
      <c r="R982" s="121"/>
      <c r="S982" s="121"/>
      <c r="T982" s="121"/>
      <c r="U982" s="121"/>
      <c r="V982" s="121"/>
      <c r="W982" s="121"/>
      <c r="X982" s="121"/>
      <c r="Y982" s="121"/>
      <c r="Z982" s="121"/>
    </row>
    <row r="983" spans="1:26" ht="12.75" customHeight="1">
      <c r="A983" s="121"/>
      <c r="B983" s="121"/>
      <c r="C983" s="121"/>
      <c r="D983" s="121"/>
      <c r="E983" s="121"/>
      <c r="F983" s="121"/>
      <c r="G983" s="121"/>
      <c r="H983" s="121"/>
      <c r="I983" s="121"/>
      <c r="J983" s="121"/>
      <c r="K983" s="121"/>
      <c r="L983" s="121"/>
      <c r="M983" s="121"/>
      <c r="N983" s="121"/>
      <c r="O983" s="121"/>
      <c r="P983" s="121"/>
      <c r="Q983" s="121"/>
      <c r="R983" s="121"/>
      <c r="S983" s="121"/>
      <c r="T983" s="121"/>
      <c r="U983" s="121"/>
      <c r="V983" s="121"/>
      <c r="W983" s="121"/>
      <c r="X983" s="121"/>
      <c r="Y983" s="121"/>
      <c r="Z983" s="121"/>
    </row>
    <row r="984" spans="1:26" ht="12.75" customHeight="1">
      <c r="A984" s="121"/>
      <c r="B984" s="121"/>
      <c r="C984" s="121"/>
      <c r="D984" s="121"/>
      <c r="E984" s="121"/>
      <c r="F984" s="121"/>
      <c r="G984" s="121"/>
      <c r="H984" s="121"/>
      <c r="I984" s="121"/>
      <c r="J984" s="121"/>
      <c r="K984" s="121"/>
      <c r="L984" s="121"/>
      <c r="M984" s="121"/>
      <c r="N984" s="121"/>
      <c r="O984" s="121"/>
      <c r="P984" s="121"/>
      <c r="Q984" s="121"/>
      <c r="R984" s="121"/>
      <c r="S984" s="121"/>
      <c r="T984" s="121"/>
      <c r="U984" s="121"/>
      <c r="V984" s="121"/>
      <c r="W984" s="121"/>
      <c r="X984" s="121"/>
      <c r="Y984" s="121"/>
      <c r="Z984" s="121"/>
    </row>
    <row r="985" spans="1:26" ht="12.75" customHeight="1">
      <c r="A985" s="121"/>
      <c r="B985" s="121"/>
      <c r="C985" s="121"/>
      <c r="D985" s="121"/>
      <c r="E985" s="121"/>
      <c r="F985" s="121"/>
      <c r="G985" s="121"/>
      <c r="H985" s="121"/>
      <c r="I985" s="121"/>
      <c r="J985" s="121"/>
      <c r="K985" s="121"/>
      <c r="L985" s="121"/>
      <c r="M985" s="121"/>
      <c r="N985" s="121"/>
      <c r="O985" s="121"/>
      <c r="P985" s="121"/>
      <c r="Q985" s="121"/>
      <c r="R985" s="121"/>
      <c r="S985" s="121"/>
      <c r="T985" s="121"/>
      <c r="U985" s="121"/>
      <c r="V985" s="121"/>
      <c r="W985" s="121"/>
      <c r="X985" s="121"/>
      <c r="Y985" s="121"/>
      <c r="Z985" s="121"/>
    </row>
    <row r="986" spans="1:26" ht="12.75" customHeight="1">
      <c r="A986" s="121"/>
      <c r="B986" s="121"/>
      <c r="C986" s="121"/>
      <c r="D986" s="121"/>
      <c r="E986" s="121"/>
      <c r="F986" s="121"/>
      <c r="G986" s="121"/>
      <c r="H986" s="121"/>
      <c r="I986" s="121"/>
      <c r="J986" s="121"/>
      <c r="K986" s="121"/>
      <c r="L986" s="121"/>
      <c r="M986" s="121"/>
      <c r="N986" s="121"/>
      <c r="O986" s="121"/>
      <c r="P986" s="121"/>
      <c r="Q986" s="121"/>
      <c r="R986" s="121"/>
      <c r="S986" s="121"/>
      <c r="T986" s="121"/>
      <c r="U986" s="121"/>
      <c r="V986" s="121"/>
      <c r="W986" s="121"/>
      <c r="X986" s="121"/>
      <c r="Y986" s="121"/>
      <c r="Z986" s="121"/>
    </row>
    <row r="987" spans="1:26" ht="12.75" customHeight="1">
      <c r="A987" s="121"/>
      <c r="B987" s="121"/>
      <c r="C987" s="121"/>
      <c r="D987" s="121"/>
      <c r="E987" s="121"/>
      <c r="F987" s="121"/>
      <c r="G987" s="121"/>
      <c r="H987" s="121"/>
      <c r="I987" s="121"/>
      <c r="J987" s="121"/>
      <c r="K987" s="121"/>
      <c r="L987" s="121"/>
      <c r="M987" s="121"/>
      <c r="N987" s="121"/>
      <c r="O987" s="121"/>
      <c r="P987" s="121"/>
      <c r="Q987" s="121"/>
      <c r="R987" s="121"/>
      <c r="S987" s="121"/>
      <c r="T987" s="121"/>
      <c r="U987" s="121"/>
      <c r="V987" s="121"/>
      <c r="W987" s="121"/>
      <c r="X987" s="121"/>
      <c r="Y987" s="121"/>
      <c r="Z987" s="121"/>
    </row>
    <row r="988" spans="1:26" ht="12.75" customHeight="1">
      <c r="A988" s="121"/>
      <c r="B988" s="121"/>
      <c r="C988" s="121"/>
      <c r="D988" s="121"/>
      <c r="E988" s="121"/>
      <c r="F988" s="121"/>
      <c r="G988" s="121"/>
      <c r="H988" s="121"/>
      <c r="I988" s="121"/>
      <c r="J988" s="121"/>
      <c r="K988" s="121"/>
      <c r="L988" s="121"/>
      <c r="M988" s="121"/>
      <c r="N988" s="121"/>
      <c r="O988" s="121"/>
      <c r="P988" s="121"/>
      <c r="Q988" s="121"/>
      <c r="R988" s="121"/>
      <c r="S988" s="121"/>
      <c r="T988" s="121"/>
      <c r="U988" s="121"/>
      <c r="V988" s="121"/>
      <c r="W988" s="121"/>
      <c r="X988" s="121"/>
      <c r="Y988" s="121"/>
      <c r="Z988" s="121"/>
    </row>
    <row r="989" spans="1:26" ht="12.75" customHeight="1">
      <c r="A989" s="121"/>
      <c r="B989" s="121"/>
      <c r="C989" s="121"/>
      <c r="D989" s="121"/>
      <c r="E989" s="121"/>
      <c r="F989" s="121"/>
      <c r="G989" s="121"/>
      <c r="H989" s="121"/>
      <c r="I989" s="121"/>
      <c r="J989" s="121"/>
      <c r="K989" s="121"/>
      <c r="L989" s="121"/>
      <c r="M989" s="121"/>
      <c r="N989" s="121"/>
      <c r="O989" s="121"/>
      <c r="P989" s="121"/>
      <c r="Q989" s="121"/>
      <c r="R989" s="121"/>
      <c r="S989" s="121"/>
      <c r="T989" s="121"/>
      <c r="U989" s="121"/>
      <c r="V989" s="121"/>
      <c r="W989" s="121"/>
      <c r="X989" s="121"/>
      <c r="Y989" s="121"/>
      <c r="Z989" s="121"/>
    </row>
    <row r="990" spans="1:26" ht="12.75" customHeight="1">
      <c r="A990" s="121"/>
      <c r="B990" s="121"/>
      <c r="C990" s="121"/>
      <c r="D990" s="121"/>
      <c r="E990" s="121"/>
      <c r="F990" s="121"/>
      <c r="G990" s="121"/>
      <c r="H990" s="121"/>
      <c r="I990" s="121"/>
      <c r="J990" s="121"/>
      <c r="K990" s="121"/>
      <c r="L990" s="121"/>
      <c r="M990" s="121"/>
      <c r="N990" s="121"/>
      <c r="O990" s="121"/>
      <c r="P990" s="121"/>
      <c r="Q990" s="121"/>
      <c r="R990" s="121"/>
      <c r="S990" s="121"/>
      <c r="T990" s="121"/>
      <c r="U990" s="121"/>
      <c r="V990" s="121"/>
      <c r="W990" s="121"/>
      <c r="X990" s="121"/>
      <c r="Y990" s="121"/>
      <c r="Z990" s="121"/>
    </row>
    <row r="991" spans="1:26" ht="12.75" customHeight="1">
      <c r="A991" s="121"/>
      <c r="B991" s="121"/>
      <c r="C991" s="121"/>
      <c r="D991" s="121"/>
      <c r="E991" s="121"/>
      <c r="F991" s="121"/>
      <c r="G991" s="121"/>
      <c r="H991" s="121"/>
      <c r="I991" s="121"/>
      <c r="J991" s="121"/>
      <c r="K991" s="121"/>
      <c r="L991" s="121"/>
      <c r="M991" s="121"/>
      <c r="N991" s="121"/>
      <c r="O991" s="121"/>
      <c r="P991" s="121"/>
      <c r="Q991" s="121"/>
      <c r="R991" s="121"/>
      <c r="S991" s="121"/>
      <c r="T991" s="121"/>
      <c r="U991" s="121"/>
      <c r="V991" s="121"/>
      <c r="W991" s="121"/>
      <c r="X991" s="121"/>
      <c r="Y991" s="121"/>
      <c r="Z991" s="121"/>
    </row>
    <row r="992" spans="1:26" ht="12.75" customHeight="1">
      <c r="A992" s="121"/>
      <c r="B992" s="121"/>
      <c r="C992" s="121"/>
      <c r="D992" s="121"/>
      <c r="E992" s="121"/>
      <c r="F992" s="121"/>
      <c r="G992" s="121"/>
      <c r="H992" s="121"/>
      <c r="I992" s="121"/>
      <c r="J992" s="121"/>
      <c r="K992" s="121"/>
      <c r="L992" s="121"/>
      <c r="M992" s="121"/>
      <c r="N992" s="121"/>
      <c r="O992" s="121"/>
      <c r="P992" s="121"/>
      <c r="Q992" s="121"/>
      <c r="R992" s="121"/>
      <c r="S992" s="121"/>
      <c r="T992" s="121"/>
      <c r="U992" s="121"/>
      <c r="V992" s="121"/>
      <c r="W992" s="121"/>
      <c r="X992" s="121"/>
      <c r="Y992" s="121"/>
      <c r="Z992" s="121"/>
    </row>
    <row r="993" spans="1:26" ht="12.75" customHeight="1">
      <c r="A993" s="121"/>
      <c r="B993" s="121"/>
      <c r="C993" s="121"/>
      <c r="D993" s="121"/>
      <c r="E993" s="121"/>
      <c r="F993" s="121"/>
      <c r="G993" s="121"/>
      <c r="H993" s="121"/>
      <c r="I993" s="121"/>
      <c r="J993" s="121"/>
      <c r="K993" s="121"/>
      <c r="L993" s="121"/>
      <c r="M993" s="121"/>
      <c r="N993" s="121"/>
      <c r="O993" s="121"/>
      <c r="P993" s="121"/>
      <c r="Q993" s="121"/>
      <c r="R993" s="121"/>
      <c r="S993" s="121"/>
      <c r="T993" s="121"/>
      <c r="U993" s="121"/>
      <c r="V993" s="121"/>
      <c r="W993" s="121"/>
      <c r="X993" s="121"/>
      <c r="Y993" s="121"/>
      <c r="Z993" s="121"/>
    </row>
    <row r="994" spans="1:26" ht="12.75" customHeight="1">
      <c r="A994" s="121"/>
      <c r="B994" s="121"/>
      <c r="C994" s="121"/>
      <c r="D994" s="121"/>
      <c r="E994" s="121"/>
      <c r="F994" s="121"/>
      <c r="G994" s="121"/>
      <c r="H994" s="121"/>
      <c r="I994" s="121"/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</row>
    <row r="995" spans="1:26" ht="12.75" customHeight="1">
      <c r="A995" s="121"/>
      <c r="B995" s="121"/>
      <c r="C995" s="121"/>
      <c r="D995" s="121"/>
      <c r="E995" s="121"/>
      <c r="F995" s="121"/>
      <c r="G995" s="121"/>
      <c r="H995" s="121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</row>
    <row r="996" spans="1:26" ht="12.75" customHeight="1">
      <c r="A996" s="121"/>
      <c r="B996" s="121"/>
      <c r="C996" s="121"/>
      <c r="D996" s="121"/>
      <c r="E996" s="121"/>
      <c r="F996" s="121"/>
      <c r="G996" s="121"/>
      <c r="H996" s="121"/>
      <c r="I996" s="121"/>
      <c r="J996" s="121"/>
      <c r="K996" s="121"/>
      <c r="L996" s="121"/>
      <c r="M996" s="121"/>
      <c r="N996" s="121"/>
      <c r="O996" s="121"/>
      <c r="P996" s="121"/>
      <c r="Q996" s="121"/>
      <c r="R996" s="121"/>
      <c r="S996" s="121"/>
      <c r="T996" s="121"/>
      <c r="U996" s="121"/>
      <c r="V996" s="121"/>
      <c r="W996" s="121"/>
      <c r="X996" s="121"/>
      <c r="Y996" s="121"/>
      <c r="Z996" s="121"/>
    </row>
    <row r="997" spans="1:26" ht="12.75" customHeight="1">
      <c r="A997" s="121"/>
      <c r="B997" s="121"/>
      <c r="C997" s="121"/>
      <c r="D997" s="121"/>
      <c r="E997" s="121"/>
      <c r="F997" s="121"/>
      <c r="G997" s="121"/>
      <c r="H997" s="121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</row>
    <row r="998" spans="1:26" ht="12.75" customHeight="1">
      <c r="A998" s="121"/>
      <c r="B998" s="121"/>
      <c r="C998" s="121"/>
      <c r="D998" s="121"/>
      <c r="E998" s="121"/>
      <c r="F998" s="121"/>
      <c r="G998" s="121"/>
      <c r="H998" s="121"/>
      <c r="I998" s="121"/>
      <c r="J998" s="121"/>
      <c r="K998" s="121"/>
      <c r="L998" s="121"/>
      <c r="M998" s="121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</row>
    <row r="999" spans="1:26" ht="12.75" customHeight="1">
      <c r="A999" s="121"/>
      <c r="B999" s="121"/>
      <c r="C999" s="121"/>
      <c r="D999" s="121"/>
      <c r="E999" s="121"/>
      <c r="F999" s="121"/>
      <c r="G999" s="121"/>
      <c r="H999" s="121"/>
      <c r="I999" s="121"/>
      <c r="J999" s="121"/>
      <c r="K999" s="121"/>
      <c r="L999" s="121"/>
      <c r="M999" s="121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</row>
    <row r="1000" spans="1:26" ht="12.75" customHeight="1">
      <c r="A1000" s="121"/>
      <c r="B1000" s="121"/>
      <c r="C1000" s="121"/>
      <c r="D1000" s="121"/>
      <c r="E1000" s="121"/>
      <c r="F1000" s="121"/>
      <c r="G1000" s="121"/>
      <c r="H1000" s="121"/>
      <c r="I1000" s="121"/>
      <c r="J1000" s="121"/>
      <c r="K1000" s="121"/>
      <c r="L1000" s="121"/>
      <c r="M1000" s="121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</row>
  </sheetData>
  <mergeCells count="3">
    <mergeCell ref="A1:E1"/>
    <mergeCell ref="B31:D31"/>
    <mergeCell ref="A34:E36"/>
  </mergeCells>
  <dataValidations count="1">
    <dataValidation type="list" allowBlank="1" showInputMessage="1" showErrorMessage="1" prompt=" - " sqref="A3:A6 A8:A18" xr:uid="{00000000-0002-0000-0500-000000000000}">
      <formula1>listo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2023-04-11T15:56:42Z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2023-03-09T13:06:41Z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e8a5fe3a-4438-4a7c-ab87-7430097be968</vt:lpwstr>
  </property>
  <property fmtid="{D5CDD505-2E9C-101B-9397-08002B2CF9AE}" pid="8" name="MSIP_Label_1299739c-ad3d-4908-806e-4d91151a6e13_ContentBits">
    <vt:lpwstr>0</vt:lpwstr>
  </property>
</Properties>
</file>