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HERNAN/marzo/"/>
    </mc:Choice>
  </mc:AlternateContent>
  <xr:revisionPtr revIDLastSave="4" documentId="8_{1479065D-4A93-4811-9CBB-1D877568C324}" xr6:coauthVersionLast="47" xr6:coauthVersionMax="47" xr10:uidLastSave="{E137EF30-6ED4-4A66-9857-547C9CB9FB54}"/>
  <bookViews>
    <workbookView xWindow="-120" yWindow="-120" windowWidth="29040" windowHeight="15840" firstSheet="1" activeTab="1" xr2:uid="{00000000-000D-0000-FFFF-FFFF00000000}"/>
  </bookViews>
  <sheets>
    <sheet name="2022" sheetId="1" r:id="rId1"/>
    <sheet name="2023" sheetId="2" r:id="rId2"/>
  </sheets>
  <externalReferences>
    <externalReference r:id="rId3"/>
  </externalReferences>
  <definedNames>
    <definedName name="broche">[1]INVENTARIO!$B$3:$C$145</definedName>
    <definedName name="INVENTARIO">[1]INVENTARIO!$A$3:$B$145</definedName>
    <definedName name="listo">[1]INVENTARIO!$A$3:$A$147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Hk+IJB8wi2RMdpHYr29OClSI4JA=="/>
    </ext>
  </extLst>
</workbook>
</file>

<file path=xl/calcChain.xml><?xml version="1.0" encoding="utf-8"?>
<calcChain xmlns="http://schemas.openxmlformats.org/spreadsheetml/2006/main">
  <c r="Q34" i="2" l="1"/>
  <c r="M34" i="2"/>
  <c r="N34" i="2" s="1"/>
  <c r="Q33" i="2"/>
  <c r="M33" i="2"/>
  <c r="N33" i="2" s="1"/>
  <c r="Q32" i="2"/>
  <c r="M32" i="2"/>
  <c r="N32" i="2" s="1"/>
  <c r="Q31" i="2"/>
  <c r="N31" i="2"/>
  <c r="M31" i="2"/>
  <c r="Q30" i="2"/>
  <c r="N30" i="2"/>
  <c r="M30" i="2"/>
  <c r="Q29" i="2"/>
  <c r="M29" i="2"/>
  <c r="N29" i="2" s="1"/>
  <c r="Q28" i="2"/>
  <c r="M28" i="2"/>
  <c r="N28" i="2" s="1"/>
  <c r="Q27" i="2"/>
  <c r="M27" i="2"/>
  <c r="N27" i="2" s="1"/>
  <c r="F8" i="2"/>
  <c r="F7" i="2"/>
  <c r="F6" i="2"/>
  <c r="F12" i="2" s="1"/>
  <c r="F49" i="1"/>
  <c r="F48" i="1"/>
  <c r="F47" i="1"/>
  <c r="F53" i="1" s="1"/>
  <c r="F33" i="1"/>
  <c r="F32" i="1"/>
  <c r="F38" i="1" s="1"/>
  <c r="F8" i="1"/>
  <c r="F7" i="1"/>
  <c r="F6" i="1"/>
  <c r="F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L26" authorId="0" shapeId="0" xr:uid="{0B28B128-DC8E-462C-8300-0DF36916706F}">
      <text>
        <r>
          <rPr>
            <sz val="8"/>
            <color indexed="81"/>
            <rFont val="Calibri"/>
            <family val="2"/>
          </rPr>
          <t>ver bien la medida para que pida lo que es exactamente, cada material tiene su medida</t>
        </r>
      </text>
    </comment>
    <comment ref="P26" authorId="1" shapeId="0" xr:uid="{D4AC18ED-E305-4DF3-8BAB-36BE5F558976}">
      <text>
        <r>
          <rPr>
            <sz val="8"/>
            <color indexed="81"/>
            <rFont val="Calibri"/>
            <family val="2"/>
          </rPr>
          <t>SE REFIERE A LA CANTIDAD DE UNIDADES O MEDIDA QUE  UTILIZAMOS PARA LA ELABORACION DE UN PRODUCTO</t>
        </r>
      </text>
    </comment>
    <comment ref="P27" authorId="0" shapeId="0" xr:uid="{E4932952-934B-449C-824D-FB070BCF5161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CADA METRO DE SINTETICO POR 140 CM DE ANCHO CONTIENE 14000 CM CUADRADOS, PARA QUE TENGAN UNA REFERENCIA SOBRE EL MATERIAL QUE SE VA A PEDIR</t>
        </r>
      </text>
    </comment>
  </commentList>
</comments>
</file>

<file path=xl/sharedStrings.xml><?xml version="1.0" encoding="utf-8"?>
<sst xmlns="http://schemas.openxmlformats.org/spreadsheetml/2006/main" count="245" uniqueCount="121">
  <si>
    <t>BILLETERA MASCULINA 006</t>
  </si>
  <si>
    <t>MATERIAL</t>
  </si>
  <si>
    <t>U. DE MED.</t>
  </si>
  <si>
    <t>PRECIO COMPRA</t>
  </si>
  <si>
    <t>CONSUMO</t>
  </si>
  <si>
    <t>VALOR CONSUMO</t>
  </si>
  <si>
    <t xml:space="preserve">CONTRATO </t>
  </si>
  <si>
    <t>CUERO NAPA</t>
  </si>
  <si>
    <t>dm2</t>
  </si>
  <si>
    <t>SEDA</t>
  </si>
  <si>
    <t>CM2</t>
  </si>
  <si>
    <t>TOTAL</t>
  </si>
  <si>
    <t>BILLETERA DAMA</t>
  </si>
  <si>
    <t>ESPUMA</t>
  </si>
  <si>
    <t>CARTON DUPLEX</t>
  </si>
  <si>
    <t>BILLETERA MASCULINA 014 CON TARJETERO</t>
  </si>
  <si>
    <t xml:space="preserve">MARIBEL GIL </t>
  </si>
  <si>
    <t> </t>
  </si>
  <si>
    <t xml:space="preserve">CEDULA </t>
  </si>
  <si>
    <t xml:space="preserve">PRODUCTO </t>
  </si>
  <si>
    <t>Bandolera 018</t>
  </si>
  <si>
    <t>FICHA</t>
  </si>
  <si>
    <t>Celda de Producción</t>
  </si>
  <si>
    <t xml:space="preserve">VALOR DEL PRODUCTO </t>
  </si>
  <si>
    <t xml:space="preserve"> $ 51.943,89</t>
  </si>
  <si>
    <t xml:space="preserve">PRECI DE VENTA </t>
  </si>
  <si>
    <t>MATERIALES E INSUMOS.</t>
  </si>
  <si>
    <t>UNIDAD DE MEDIDA</t>
  </si>
  <si>
    <t xml:space="preserve"> VALOR UNIDAD DE CONSUMO </t>
  </si>
  <si>
    <t>CONSUMO POR PRODUCTO</t>
  </si>
  <si>
    <t>VALOR UNIDAD DE CONSUMO</t>
  </si>
  <si>
    <t xml:space="preserve"> SUBTOTALES </t>
  </si>
  <si>
    <t xml:space="preserve">Cuero Napa con cera y acabado espejo </t>
  </si>
  <si>
    <t xml:space="preserve"> $       898,45</t>
  </si>
  <si>
    <t xml:space="preserve"> $   30.547,30</t>
  </si>
  <si>
    <t>SEDA POLIESTER</t>
  </si>
  <si>
    <t>Cm2</t>
  </si>
  <si>
    <t xml:space="preserve"> $            1,83</t>
  </si>
  <si>
    <t xml:space="preserve"> $     2.313,28</t>
  </si>
  <si>
    <t xml:space="preserve">Cuero Forro Cerdo </t>
  </si>
  <si>
    <t xml:space="preserve"> $       477,19</t>
  </si>
  <si>
    <t xml:space="preserve"> $     2.863,14</t>
  </si>
  <si>
    <t>SALPA ITALIANA</t>
  </si>
  <si>
    <t xml:space="preserve"> $            1,00</t>
  </si>
  <si>
    <t xml:space="preserve"> $     1.374,92</t>
  </si>
  <si>
    <t xml:space="preserve">Cuadrante 1" pavón </t>
  </si>
  <si>
    <t>Unidad</t>
  </si>
  <si>
    <t xml:space="preserve"> $       998,41</t>
  </si>
  <si>
    <t xml:space="preserve"> $     1.996,82</t>
  </si>
  <si>
    <t>trabilla 1" pavón</t>
  </si>
  <si>
    <t xml:space="preserve"> $         998,41</t>
  </si>
  <si>
    <t>Hebilla de coscojo metálica, 1" níquel, calibre 4</t>
  </si>
  <si>
    <t xml:space="preserve"> $    3.844,89</t>
  </si>
  <si>
    <t xml:space="preserve"> $     7.689,78</t>
  </si>
  <si>
    <t>Remache sencillo #8 pavón</t>
  </si>
  <si>
    <t xml:space="preserve"> $       114,24</t>
  </si>
  <si>
    <t xml:space="preserve"> $         913,92</t>
  </si>
  <si>
    <t>Remache Doble cabeza #6 pavón</t>
  </si>
  <si>
    <t xml:space="preserve"> $         685,44</t>
  </si>
  <si>
    <t>broche imán niquelado mediano 1/2"</t>
  </si>
  <si>
    <t xml:space="preserve"> $    1.280,44</t>
  </si>
  <si>
    <t xml:space="preserve"> $     2.560,88</t>
  </si>
  <si>
    <t>MARIBEL GIL</t>
  </si>
  <si>
    <t>CEDULA</t>
  </si>
  <si>
    <t>PRODUCTO</t>
  </si>
  <si>
    <t>Bandolera 017</t>
  </si>
  <si>
    <t>VALOR DEL PRODUCTO</t>
  </si>
  <si>
    <t> $ 37.744,83</t>
  </si>
  <si>
    <t>PRECI DE VENTA</t>
  </si>
  <si>
    <t>SUBTOTALES</t>
  </si>
  <si>
    <t>Cuero Napa con cera y acabado espejo</t>
  </si>
  <si>
    <t>$       898,45</t>
  </si>
  <si>
    <t>$   25.181,34</t>
  </si>
  <si>
    <t>$            1,83</t>
  </si>
  <si>
    <t>$     5.517,41</t>
  </si>
  <si>
    <t>Politex-Kambrel 100 gr</t>
  </si>
  <si>
    <t>$            0,25</t>
  </si>
  <si>
    <t>$         152,90</t>
  </si>
  <si>
    <t>ESPUMA DE POLIETILENO
Jumbolón</t>
  </si>
  <si>
    <t>$            0,77</t>
  </si>
  <si>
    <t>$         406,61</t>
  </si>
  <si>
    <t>trabilla 1 1/2" pavón</t>
  </si>
  <si>
    <t>$       998,41</t>
  </si>
  <si>
    <t>$         998,41</t>
  </si>
  <si>
    <t>Cuadrante 1 1/2" pavón</t>
  </si>
  <si>
    <t>$     1.996,82</t>
  </si>
  <si>
    <t>Cremallera poliéster #6</t>
  </si>
  <si>
    <t>Cm</t>
  </si>
  <si>
    <t>$          12,23</t>
  </si>
  <si>
    <t>$         415,82</t>
  </si>
  <si>
    <t>Llave metálica deslizador   #6 para cremallera - crema</t>
  </si>
  <si>
    <t>$       455,67</t>
  </si>
  <si>
    <t>$         455,67</t>
  </si>
  <si>
    <t>Cremallera poliéster #3</t>
  </si>
  <si>
    <t>$            9,44</t>
  </si>
  <si>
    <t>$         160,40</t>
  </si>
  <si>
    <t>Llave metálica deslizador   #3 para cremallera - pavón</t>
  </si>
  <si>
    <t>REATA POLIESTER</t>
  </si>
  <si>
    <t>$          10,57</t>
  </si>
  <si>
    <t>$     1.691,20</t>
  </si>
  <si>
    <t>ESPUMA  DE BAJA DENSIDAD</t>
  </si>
  <si>
    <t>$            0,61</t>
  </si>
  <si>
    <t>$         187,79</t>
  </si>
  <si>
    <t> $            0,80</t>
  </si>
  <si>
    <t>$         124,80</t>
  </si>
  <si>
    <t>MATERIALES  E INSUMOS.</t>
  </si>
  <si>
    <t xml:space="preserve">VALOR </t>
  </si>
  <si>
    <t>MEDIDA</t>
  </si>
  <si>
    <t>COLOR     O REFERENCIA.</t>
  </si>
  <si>
    <t>Lona Sintetica Colores  (cm²)</t>
  </si>
  <si>
    <t>Verde,beige,negro, azul</t>
  </si>
  <si>
    <t>Seda 30-100 Colores  (cm²)</t>
  </si>
  <si>
    <t xml:space="preserve">tono a tono </t>
  </si>
  <si>
    <t>Cremallera Nylon #6(cm)</t>
  </si>
  <si>
    <t xml:space="preserve">llaves #6 Nq de lujo </t>
  </si>
  <si>
    <t xml:space="preserve">niquel tono a tono </t>
  </si>
  <si>
    <t>Yumbolon 4mm  (cm²)</t>
  </si>
  <si>
    <t xml:space="preserve">n/a </t>
  </si>
  <si>
    <t>Forro Malla  (cm²)</t>
  </si>
  <si>
    <t>Cinta Falla de 25mm  (Cm)</t>
  </si>
  <si>
    <t>Reata sintetica 1"-25mm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</si>
</sst>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"/>
    <numFmt numFmtId="166" formatCode="0.0"/>
    <numFmt numFmtId="167" formatCode="&quot;$&quot;\ #,##0.0"/>
  </numFmts>
  <fonts count="23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3"/>
      <color theme="1"/>
      <name val="Calibri"/>
    </font>
    <font>
      <b/>
      <sz val="12"/>
      <color theme="1"/>
      <name val="Calibri"/>
    </font>
    <font>
      <sz val="11"/>
      <color theme="1"/>
      <name val="Arial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20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theme="1"/>
      <name val="Calibri"/>
      <scheme val="minor"/>
    </font>
    <font>
      <b/>
      <sz val="12"/>
      <color indexed="1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8"/>
      <color indexed="8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000000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62">
    <xf numFmtId="0" fontId="0" fillId="0" borderId="0" xfId="0"/>
    <xf numFmtId="164" fontId="1" fillId="0" borderId="0" xfId="0" applyNumberFormat="1" applyFont="1"/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0" fontId="4" fillId="2" borderId="4" xfId="0" applyFont="1" applyFill="1" applyBorder="1"/>
    <xf numFmtId="0" fontId="5" fillId="3" borderId="4" xfId="0" applyFont="1" applyFill="1" applyBorder="1"/>
    <xf numFmtId="164" fontId="6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2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 applyAlignment="1">
      <alignment horizontal="right"/>
    </xf>
    <xf numFmtId="164" fontId="1" fillId="0" borderId="4" xfId="0" applyNumberFormat="1" applyFont="1" applyBorder="1"/>
    <xf numFmtId="0" fontId="1" fillId="5" borderId="4" xfId="0" applyFont="1" applyFill="1" applyBorder="1"/>
    <xf numFmtId="0" fontId="1" fillId="0" borderId="4" xfId="0" applyFont="1" applyBorder="1"/>
    <xf numFmtId="164" fontId="2" fillId="0" borderId="4" xfId="0" applyNumberFormat="1" applyFont="1" applyBorder="1" applyAlignment="1">
      <alignment horizontal="right"/>
    </xf>
    <xf numFmtId="0" fontId="1" fillId="0" borderId="0" xfId="0" applyFont="1"/>
    <xf numFmtId="0" fontId="7" fillId="0" borderId="7" xfId="0" applyFont="1" applyBorder="1"/>
    <xf numFmtId="0" fontId="7" fillId="0" borderId="0" xfId="0" applyFont="1"/>
    <xf numFmtId="0" fontId="7" fillId="0" borderId="9" xfId="0" applyFont="1" applyBorder="1"/>
    <xf numFmtId="0" fontId="9" fillId="6" borderId="7" xfId="0" applyFont="1" applyFill="1" applyBorder="1" applyAlignment="1">
      <alignment wrapText="1"/>
    </xf>
    <xf numFmtId="0" fontId="9" fillId="6" borderId="13" xfId="0" applyFont="1" applyFill="1" applyBorder="1" applyAlignment="1">
      <alignment wrapText="1"/>
    </xf>
    <xf numFmtId="0" fontId="7" fillId="0" borderId="14" xfId="0" applyFont="1" applyBorder="1"/>
    <xf numFmtId="0" fontId="10" fillId="0" borderId="15" xfId="0" applyFont="1" applyBorder="1"/>
    <xf numFmtId="0" fontId="11" fillId="0" borderId="0" xfId="0" applyFont="1"/>
    <xf numFmtId="0" fontId="10" fillId="0" borderId="17" xfId="0" applyFont="1" applyBorder="1"/>
    <xf numFmtId="0" fontId="10" fillId="0" borderId="0" xfId="0" applyFont="1"/>
    <xf numFmtId="0" fontId="13" fillId="7" borderId="15" xfId="0" applyFont="1" applyFill="1" applyBorder="1"/>
    <xf numFmtId="0" fontId="13" fillId="7" borderId="18" xfId="0" applyFont="1" applyFill="1" applyBorder="1"/>
    <xf numFmtId="0" fontId="10" fillId="8" borderId="17" xfId="0" applyFont="1" applyFill="1" applyBorder="1"/>
    <xf numFmtId="0" fontId="10" fillId="0" borderId="19" xfId="0" applyFont="1" applyBorder="1"/>
    <xf numFmtId="0" fontId="14" fillId="0" borderId="0" xfId="0" applyFont="1"/>
    <xf numFmtId="3" fontId="14" fillId="0" borderId="0" xfId="0" applyNumberFormat="1" applyFont="1"/>
    <xf numFmtId="0" fontId="10" fillId="0" borderId="18" xfId="0" applyFont="1" applyBorder="1"/>
    <xf numFmtId="0" fontId="10" fillId="8" borderId="17" xfId="0" applyFont="1" applyFill="1" applyBorder="1" applyAlignment="1">
      <alignment wrapText="1"/>
    </xf>
    <xf numFmtId="0" fontId="10" fillId="0" borderId="20" xfId="0" applyFont="1" applyBorder="1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2" fillId="0" borderId="1" xfId="0" applyFont="1" applyBorder="1" applyAlignment="1">
      <alignment horizontal="center"/>
    </xf>
    <xf numFmtId="0" fontId="1" fillId="0" borderId="5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10" fillId="0" borderId="16" xfId="0" applyFont="1" applyBorder="1" applyAlignment="1"/>
    <xf numFmtId="0" fontId="10" fillId="0" borderId="0" xfId="0" applyFont="1" applyAlignment="1"/>
    <xf numFmtId="0" fontId="10" fillId="0" borderId="0" xfId="0" applyFont="1" applyBorder="1" applyAlignment="1"/>
    <xf numFmtId="0" fontId="12" fillId="0" borderId="10" xfId="0" applyFont="1" applyBorder="1" applyAlignment="1"/>
    <xf numFmtId="0" fontId="12" fillId="0" borderId="11" xfId="0" applyFont="1" applyBorder="1" applyAlignment="1"/>
    <xf numFmtId="0" fontId="10" fillId="0" borderId="12" xfId="0" applyFont="1" applyBorder="1" applyAlignment="1"/>
    <xf numFmtId="0" fontId="7" fillId="0" borderId="12" xfId="0" applyFont="1" applyBorder="1" applyAlignment="1"/>
    <xf numFmtId="0" fontId="7" fillId="0" borderId="0" xfId="0" applyFont="1" applyAlignment="1"/>
    <xf numFmtId="0" fontId="7" fillId="0" borderId="8" xfId="0" applyFont="1" applyBorder="1" applyAlignment="1"/>
    <xf numFmtId="0" fontId="8" fillId="0" borderId="10" xfId="0" applyFont="1" applyBorder="1" applyAlignment="1"/>
    <xf numFmtId="0" fontId="8" fillId="0" borderId="11" xfId="0" applyFont="1" applyBorder="1" applyAlignment="1"/>
    <xf numFmtId="0" fontId="16" fillId="9" borderId="7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 applyProtection="1">
      <alignment horizontal="center" vertical="center" wrapText="1"/>
      <protection hidden="1"/>
    </xf>
    <xf numFmtId="0" fontId="17" fillId="10" borderId="7" xfId="0" applyFont="1" applyFill="1" applyBorder="1" applyAlignment="1">
      <alignment horizontal="center" vertical="center" wrapText="1"/>
    </xf>
    <xf numFmtId="1" fontId="18" fillId="10" borderId="7" xfId="0" applyNumberFormat="1" applyFont="1" applyFill="1" applyBorder="1"/>
    <xf numFmtId="1" fontId="19" fillId="10" borderId="7" xfId="0" applyNumberFormat="1" applyFont="1" applyFill="1" applyBorder="1" applyProtection="1">
      <protection locked="0"/>
    </xf>
    <xf numFmtId="166" fontId="17" fillId="10" borderId="7" xfId="1" applyNumberFormat="1" applyFont="1" applyFill="1" applyBorder="1" applyAlignment="1" applyProtection="1">
      <alignment horizontal="right"/>
      <protection locked="0"/>
    </xf>
    <xf numFmtId="167" fontId="17" fillId="10" borderId="7" xfId="0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247650</xdr:colOff>
      <xdr:row>23</xdr:row>
      <xdr:rowOff>19050</xdr:rowOff>
    </xdr:from>
    <xdr:ext cx="1181100" cy="18764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352425</xdr:colOff>
      <xdr:row>14</xdr:row>
      <xdr:rowOff>57150</xdr:rowOff>
    </xdr:from>
    <xdr:ext cx="2019300" cy="1371600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14</xdr:row>
      <xdr:rowOff>57150</xdr:rowOff>
    </xdr:from>
    <xdr:ext cx="1952625" cy="1762125"/>
    <xdr:pic>
      <xdr:nvPicPr>
        <xdr:cNvPr id="4" name="image5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</xdr:row>
      <xdr:rowOff>9525</xdr:rowOff>
    </xdr:from>
    <xdr:ext cx="2771775" cy="1876425"/>
    <xdr:pic>
      <xdr:nvPicPr>
        <xdr:cNvPr id="5" name="image6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41</xdr:row>
      <xdr:rowOff>161925</xdr:rowOff>
    </xdr:from>
    <xdr:ext cx="1647825" cy="110490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48</xdr:row>
      <xdr:rowOff>47625</xdr:rowOff>
    </xdr:from>
    <xdr:ext cx="1609725" cy="1104900"/>
    <xdr:pic>
      <xdr:nvPicPr>
        <xdr:cNvPr id="7" name="image3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161925</xdr:rowOff>
    </xdr:from>
    <xdr:to>
      <xdr:col>9</xdr:col>
      <xdr:colOff>485775</xdr:colOff>
      <xdr:row>4</xdr:row>
      <xdr:rowOff>66675</xdr:rowOff>
    </xdr:to>
    <xdr:pic>
      <xdr:nvPicPr>
        <xdr:cNvPr id="2" name="Imagen 1" title="Imagen">
          <a:extLst>
            <a:ext uri="{FF2B5EF4-FFF2-40B4-BE49-F238E27FC236}">
              <a16:creationId xmlns:a16="http://schemas.microsoft.com/office/drawing/2014/main" id="{9C408384-52A6-4F91-A821-AA3D6D9852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0900" y="161925"/>
          <a:ext cx="1647825" cy="110490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85725</xdr:colOff>
      <xdr:row>4</xdr:row>
      <xdr:rowOff>200025</xdr:rowOff>
    </xdr:from>
    <xdr:to>
      <xdr:col>9</xdr:col>
      <xdr:colOff>476250</xdr:colOff>
      <xdr:row>8</xdr:row>
      <xdr:rowOff>95250</xdr:rowOff>
    </xdr:to>
    <xdr:pic>
      <xdr:nvPicPr>
        <xdr:cNvPr id="3" name="Imagen 2" title="Imagen">
          <a:extLst>
            <a:ext uri="{FF2B5EF4-FFF2-40B4-BE49-F238E27FC236}">
              <a16:creationId xmlns:a16="http://schemas.microsoft.com/office/drawing/2014/main" id="{30A7981E-F96F-499C-9B5D-967B1F4ED62B}"/>
            </a:ext>
            <a:ext uri="{147F2762-F138-4A5C-976F-8EAC2B608ADB}">
              <a16:predDERef xmlns:a16="http://schemas.microsoft.com/office/drawing/2014/main" pred="{9C408384-52A6-4F91-A821-AA3D6D9852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29475" y="1400175"/>
          <a:ext cx="1609725" cy="11049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CHA%20DE%20PEDIDOS2023marz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s"/>
      <sheetName val="lista"/>
      <sheetName val="PEDIDO"/>
      <sheetName val="MEDIDAS"/>
      <sheetName val="INVENTARIO"/>
      <sheetName val="Hoja3"/>
    </sheetNames>
    <sheetDataSet>
      <sheetData sheetId="0"/>
      <sheetData sheetId="1"/>
      <sheetData sheetId="2"/>
      <sheetData sheetId="3"/>
      <sheetData sheetId="4">
        <row r="3">
          <cell r="A3">
            <v>0</v>
          </cell>
          <cell r="B3">
            <v>0</v>
          </cell>
          <cell r="C3">
            <v>0</v>
          </cell>
        </row>
        <row r="4">
          <cell r="A4" t="str">
            <v>argolla para llaveros</v>
          </cell>
          <cell r="B4">
            <v>50</v>
          </cell>
          <cell r="C4">
            <v>1</v>
          </cell>
        </row>
        <row r="5">
          <cell r="A5" t="str">
            <v xml:space="preserve">argolla plana 1" ¼ niquel </v>
          </cell>
          <cell r="B5">
            <v>1392</v>
          </cell>
          <cell r="C5">
            <v>1</v>
          </cell>
        </row>
        <row r="6">
          <cell r="A6" t="str">
            <v xml:space="preserve">argolla plana 2" niquel </v>
          </cell>
          <cell r="B6">
            <v>2204</v>
          </cell>
          <cell r="C6">
            <v>1</v>
          </cell>
        </row>
        <row r="7">
          <cell r="A7" t="str">
            <v xml:space="preserve">argolla  1" niquel </v>
          </cell>
          <cell r="B7">
            <v>800</v>
          </cell>
          <cell r="C7">
            <v>1</v>
          </cell>
        </row>
        <row r="8">
          <cell r="A8" t="str">
            <v xml:space="preserve">argolla 1" ¼ niquel </v>
          </cell>
          <cell r="B8">
            <v>800</v>
          </cell>
          <cell r="C8">
            <v>1</v>
          </cell>
        </row>
        <row r="9">
          <cell r="A9" t="str">
            <v xml:space="preserve">argolla  1"  ½ niquel </v>
          </cell>
          <cell r="B9">
            <v>800</v>
          </cell>
          <cell r="C9">
            <v>1</v>
          </cell>
        </row>
        <row r="10">
          <cell r="A10" t="str">
            <v>argolla  1" pb</v>
          </cell>
          <cell r="B10">
            <v>800</v>
          </cell>
          <cell r="C10">
            <v>1</v>
          </cell>
        </row>
        <row r="11">
          <cell r="A11" t="str">
            <v>argolla 1"  ½ pb</v>
          </cell>
          <cell r="B11">
            <v>800</v>
          </cell>
          <cell r="C11">
            <v>1</v>
          </cell>
        </row>
        <row r="12">
          <cell r="A12" t="str">
            <v>Broche Billetera (unidad)</v>
          </cell>
          <cell r="B12">
            <v>58</v>
          </cell>
          <cell r="C12">
            <v>1</v>
          </cell>
        </row>
        <row r="13">
          <cell r="A13" t="str">
            <v>Broche Cazuela  Grande (unidad)</v>
          </cell>
          <cell r="B13">
            <v>63.8</v>
          </cell>
          <cell r="C13">
            <v>1</v>
          </cell>
        </row>
        <row r="14">
          <cell r="A14" t="str">
            <v>Broche Cazuela Pequeño (unidad)</v>
          </cell>
          <cell r="B14">
            <v>63.8</v>
          </cell>
          <cell r="C14">
            <v>1</v>
          </cell>
        </row>
        <row r="15">
          <cell r="A15" t="str">
            <v>Broche Iman Grande ( unidad)</v>
          </cell>
          <cell r="B15">
            <v>130</v>
          </cell>
          <cell r="C15">
            <v>1</v>
          </cell>
        </row>
        <row r="16">
          <cell r="A16" t="str">
            <v>Broche Iman Mediano ( unidad)</v>
          </cell>
          <cell r="B16">
            <v>130</v>
          </cell>
          <cell r="C16">
            <v>1</v>
          </cell>
        </row>
        <row r="17">
          <cell r="A17" t="str">
            <v>Broche Iman Pequeño ( unidad)</v>
          </cell>
          <cell r="B17">
            <v>250</v>
          </cell>
          <cell r="C17">
            <v>1</v>
          </cell>
        </row>
        <row r="18">
          <cell r="A18" t="str">
            <v>Broche Torniquete (unidad)</v>
          </cell>
          <cell r="B18">
            <v>350</v>
          </cell>
          <cell r="C18">
            <v>1</v>
          </cell>
        </row>
        <row r="19">
          <cell r="A19" t="str">
            <v>Cambrion Acerado (par)</v>
          </cell>
          <cell r="B19">
            <v>800</v>
          </cell>
          <cell r="C19">
            <v>1</v>
          </cell>
        </row>
        <row r="20">
          <cell r="A20" t="str">
            <v>Cambrion de  lata  (par)</v>
          </cell>
          <cell r="B20">
            <v>110</v>
          </cell>
          <cell r="C20">
            <v>1</v>
          </cell>
        </row>
        <row r="21">
          <cell r="A21" t="str">
            <v>Capellada en cuero o sintetico (ejercicios)</v>
          </cell>
          <cell r="B21">
            <v>1000</v>
          </cell>
          <cell r="C21">
            <v>1</v>
          </cell>
        </row>
        <row r="22">
          <cell r="A22" t="str">
            <v>Cesgo para ribetear 25 mm (cm)</v>
          </cell>
          <cell r="B22">
            <v>0.5</v>
          </cell>
          <cell r="C22">
            <v>1</v>
          </cell>
        </row>
        <row r="23">
          <cell r="A23" t="str">
            <v>Cierres separables en pasta ( unidad)</v>
          </cell>
          <cell r="B23">
            <v>754</v>
          </cell>
          <cell r="C23">
            <v>1</v>
          </cell>
        </row>
        <row r="24">
          <cell r="A24" t="str">
            <v>Cierres separables pavonados ( unidad)</v>
          </cell>
          <cell r="B24">
            <v>754</v>
          </cell>
          <cell r="C24">
            <v>1</v>
          </cell>
        </row>
        <row r="25">
          <cell r="A25" t="str">
            <v>Cinta Falla de 20mm  (Cm)</v>
          </cell>
          <cell r="B25">
            <v>2</v>
          </cell>
          <cell r="C25">
            <v>1</v>
          </cell>
        </row>
        <row r="26">
          <cell r="A26" t="str">
            <v>Cinta Falla de 25mm  (Cm)</v>
          </cell>
          <cell r="B26">
            <v>3</v>
          </cell>
          <cell r="C26">
            <v>1</v>
          </cell>
        </row>
        <row r="27">
          <cell r="A27" t="str">
            <v>Cinta Protectora para Puntera de Seguridad (cm)</v>
          </cell>
          <cell r="B27">
            <v>26</v>
          </cell>
          <cell r="C27">
            <v>1</v>
          </cell>
        </row>
        <row r="28">
          <cell r="A28" t="str">
            <v>Cola de Rata#3 (cm)</v>
          </cell>
          <cell r="B28">
            <v>4</v>
          </cell>
          <cell r="C28">
            <v>1</v>
          </cell>
        </row>
        <row r="29">
          <cell r="A29" t="str">
            <v>Cola de Rata#4 (cm)</v>
          </cell>
          <cell r="B29">
            <v>4</v>
          </cell>
          <cell r="C29">
            <v>1</v>
          </cell>
        </row>
        <row r="30">
          <cell r="A30" t="str">
            <v>Cola de Rata#8 (cm)</v>
          </cell>
          <cell r="B30">
            <v>4</v>
          </cell>
          <cell r="C30">
            <v>1</v>
          </cell>
        </row>
        <row r="31">
          <cell r="A31" t="str">
            <v xml:space="preserve">Cordon Algodón Poliester 110 cm  (par) </v>
          </cell>
          <cell r="B31">
            <v>500</v>
          </cell>
          <cell r="C31">
            <v>1</v>
          </cell>
        </row>
        <row r="32">
          <cell r="A32" t="str">
            <v xml:space="preserve">Cordon Algodón Poliester 60 cm  (par) </v>
          </cell>
          <cell r="B32">
            <v>450</v>
          </cell>
          <cell r="C32">
            <v>1</v>
          </cell>
        </row>
        <row r="33">
          <cell r="A33" t="str">
            <v xml:space="preserve">Cordon Algodón Poliester 90 cm  (par) </v>
          </cell>
          <cell r="B33">
            <v>400</v>
          </cell>
          <cell r="C33">
            <v>1</v>
          </cell>
        </row>
        <row r="34">
          <cell r="A34" t="str">
            <v>Cremallera Nylon #3(cm)</v>
          </cell>
          <cell r="B34">
            <v>3.4</v>
          </cell>
          <cell r="C34">
            <v>1</v>
          </cell>
        </row>
        <row r="35">
          <cell r="A35" t="str">
            <v>Cremallera Nylon #4(cm)</v>
          </cell>
          <cell r="B35">
            <v>4.4000000000000004</v>
          </cell>
          <cell r="C35">
            <v>1</v>
          </cell>
        </row>
        <row r="36">
          <cell r="A36" t="str">
            <v>Cremallera Nylon #6(cm)</v>
          </cell>
          <cell r="B36">
            <v>6</v>
          </cell>
          <cell r="C36">
            <v>1</v>
          </cell>
        </row>
        <row r="37">
          <cell r="A37" t="str">
            <v>Crepe #3   (cm²)</v>
          </cell>
          <cell r="B37">
            <v>382</v>
          </cell>
          <cell r="C37">
            <v>1</v>
          </cell>
        </row>
        <row r="38">
          <cell r="A38" t="str">
            <v xml:space="preserve">cuadrante ½ niquel </v>
          </cell>
          <cell r="B38">
            <v>50</v>
          </cell>
          <cell r="C38">
            <v>1</v>
          </cell>
        </row>
        <row r="39">
          <cell r="A39" t="str">
            <v xml:space="preserve">cuadrante ¾ niquel </v>
          </cell>
          <cell r="B39">
            <v>50</v>
          </cell>
          <cell r="C39">
            <v>1</v>
          </cell>
        </row>
        <row r="40">
          <cell r="A40" t="str">
            <v xml:space="preserve">cuadrante 1" ¼ niquel </v>
          </cell>
          <cell r="B40">
            <v>80</v>
          </cell>
          <cell r="C40">
            <v>1</v>
          </cell>
        </row>
        <row r="41">
          <cell r="A41" t="str">
            <v xml:space="preserve">cuadrante 1"  ½ niquel </v>
          </cell>
          <cell r="B41">
            <v>90</v>
          </cell>
          <cell r="C41">
            <v>1</v>
          </cell>
        </row>
        <row r="42">
          <cell r="A42" t="str">
            <v xml:space="preserve">cuadrante 2" niquel </v>
          </cell>
          <cell r="B42">
            <v>100</v>
          </cell>
          <cell r="C42">
            <v>1</v>
          </cell>
        </row>
        <row r="43">
          <cell r="A43" t="str">
            <v>cuadrante ½ pb</v>
          </cell>
          <cell r="B43">
            <v>50</v>
          </cell>
          <cell r="C43">
            <v>1</v>
          </cell>
        </row>
        <row r="44">
          <cell r="A44" t="str">
            <v>cuadrante ¾ pb</v>
          </cell>
          <cell r="B44">
            <v>50</v>
          </cell>
          <cell r="C44">
            <v>1</v>
          </cell>
        </row>
        <row r="45">
          <cell r="A45" t="str">
            <v>cuadrante 1" pb</v>
          </cell>
          <cell r="B45">
            <v>80</v>
          </cell>
          <cell r="C45">
            <v>1</v>
          </cell>
        </row>
        <row r="46">
          <cell r="A46" t="str">
            <v xml:space="preserve">cuadrante 1"¼ pb </v>
          </cell>
          <cell r="B46">
            <v>90</v>
          </cell>
          <cell r="C46">
            <v>1</v>
          </cell>
        </row>
        <row r="47">
          <cell r="A47" t="str">
            <v>cuadrante 1"  ½ pb</v>
          </cell>
          <cell r="B47">
            <v>100</v>
          </cell>
          <cell r="C47">
            <v>1</v>
          </cell>
        </row>
        <row r="48">
          <cell r="A48" t="str">
            <v>Cuero DIAN (dm2)</v>
          </cell>
          <cell r="B48">
            <v>250</v>
          </cell>
          <cell r="C48">
            <v>1</v>
          </cell>
        </row>
        <row r="49">
          <cell r="A49" t="str">
            <v>Cuero  Badana Natural  (Dm2)</v>
          </cell>
          <cell r="B49">
            <v>349</v>
          </cell>
          <cell r="C49">
            <v>1</v>
          </cell>
        </row>
        <row r="50">
          <cell r="A50" t="str">
            <v>Cuero carnaza  (Dm2)</v>
          </cell>
          <cell r="B50">
            <v>246</v>
          </cell>
          <cell r="C50">
            <v>1</v>
          </cell>
        </row>
        <row r="51">
          <cell r="A51" t="str">
            <v>Cuero Dotacion (Dm2)</v>
          </cell>
          <cell r="B51">
            <v>436</v>
          </cell>
          <cell r="C51">
            <v>1</v>
          </cell>
        </row>
        <row r="52">
          <cell r="A52" t="str">
            <v>Cuero Napa confeccion (Dm2)</v>
          </cell>
          <cell r="B52">
            <v>491</v>
          </cell>
          <cell r="C52">
            <v>1</v>
          </cell>
        </row>
        <row r="53">
          <cell r="A53" t="str">
            <v>Cuero Napa Variada  (Dm2)</v>
          </cell>
          <cell r="B53">
            <v>488</v>
          </cell>
          <cell r="C53">
            <v>1</v>
          </cell>
        </row>
        <row r="54">
          <cell r="A54" t="str">
            <v>Cuero Nubuk  (Dm2)</v>
          </cell>
          <cell r="B54">
            <v>589</v>
          </cell>
          <cell r="C54">
            <v>1</v>
          </cell>
        </row>
        <row r="55">
          <cell r="A55" t="str">
            <v>Cuero Pelo  (Dm2)</v>
          </cell>
          <cell r="B55">
            <v>685</v>
          </cell>
          <cell r="C55">
            <v>1</v>
          </cell>
        </row>
        <row r="56">
          <cell r="A56" t="str">
            <v>Cuero Tala  (Dm2)</v>
          </cell>
          <cell r="B56">
            <v>430</v>
          </cell>
          <cell r="C56">
            <v>1</v>
          </cell>
        </row>
        <row r="57">
          <cell r="A57" t="str">
            <v>Cuero tala para talla del valle (Dm2)</v>
          </cell>
          <cell r="B57">
            <v>476</v>
          </cell>
          <cell r="C57">
            <v>1</v>
          </cell>
        </row>
        <row r="58">
          <cell r="A58" t="str">
            <v>Cuero Vaqueta Amarilla (Dm2)</v>
          </cell>
          <cell r="B58">
            <v>306</v>
          </cell>
          <cell r="C58">
            <v>1</v>
          </cell>
        </row>
        <row r="59">
          <cell r="A59" t="str">
            <v>Cuero vaqueta Tanino (Dm2)</v>
          </cell>
          <cell r="B59">
            <v>200</v>
          </cell>
          <cell r="C59">
            <v>1</v>
          </cell>
        </row>
        <row r="60">
          <cell r="A60" t="str">
            <v>Elastico 25mm (cm)</v>
          </cell>
          <cell r="B60">
            <v>17</v>
          </cell>
          <cell r="C60">
            <v>1</v>
          </cell>
        </row>
        <row r="61">
          <cell r="A61" t="str">
            <v>Embono Plastico#3  (cm)</v>
          </cell>
          <cell r="B61">
            <v>80</v>
          </cell>
          <cell r="C61">
            <v>1</v>
          </cell>
        </row>
        <row r="62">
          <cell r="A62" t="str">
            <v>Emulsion Acabados en Cuero 200ml</v>
          </cell>
          <cell r="B62">
            <v>4000</v>
          </cell>
          <cell r="C62">
            <v>1</v>
          </cell>
        </row>
        <row r="63">
          <cell r="A63" t="str">
            <v>Entretela fusionable para cuero  (cm²)</v>
          </cell>
          <cell r="B63">
            <v>13</v>
          </cell>
          <cell r="C63">
            <v>1</v>
          </cell>
        </row>
        <row r="64">
          <cell r="A64" t="str">
            <v>Espuma Multifor de 0.3 mm  (cm²)</v>
          </cell>
          <cell r="B64">
            <v>15</v>
          </cell>
          <cell r="C64">
            <v>1</v>
          </cell>
        </row>
        <row r="65">
          <cell r="A65" t="str">
            <v>Espuma multifor densidad 40 de  (cm²)</v>
          </cell>
          <cell r="B65">
            <v>17</v>
          </cell>
          <cell r="C65">
            <v>1</v>
          </cell>
        </row>
        <row r="66">
          <cell r="A66" t="str">
            <v>Espuma multifor densidad 40 de (cm²)</v>
          </cell>
          <cell r="B66">
            <v>17</v>
          </cell>
          <cell r="C66">
            <v>1</v>
          </cell>
        </row>
        <row r="67">
          <cell r="A67" t="str">
            <v>Forro Badana Sintetica  (cm²)</v>
          </cell>
          <cell r="B67">
            <v>0.56999999999999995</v>
          </cell>
          <cell r="C67">
            <v>1</v>
          </cell>
        </row>
        <row r="68">
          <cell r="A68" t="str">
            <v>Forro Cerdo  (Dm2)</v>
          </cell>
          <cell r="B68">
            <v>284</v>
          </cell>
          <cell r="C68">
            <v>1</v>
          </cell>
        </row>
        <row r="69">
          <cell r="A69" t="str">
            <v>Forro cuero Marquilla  (Dm2)</v>
          </cell>
          <cell r="B69">
            <v>491</v>
          </cell>
          <cell r="C69">
            <v>1</v>
          </cell>
        </row>
        <row r="70">
          <cell r="A70" t="str">
            <v>Forro Malla  (cm²)</v>
          </cell>
          <cell r="B70">
            <v>1.07</v>
          </cell>
          <cell r="C70">
            <v>1</v>
          </cell>
        </row>
        <row r="71">
          <cell r="A71" t="str">
            <v>Forro para calzado piquet (terry)   (cm²)</v>
          </cell>
          <cell r="B71">
            <v>0.36</v>
          </cell>
          <cell r="C71">
            <v>1</v>
          </cell>
        </row>
        <row r="72">
          <cell r="A72" t="str">
            <v xml:space="preserve">hebilla  1" niquel </v>
          </cell>
          <cell r="B72">
            <v>928</v>
          </cell>
          <cell r="C72">
            <v>1</v>
          </cell>
        </row>
        <row r="73">
          <cell r="A73" t="str">
            <v xml:space="preserve">hebilla grande 1" ¼ niquel </v>
          </cell>
          <cell r="B73">
            <v>1500</v>
          </cell>
          <cell r="C73">
            <v>1</v>
          </cell>
        </row>
        <row r="74">
          <cell r="A74" t="str">
            <v xml:space="preserve">hebilla 1" ¼ niquel </v>
          </cell>
          <cell r="B74">
            <v>1000</v>
          </cell>
          <cell r="C74">
            <v>1</v>
          </cell>
        </row>
        <row r="75">
          <cell r="A75" t="str">
            <v xml:space="preserve">hebilla grande  1"  ½ niquel </v>
          </cell>
          <cell r="B75">
            <v>1100</v>
          </cell>
          <cell r="C75">
            <v>1</v>
          </cell>
        </row>
        <row r="76">
          <cell r="A76" t="str">
            <v>hebilla  1" pb</v>
          </cell>
          <cell r="B76">
            <v>930</v>
          </cell>
          <cell r="C76">
            <v>1</v>
          </cell>
        </row>
        <row r="77">
          <cell r="A77" t="str">
            <v xml:space="preserve">hebilla  1"¼ pb </v>
          </cell>
          <cell r="B77">
            <v>950</v>
          </cell>
          <cell r="C77">
            <v>1</v>
          </cell>
        </row>
        <row r="78">
          <cell r="A78" t="str">
            <v xml:space="preserve">hebilla de cinturon </v>
          </cell>
          <cell r="B78">
            <v>2000</v>
          </cell>
          <cell r="C78">
            <v>1</v>
          </cell>
        </row>
        <row r="79">
          <cell r="A79" t="str">
            <v>hebilla pequaña niquel</v>
          </cell>
          <cell r="B79">
            <v>500</v>
          </cell>
          <cell r="C79">
            <v>1</v>
          </cell>
        </row>
        <row r="80">
          <cell r="A80" t="str">
            <v>hebilla  ¾ negra</v>
          </cell>
          <cell r="B80">
            <v>400</v>
          </cell>
          <cell r="C80">
            <v>1</v>
          </cell>
        </row>
        <row r="81">
          <cell r="A81" t="str">
            <v>Hiladilla (cm)</v>
          </cell>
          <cell r="B81">
            <v>0.5</v>
          </cell>
          <cell r="C81">
            <v>1</v>
          </cell>
        </row>
        <row r="82">
          <cell r="A82" t="str">
            <v>Lambrilla de 3mm  (cm²)</v>
          </cell>
          <cell r="B82">
            <v>0.25</v>
          </cell>
          <cell r="C82">
            <v>1</v>
          </cell>
        </row>
        <row r="83">
          <cell r="A83" t="str">
            <v>Lambrilla de 4mm  (cm²)</v>
          </cell>
          <cell r="B83">
            <v>0.51</v>
          </cell>
          <cell r="C83">
            <v>1</v>
          </cell>
        </row>
        <row r="84">
          <cell r="A84" t="str">
            <v xml:space="preserve">llaves #6 Nq de lujo </v>
          </cell>
          <cell r="B84">
            <v>300</v>
          </cell>
          <cell r="C84">
            <v>1</v>
          </cell>
        </row>
        <row r="85">
          <cell r="A85" t="str">
            <v xml:space="preserve">llaves #4 Nq sencillas </v>
          </cell>
          <cell r="B85">
            <v>105</v>
          </cell>
          <cell r="C85">
            <v>1</v>
          </cell>
        </row>
        <row r="86">
          <cell r="A86" t="str">
            <v xml:space="preserve">llaves #4 Pb </v>
          </cell>
          <cell r="B86">
            <v>105</v>
          </cell>
          <cell r="C86">
            <v>1</v>
          </cell>
        </row>
        <row r="87">
          <cell r="A87" t="str">
            <v xml:space="preserve">llaves #3 Nq Sencillas </v>
          </cell>
          <cell r="B87">
            <v>100</v>
          </cell>
          <cell r="C87">
            <v>1</v>
          </cell>
        </row>
        <row r="88">
          <cell r="A88" t="str">
            <v xml:space="preserve">llaves #3 Nq de lujo </v>
          </cell>
          <cell r="B88">
            <v>200</v>
          </cell>
          <cell r="C88">
            <v>1</v>
          </cell>
        </row>
        <row r="89">
          <cell r="A89" t="str">
            <v xml:space="preserve">llaves #3 Pb </v>
          </cell>
          <cell r="B89">
            <v>100</v>
          </cell>
          <cell r="C89">
            <v>1</v>
          </cell>
        </row>
        <row r="90">
          <cell r="A90" t="str">
            <v>Lona Sintetica Colores  (cm²)</v>
          </cell>
          <cell r="B90">
            <v>0.66</v>
          </cell>
          <cell r="C90">
            <v>1</v>
          </cell>
        </row>
        <row r="91">
          <cell r="A91" t="str">
            <v>Lona sintetica Polar  (cm²)</v>
          </cell>
          <cell r="B91">
            <v>1.46</v>
          </cell>
          <cell r="C91">
            <v>1</v>
          </cell>
        </row>
        <row r="92">
          <cell r="A92" t="str">
            <v xml:space="preserve">media argolla  1" niquel </v>
          </cell>
          <cell r="B92">
            <v>115</v>
          </cell>
          <cell r="C92">
            <v>1</v>
          </cell>
        </row>
        <row r="93">
          <cell r="A93" t="str">
            <v xml:space="preserve">media argolla 1" ¼ niquel </v>
          </cell>
          <cell r="B93">
            <v>108</v>
          </cell>
          <cell r="C93">
            <v>1</v>
          </cell>
        </row>
        <row r="94">
          <cell r="A94" t="str">
            <v xml:space="preserve">media argolla  1"  ½ niquel </v>
          </cell>
          <cell r="B94">
            <v>290</v>
          </cell>
          <cell r="C94">
            <v>1</v>
          </cell>
        </row>
        <row r="95">
          <cell r="A95" t="str">
            <v>media argolla  1" pb</v>
          </cell>
          <cell r="B95">
            <v>115</v>
          </cell>
          <cell r="C95">
            <v>1</v>
          </cell>
        </row>
        <row r="96">
          <cell r="A96" t="str">
            <v>media argolla 1"  ½ pb</v>
          </cell>
          <cell r="B96">
            <v>290</v>
          </cell>
          <cell r="C96">
            <v>1</v>
          </cell>
        </row>
        <row r="97">
          <cell r="A97" t="str">
            <v>Mosqueton 1 1/4"-33mm (unidad)</v>
          </cell>
          <cell r="B97">
            <v>65</v>
          </cell>
          <cell r="C97">
            <v>1</v>
          </cell>
        </row>
        <row r="98">
          <cell r="A98" t="str">
            <v>Mosqueton 1"-25mm ( unidad)</v>
          </cell>
          <cell r="B98">
            <v>7</v>
          </cell>
          <cell r="C98">
            <v>1</v>
          </cell>
        </row>
        <row r="99">
          <cell r="A99" t="str">
            <v>Mosqueton 10mm ( unidad)</v>
          </cell>
          <cell r="B99">
            <v>8</v>
          </cell>
          <cell r="C99">
            <v>1</v>
          </cell>
        </row>
        <row r="100">
          <cell r="A100" t="str">
            <v>Neolite#3   (cm²)</v>
          </cell>
          <cell r="B100">
            <v>3.6</v>
          </cell>
          <cell r="C100">
            <v>1</v>
          </cell>
        </row>
        <row r="101">
          <cell r="A101" t="str">
            <v>Odena #1  (cm²)</v>
          </cell>
          <cell r="B101">
            <v>1.07</v>
          </cell>
          <cell r="C101">
            <v>1</v>
          </cell>
        </row>
        <row r="102">
          <cell r="A102" t="str">
            <v>Odena vulcan# 1.5  (cm²)</v>
          </cell>
          <cell r="B102">
            <v>1.1399999999999999</v>
          </cell>
          <cell r="C102">
            <v>1</v>
          </cell>
        </row>
        <row r="103">
          <cell r="A103" t="str">
            <v>Odena#0,8  (cm²)</v>
          </cell>
          <cell r="B103">
            <v>0.64</v>
          </cell>
          <cell r="C103">
            <v>1</v>
          </cell>
        </row>
        <row r="104">
          <cell r="A104" t="str">
            <v>Ojalete 1/8 (unidad)</v>
          </cell>
          <cell r="B104">
            <v>7</v>
          </cell>
          <cell r="C104">
            <v>1</v>
          </cell>
        </row>
        <row r="105">
          <cell r="A105" t="str">
            <v xml:space="preserve">Ojalete 3/16 (unidad) </v>
          </cell>
          <cell r="B105">
            <v>8</v>
          </cell>
          <cell r="C105">
            <v>1</v>
          </cell>
        </row>
        <row r="106">
          <cell r="A106" t="str">
            <v>Ojalete 3/4" ( unidad)</v>
          </cell>
          <cell r="B106">
            <v>3.5</v>
          </cell>
          <cell r="C106">
            <v>1</v>
          </cell>
        </row>
        <row r="107">
          <cell r="A107" t="str">
            <v>Ojalete Bota Industrial 5/32" ( unidad)</v>
          </cell>
          <cell r="B107">
            <v>3.6</v>
          </cell>
          <cell r="C107">
            <v>1</v>
          </cell>
        </row>
        <row r="108">
          <cell r="A108" t="str">
            <v>Pirigallo (unidad)</v>
          </cell>
          <cell r="B108">
            <v>300</v>
          </cell>
          <cell r="C108">
            <v>1</v>
          </cell>
        </row>
        <row r="109">
          <cell r="A109" t="str">
            <v>Plantitex  (cm²)</v>
          </cell>
          <cell r="B109">
            <v>0.42</v>
          </cell>
          <cell r="C109">
            <v>1</v>
          </cell>
        </row>
        <row r="110">
          <cell r="A110" t="str">
            <v>Puntera Protectora (par)</v>
          </cell>
          <cell r="B110">
            <v>3900</v>
          </cell>
          <cell r="C110">
            <v>1</v>
          </cell>
        </row>
        <row r="111">
          <cell r="A111" t="str">
            <v>Reata Algodón 1 1/2"- 40mm (cm)</v>
          </cell>
          <cell r="B111">
            <v>70</v>
          </cell>
          <cell r="C111">
            <v>1</v>
          </cell>
        </row>
        <row r="112">
          <cell r="A112" t="str">
            <v>Reata sintetica 1 1/4"-33mm (cm)</v>
          </cell>
          <cell r="B112">
            <v>40</v>
          </cell>
          <cell r="C112">
            <v>1</v>
          </cell>
        </row>
        <row r="113">
          <cell r="A113" t="str">
            <v>Reata sintetica 1"-25mm (cm)</v>
          </cell>
          <cell r="B113">
            <v>30</v>
          </cell>
          <cell r="C113">
            <v>1</v>
          </cell>
        </row>
        <row r="114">
          <cell r="A114" t="str">
            <v>Remache  doble cabeza # 8 (unidad)</v>
          </cell>
          <cell r="B114">
            <v>12</v>
          </cell>
          <cell r="C114">
            <v>1</v>
          </cell>
        </row>
        <row r="115">
          <cell r="A115" t="str">
            <v>Remache doble cabeza # 4 (unidad)</v>
          </cell>
          <cell r="B115">
            <v>10</v>
          </cell>
          <cell r="C115">
            <v>1</v>
          </cell>
        </row>
        <row r="116">
          <cell r="A116" t="str">
            <v>Remache doble cabeza # 6 (unidad)</v>
          </cell>
          <cell r="B116">
            <v>8</v>
          </cell>
          <cell r="C116">
            <v>1</v>
          </cell>
        </row>
        <row r="117">
          <cell r="A117" t="str">
            <v>Remache tubular doble cabeza # 12 (unidad)</v>
          </cell>
          <cell r="B117">
            <v>25</v>
          </cell>
          <cell r="C117">
            <v>1</v>
          </cell>
        </row>
        <row r="118">
          <cell r="A118" t="str">
            <v>Remache tubular sencillo # 12 (unidad)</v>
          </cell>
          <cell r="B118">
            <v>12</v>
          </cell>
          <cell r="C118">
            <v>1</v>
          </cell>
        </row>
        <row r="119">
          <cell r="A119" t="str">
            <v>Remache tubular sencillo # 4 (unidad)</v>
          </cell>
          <cell r="B119">
            <v>10</v>
          </cell>
          <cell r="C119">
            <v>1</v>
          </cell>
        </row>
        <row r="120">
          <cell r="A120" t="str">
            <v>Remache tubular sencillo # 6 (unidad)</v>
          </cell>
          <cell r="B120">
            <v>8</v>
          </cell>
          <cell r="C120">
            <v>1</v>
          </cell>
        </row>
        <row r="121">
          <cell r="A121" t="str">
            <v>Remache tubular sencillo # 8 (unidad)</v>
          </cell>
          <cell r="B121">
            <v>7</v>
          </cell>
          <cell r="C121">
            <v>1</v>
          </cell>
        </row>
        <row r="122">
          <cell r="A122" t="str">
            <v>Salpa 0.5mm   (cm²)</v>
          </cell>
          <cell r="B122">
            <v>1.06</v>
          </cell>
          <cell r="C122">
            <v>1</v>
          </cell>
        </row>
        <row r="123">
          <cell r="A123" t="str">
            <v>Seda 30-100 Colores  (cm²)</v>
          </cell>
          <cell r="B123">
            <v>0.5</v>
          </cell>
          <cell r="C123">
            <v>1</v>
          </cell>
        </row>
        <row r="124">
          <cell r="A124" t="str">
            <v>Sedas   (cm²)</v>
          </cell>
          <cell r="B124">
            <v>1.2</v>
          </cell>
          <cell r="C124">
            <v>1</v>
          </cell>
        </row>
        <row r="125">
          <cell r="A125" t="str">
            <v>Sintetico  (cm²)</v>
          </cell>
          <cell r="B125">
            <v>1.71</v>
          </cell>
          <cell r="C125">
            <v>1</v>
          </cell>
        </row>
        <row r="126">
          <cell r="A126" t="str">
            <v>Sintetico Delgado  (cm²)</v>
          </cell>
          <cell r="B126">
            <v>0.64</v>
          </cell>
          <cell r="C126">
            <v>1</v>
          </cell>
        </row>
        <row r="127">
          <cell r="A127" t="str">
            <v>Solven 617  (cm²)</v>
          </cell>
          <cell r="B127">
            <v>1.06</v>
          </cell>
          <cell r="C127">
            <v>1</v>
          </cell>
        </row>
        <row r="128">
          <cell r="A128" t="str">
            <v>Solven 619  (cm²)</v>
          </cell>
          <cell r="B128">
            <v>1.06</v>
          </cell>
          <cell r="C128">
            <v>1</v>
          </cell>
        </row>
        <row r="129">
          <cell r="A129" t="str">
            <v>Suela Baleta TR dama  (par)</v>
          </cell>
          <cell r="B129">
            <v>3500</v>
          </cell>
          <cell r="C129">
            <v>1</v>
          </cell>
        </row>
        <row r="130">
          <cell r="A130" t="str">
            <v>Suela Colegial (par)</v>
          </cell>
          <cell r="B130">
            <v>4000</v>
          </cell>
          <cell r="C130">
            <v>1</v>
          </cell>
        </row>
        <row r="131">
          <cell r="A131" t="str">
            <v>Suela Dotaion (par)</v>
          </cell>
          <cell r="B131">
            <v>6500</v>
          </cell>
          <cell r="C131">
            <v>1</v>
          </cell>
        </row>
        <row r="132">
          <cell r="A132" t="str">
            <v>Suela en PVC para sandalia de dama 2 1/2   (par)</v>
          </cell>
          <cell r="B132">
            <v>4000</v>
          </cell>
          <cell r="C132">
            <v>1</v>
          </cell>
        </row>
        <row r="133">
          <cell r="A133" t="str">
            <v>Suela TR Hombre  (par)</v>
          </cell>
          <cell r="B133">
            <v>6000</v>
          </cell>
          <cell r="C133">
            <v>1</v>
          </cell>
        </row>
        <row r="134">
          <cell r="A134" t="str">
            <v>Suelas varias ejercicios (par)</v>
          </cell>
          <cell r="B134">
            <v>1000</v>
          </cell>
          <cell r="C134">
            <v>1</v>
          </cell>
        </row>
        <row r="135">
          <cell r="A135" t="str">
            <v>Tachuela Mosca  2 1/2 (caja)</v>
          </cell>
          <cell r="B135">
            <v>6500</v>
          </cell>
          <cell r="C135">
            <v>1</v>
          </cell>
        </row>
        <row r="136">
          <cell r="A136" t="str">
            <v>Tacon dama 5 1/2   7 1/2 (par)</v>
          </cell>
          <cell r="B136">
            <v>2000</v>
          </cell>
          <cell r="C136">
            <v>1</v>
          </cell>
        </row>
        <row r="137">
          <cell r="A137" t="str">
            <v>Tornillo Cinturon (unidad)</v>
          </cell>
          <cell r="B137">
            <v>310</v>
          </cell>
          <cell r="C137">
            <v>1</v>
          </cell>
        </row>
        <row r="138">
          <cell r="A138" t="str">
            <v xml:space="preserve">trabilla 1"  ½ niquel </v>
          </cell>
          <cell r="B138">
            <v>80</v>
          </cell>
          <cell r="C138">
            <v>1</v>
          </cell>
        </row>
        <row r="139">
          <cell r="A139" t="str">
            <v xml:space="preserve">trabilla 2" niquel </v>
          </cell>
          <cell r="B139">
            <v>100</v>
          </cell>
          <cell r="C139">
            <v>1</v>
          </cell>
        </row>
        <row r="140">
          <cell r="A140" t="str">
            <v>trabilla 1" pb</v>
          </cell>
          <cell r="B140">
            <v>52</v>
          </cell>
          <cell r="C140">
            <v>1</v>
          </cell>
        </row>
        <row r="141">
          <cell r="A141" t="str">
            <v xml:space="preserve">trabilla 1"¼ pb </v>
          </cell>
          <cell r="B141">
            <v>100</v>
          </cell>
          <cell r="C141">
            <v>1</v>
          </cell>
        </row>
        <row r="142">
          <cell r="A142" t="str">
            <v>velcro</v>
          </cell>
          <cell r="B142">
            <v>0.5</v>
          </cell>
          <cell r="C142">
            <v>1</v>
          </cell>
        </row>
        <row r="143">
          <cell r="A143" t="str">
            <v>Yumbolon 3mm  (cm²)</v>
          </cell>
          <cell r="B143">
            <v>2.5</v>
          </cell>
          <cell r="C143">
            <v>1</v>
          </cell>
        </row>
        <row r="144">
          <cell r="A144" t="str">
            <v>Yumbolon 4mm  (cm²)</v>
          </cell>
          <cell r="B144">
            <v>3</v>
          </cell>
          <cell r="C144">
            <v>1</v>
          </cell>
        </row>
        <row r="145">
          <cell r="A145" t="str">
            <v>trabilla 1"  ½ pb</v>
          </cell>
          <cell r="B145">
            <v>52</v>
          </cell>
          <cell r="C145">
            <v>1</v>
          </cell>
        </row>
        <row r="146">
          <cell r="A146">
            <v>0</v>
          </cell>
        </row>
        <row r="147">
          <cell r="A147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6"/>
  <sheetViews>
    <sheetView topLeftCell="A67" workbookViewId="0">
      <selection activeCell="A42" sqref="A42:G53"/>
    </sheetView>
  </sheetViews>
  <sheetFormatPr baseColWidth="10" defaultColWidth="14.42578125" defaultRowHeight="15" customHeight="1"/>
  <cols>
    <col min="1" max="1" width="10.7109375" customWidth="1"/>
    <col min="2" max="2" width="44.7109375" customWidth="1"/>
    <col min="3" max="3" width="10.7109375" customWidth="1"/>
    <col min="4" max="4" width="11.42578125" customWidth="1"/>
    <col min="5" max="5" width="10.7109375" customWidth="1"/>
    <col min="6" max="6" width="18" customWidth="1"/>
    <col min="7" max="25" width="10.7109375" customWidth="1"/>
  </cols>
  <sheetData>
    <row r="1" spans="2:7" ht="15.75" customHeight="1">
      <c r="D1" s="1"/>
      <c r="F1" s="1"/>
    </row>
    <row r="2" spans="2:7" ht="15.75" customHeight="1">
      <c r="B2" s="40" t="s">
        <v>0</v>
      </c>
      <c r="C2" s="38"/>
      <c r="D2" s="38"/>
      <c r="E2" s="38"/>
      <c r="F2" s="38"/>
      <c r="G2" s="39"/>
    </row>
    <row r="3" spans="2:7" ht="15.75" customHeight="1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 t="s">
        <v>6</v>
      </c>
    </row>
    <row r="4" spans="2:7" ht="15.75" customHeight="1">
      <c r="B4" s="41"/>
      <c r="C4" s="42"/>
      <c r="D4" s="42"/>
      <c r="E4" s="42"/>
      <c r="F4" s="42"/>
      <c r="G4" s="43"/>
    </row>
    <row r="5" spans="2:7" ht="15.75" customHeight="1">
      <c r="B5" s="2" t="s">
        <v>1</v>
      </c>
      <c r="C5" s="2" t="s">
        <v>2</v>
      </c>
      <c r="D5" s="3" t="s">
        <v>3</v>
      </c>
      <c r="E5" s="2" t="s">
        <v>4</v>
      </c>
      <c r="F5" s="3" t="s">
        <v>5</v>
      </c>
      <c r="G5" s="2" t="s">
        <v>6</v>
      </c>
    </row>
    <row r="6" spans="2:7" ht="15.75" customHeight="1">
      <c r="B6" s="4" t="s">
        <v>7</v>
      </c>
      <c r="C6" s="5" t="s">
        <v>8</v>
      </c>
      <c r="D6" s="6">
        <v>898.45</v>
      </c>
      <c r="E6" s="7">
        <v>8</v>
      </c>
      <c r="F6" s="8">
        <f>D6*E6</f>
        <v>7187.6</v>
      </c>
      <c r="G6" s="9">
        <v>2022</v>
      </c>
    </row>
    <row r="7" spans="2:7" ht="15.75" customHeight="1">
      <c r="B7" s="4" t="s">
        <v>9</v>
      </c>
      <c r="C7" s="5" t="s">
        <v>10</v>
      </c>
      <c r="D7" s="8">
        <v>1.8330249999999999</v>
      </c>
      <c r="E7" s="7">
        <v>1750</v>
      </c>
      <c r="F7" s="8">
        <f t="shared" ref="F7:F8" si="0">+D7*E7</f>
        <v>3207.7937499999998</v>
      </c>
      <c r="G7" s="9">
        <v>2020</v>
      </c>
    </row>
    <row r="8" spans="2:7" ht="15.75" customHeight="1">
      <c r="B8" s="10"/>
      <c r="C8" s="11"/>
      <c r="D8" s="8"/>
      <c r="E8" s="12"/>
      <c r="F8" s="8">
        <f t="shared" si="0"/>
        <v>0</v>
      </c>
      <c r="G8" s="9"/>
    </row>
    <row r="9" spans="2:7" ht="15.75" customHeight="1">
      <c r="B9" s="10"/>
      <c r="C9" s="11"/>
      <c r="D9" s="13"/>
      <c r="E9" s="14"/>
      <c r="F9" s="13"/>
      <c r="G9" s="15"/>
    </row>
    <row r="10" spans="2:7" ht="15.75" customHeight="1">
      <c r="B10" s="10"/>
      <c r="C10" s="11"/>
      <c r="D10" s="13"/>
      <c r="E10" s="14"/>
      <c r="F10" s="13"/>
      <c r="G10" s="15"/>
    </row>
    <row r="11" spans="2:7" ht="15.75" customHeight="1">
      <c r="B11" s="10"/>
      <c r="C11" s="11"/>
      <c r="D11" s="13"/>
      <c r="E11" s="14"/>
      <c r="F11" s="13"/>
      <c r="G11" s="15"/>
    </row>
    <row r="12" spans="2:7" ht="15.75" customHeight="1">
      <c r="B12" s="15"/>
      <c r="C12" s="37" t="s">
        <v>11</v>
      </c>
      <c r="D12" s="38"/>
      <c r="E12" s="39"/>
      <c r="F12" s="16">
        <f>SUM(F6:F11)</f>
        <v>10395.393749999999</v>
      </c>
      <c r="G12" s="17"/>
    </row>
    <row r="13" spans="2:7" ht="15.75" customHeight="1">
      <c r="D13" s="1"/>
      <c r="F13" s="1"/>
    </row>
    <row r="14" spans="2:7" ht="15.75" customHeight="1">
      <c r="D14" s="1"/>
      <c r="F14" s="1"/>
    </row>
    <row r="15" spans="2:7" ht="15.75" customHeight="1">
      <c r="D15" s="1"/>
      <c r="F15" s="1"/>
    </row>
    <row r="16" spans="2:7" ht="15.75" customHeight="1">
      <c r="D16" s="1"/>
      <c r="F16" s="1"/>
    </row>
    <row r="17" spans="2:7" ht="15.75" customHeight="1">
      <c r="D17" s="1"/>
      <c r="F17" s="1"/>
    </row>
    <row r="18" spans="2:7" ht="15.75" customHeight="1">
      <c r="D18" s="1"/>
      <c r="F18" s="1"/>
    </row>
    <row r="19" spans="2:7" ht="15.75" customHeight="1">
      <c r="D19" s="1"/>
      <c r="F19" s="1"/>
    </row>
    <row r="20" spans="2:7" ht="15.75" customHeight="1">
      <c r="D20" s="1"/>
      <c r="F20" s="1"/>
    </row>
    <row r="21" spans="2:7" ht="15.75" customHeight="1">
      <c r="D21" s="1"/>
      <c r="F21" s="1"/>
    </row>
    <row r="22" spans="2:7" ht="15.75" customHeight="1">
      <c r="D22" s="1"/>
      <c r="F22" s="1"/>
    </row>
    <row r="23" spans="2:7" ht="15.75" customHeight="1">
      <c r="D23" s="1"/>
      <c r="F23" s="1"/>
    </row>
    <row r="24" spans="2:7" ht="15.75" customHeight="1">
      <c r="D24" s="1"/>
      <c r="F24" s="1"/>
    </row>
    <row r="25" spans="2:7" ht="15.75" customHeight="1">
      <c r="D25" s="1"/>
      <c r="F25" s="1"/>
    </row>
    <row r="26" spans="2:7" ht="15.75" customHeight="1">
      <c r="D26" s="1"/>
      <c r="F26" s="1"/>
    </row>
    <row r="27" spans="2:7" ht="15.75" customHeight="1">
      <c r="D27" s="1"/>
      <c r="F27" s="1"/>
    </row>
    <row r="28" spans="2:7" ht="15.75" customHeight="1">
      <c r="B28" s="40" t="s">
        <v>12</v>
      </c>
      <c r="C28" s="38"/>
      <c r="D28" s="38"/>
      <c r="E28" s="38"/>
      <c r="F28" s="38"/>
      <c r="G28" s="39"/>
    </row>
    <row r="29" spans="2:7" ht="15.75" customHeight="1">
      <c r="B29" s="2" t="s">
        <v>1</v>
      </c>
      <c r="C29" s="2" t="s">
        <v>2</v>
      </c>
      <c r="D29" s="3" t="s">
        <v>3</v>
      </c>
      <c r="E29" s="2" t="s">
        <v>4</v>
      </c>
      <c r="F29" s="3" t="s">
        <v>5</v>
      </c>
      <c r="G29" s="2" t="s">
        <v>6</v>
      </c>
    </row>
    <row r="30" spans="2:7" ht="15.75" customHeight="1">
      <c r="B30" s="41"/>
      <c r="C30" s="42"/>
      <c r="D30" s="42"/>
      <c r="E30" s="42"/>
      <c r="F30" s="42"/>
      <c r="G30" s="43"/>
    </row>
    <row r="31" spans="2:7" ht="15.75" customHeight="1">
      <c r="B31" s="2" t="s">
        <v>1</v>
      </c>
      <c r="C31" s="2" t="s">
        <v>2</v>
      </c>
      <c r="D31" s="3" t="s">
        <v>3</v>
      </c>
      <c r="E31" s="2" t="s">
        <v>4</v>
      </c>
      <c r="F31" s="3" t="s">
        <v>5</v>
      </c>
      <c r="G31" s="2" t="s">
        <v>6</v>
      </c>
    </row>
    <row r="32" spans="2:7" ht="15.75" customHeight="1">
      <c r="B32" s="4" t="s">
        <v>7</v>
      </c>
      <c r="C32" s="5" t="s">
        <v>8</v>
      </c>
      <c r="D32" s="6">
        <v>898.45</v>
      </c>
      <c r="E32" s="7">
        <v>9.51</v>
      </c>
      <c r="F32" s="8">
        <f>D32*E32</f>
        <v>8544.2595000000001</v>
      </c>
      <c r="G32" s="9">
        <v>2022</v>
      </c>
    </row>
    <row r="33" spans="2:11" ht="15.75" customHeight="1">
      <c r="B33" s="4" t="s">
        <v>9</v>
      </c>
      <c r="C33" s="5" t="s">
        <v>10</v>
      </c>
      <c r="D33" s="8">
        <v>1.8330249999999999</v>
      </c>
      <c r="E33" s="7">
        <v>1533.5</v>
      </c>
      <c r="F33" s="8">
        <f>+D33*E33</f>
        <v>2810.9438375</v>
      </c>
      <c r="G33" s="9">
        <v>2020</v>
      </c>
    </row>
    <row r="34" spans="2:11" ht="15.75" customHeight="1">
      <c r="B34" s="10" t="s">
        <v>13</v>
      </c>
      <c r="C34" s="11" t="s">
        <v>10</v>
      </c>
      <c r="D34" s="8">
        <v>7220</v>
      </c>
      <c r="E34" s="12">
        <v>156.75</v>
      </c>
      <c r="F34" s="8"/>
      <c r="G34" s="9">
        <v>2020</v>
      </c>
    </row>
    <row r="35" spans="2:11" ht="15.75" customHeight="1">
      <c r="B35" s="10" t="s">
        <v>14</v>
      </c>
      <c r="C35" s="11" t="s">
        <v>10</v>
      </c>
      <c r="D35" s="8">
        <v>1488</v>
      </c>
      <c r="E35" s="12">
        <v>156.75</v>
      </c>
      <c r="F35" s="8"/>
      <c r="G35" s="15"/>
    </row>
    <row r="36" spans="2:11" ht="15.75" customHeight="1">
      <c r="B36" s="10"/>
      <c r="C36" s="11"/>
      <c r="D36" s="13"/>
      <c r="E36" s="14"/>
      <c r="F36" s="13"/>
      <c r="G36" s="15"/>
    </row>
    <row r="37" spans="2:11" ht="15.75" customHeight="1">
      <c r="B37" s="10"/>
      <c r="C37" s="11"/>
      <c r="D37" s="13"/>
      <c r="E37" s="14"/>
      <c r="F37" s="13"/>
      <c r="G37" s="15"/>
    </row>
    <row r="38" spans="2:11" ht="15.75" customHeight="1">
      <c r="B38" s="15"/>
      <c r="C38" s="37" t="s">
        <v>11</v>
      </c>
      <c r="D38" s="38"/>
      <c r="E38" s="39"/>
      <c r="F38" s="16">
        <f>SUM(F32:F37)</f>
        <v>11355.203337499999</v>
      </c>
      <c r="G38" s="17"/>
    </row>
    <row r="39" spans="2:11" ht="15.75" customHeight="1">
      <c r="D39" s="1"/>
      <c r="F39" s="1"/>
    </row>
    <row r="40" spans="2:11" ht="15.75" customHeight="1">
      <c r="D40" s="1"/>
      <c r="F40" s="1"/>
      <c r="K40" s="17"/>
    </row>
    <row r="41" spans="2:11" ht="15.75" customHeight="1">
      <c r="D41" s="1"/>
      <c r="F41" s="1"/>
    </row>
    <row r="42" spans="2:11" ht="15.75" customHeight="1">
      <c r="D42" s="1"/>
      <c r="F42" s="1"/>
    </row>
    <row r="43" spans="2:11" ht="15.75" customHeight="1">
      <c r="B43" s="40" t="s">
        <v>15</v>
      </c>
      <c r="C43" s="38"/>
      <c r="D43" s="38"/>
      <c r="E43" s="38"/>
      <c r="F43" s="38"/>
      <c r="G43" s="39"/>
      <c r="H43" s="17"/>
      <c r="I43" s="17"/>
    </row>
    <row r="44" spans="2:11" ht="15.75" customHeight="1">
      <c r="B44" s="2" t="s">
        <v>1</v>
      </c>
      <c r="C44" s="2" t="s">
        <v>2</v>
      </c>
      <c r="D44" s="3" t="s">
        <v>3</v>
      </c>
      <c r="E44" s="2" t="s">
        <v>4</v>
      </c>
      <c r="F44" s="3" t="s">
        <v>5</v>
      </c>
      <c r="G44" s="2" t="s">
        <v>6</v>
      </c>
      <c r="I44" s="17"/>
    </row>
    <row r="45" spans="2:11" ht="15.75" customHeight="1">
      <c r="B45" s="41"/>
      <c r="C45" s="42"/>
      <c r="D45" s="42"/>
      <c r="E45" s="42"/>
      <c r="F45" s="42"/>
      <c r="G45" s="43"/>
      <c r="H45" s="17"/>
      <c r="I45" s="17"/>
    </row>
    <row r="46" spans="2:11" ht="15.75" customHeight="1">
      <c r="B46" s="2" t="s">
        <v>1</v>
      </c>
      <c r="C46" s="2" t="s">
        <v>2</v>
      </c>
      <c r="D46" s="3" t="s">
        <v>3</v>
      </c>
      <c r="E46" s="2" t="s">
        <v>4</v>
      </c>
      <c r="F46" s="3" t="s">
        <v>5</v>
      </c>
      <c r="G46" s="2" t="s">
        <v>6</v>
      </c>
      <c r="I46" s="17"/>
    </row>
    <row r="47" spans="2:11" ht="15.75" customHeight="1">
      <c r="B47" s="4" t="s">
        <v>7</v>
      </c>
      <c r="C47" s="5" t="s">
        <v>8</v>
      </c>
      <c r="D47" s="6">
        <v>898.45</v>
      </c>
      <c r="E47" s="7">
        <v>9.2200000000000006</v>
      </c>
      <c r="F47" s="8">
        <f>D47*E47</f>
        <v>8283.7090000000007</v>
      </c>
      <c r="G47" s="9">
        <v>2022</v>
      </c>
      <c r="I47" s="17"/>
    </row>
    <row r="48" spans="2:11" ht="15.75" customHeight="1">
      <c r="B48" s="4" t="s">
        <v>9</v>
      </c>
      <c r="C48" s="5" t="s">
        <v>10</v>
      </c>
      <c r="D48" s="8">
        <v>1.8330249999999999</v>
      </c>
      <c r="E48" s="7">
        <v>1910</v>
      </c>
      <c r="F48" s="8">
        <f t="shared" ref="F48:F49" si="1">+D48*E48</f>
        <v>3501.0777499999999</v>
      </c>
      <c r="G48" s="9">
        <v>2020</v>
      </c>
      <c r="I48" s="17"/>
    </row>
    <row r="49" spans="2:9" ht="15.75" customHeight="1">
      <c r="B49" s="10"/>
      <c r="C49" s="11"/>
      <c r="D49" s="8"/>
      <c r="E49" s="12"/>
      <c r="F49" s="8">
        <f t="shared" si="1"/>
        <v>0</v>
      </c>
      <c r="G49" s="9"/>
      <c r="I49" s="17"/>
    </row>
    <row r="50" spans="2:9" ht="15.75" customHeight="1">
      <c r="B50" s="10"/>
      <c r="C50" s="11"/>
      <c r="D50" s="13"/>
      <c r="E50" s="14"/>
      <c r="F50" s="13"/>
      <c r="G50" s="15"/>
      <c r="I50" s="17"/>
    </row>
    <row r="51" spans="2:9" ht="15.75" customHeight="1">
      <c r="B51" s="10"/>
      <c r="C51" s="11"/>
      <c r="D51" s="13"/>
      <c r="E51" s="14"/>
      <c r="F51" s="13"/>
      <c r="G51" s="15"/>
    </row>
    <row r="52" spans="2:9" ht="15.75" customHeight="1">
      <c r="B52" s="10"/>
      <c r="C52" s="11"/>
      <c r="D52" s="13"/>
      <c r="E52" s="14"/>
      <c r="F52" s="13"/>
      <c r="G52" s="15"/>
    </row>
    <row r="53" spans="2:9" ht="15.75" customHeight="1">
      <c r="B53" s="15"/>
      <c r="C53" s="37" t="s">
        <v>11</v>
      </c>
      <c r="D53" s="38"/>
      <c r="E53" s="39"/>
      <c r="F53" s="16">
        <f>SUM(F47:F52)</f>
        <v>11784.786750000001</v>
      </c>
      <c r="G53" s="17"/>
    </row>
    <row r="54" spans="2:9" ht="15.75" customHeight="1">
      <c r="D54" s="1"/>
      <c r="F54" s="1"/>
    </row>
    <row r="55" spans="2:9" ht="15.75" customHeight="1">
      <c r="D55" s="1"/>
      <c r="F55" s="1"/>
    </row>
    <row r="56" spans="2:9" ht="15.75" customHeight="1">
      <c r="D56" s="1"/>
      <c r="F56" s="1"/>
    </row>
    <row r="57" spans="2:9" ht="15.75" customHeight="1">
      <c r="D57" s="1"/>
      <c r="F57" s="1"/>
    </row>
    <row r="58" spans="2:9" ht="15.75" customHeight="1">
      <c r="D58" s="1"/>
      <c r="F58" s="1"/>
    </row>
    <row r="59" spans="2:9" ht="15.75" customHeight="1">
      <c r="D59" s="1"/>
      <c r="F59" s="1"/>
    </row>
    <row r="60" spans="2:9" ht="15.75" customHeight="1">
      <c r="D60" s="1"/>
      <c r="F60" s="1"/>
    </row>
    <row r="61" spans="2:9" ht="15.75" customHeight="1">
      <c r="D61" s="1"/>
      <c r="F61" s="1"/>
    </row>
    <row r="62" spans="2:9" ht="15.75" customHeight="1">
      <c r="D62" s="1"/>
      <c r="F62" s="1"/>
    </row>
    <row r="63" spans="2:9" ht="15.75" customHeight="1">
      <c r="D63" s="1"/>
      <c r="F63" s="1"/>
    </row>
    <row r="64" spans="2:9" ht="15.75" customHeight="1">
      <c r="D64" s="1"/>
      <c r="F64" s="1"/>
    </row>
    <row r="65" spans="4:6" ht="15.75" customHeight="1">
      <c r="D65" s="1"/>
      <c r="F65" s="1"/>
    </row>
    <row r="66" spans="4:6" ht="15.75" customHeight="1">
      <c r="D66" s="1"/>
      <c r="F66" s="1"/>
    </row>
    <row r="67" spans="4:6" ht="15.75" customHeight="1">
      <c r="D67" s="1"/>
      <c r="F67" s="1"/>
    </row>
    <row r="68" spans="4:6" ht="15.75" customHeight="1">
      <c r="D68" s="1"/>
      <c r="F68" s="1"/>
    </row>
    <row r="69" spans="4:6" ht="15.75" customHeight="1">
      <c r="D69" s="1"/>
      <c r="F69" s="1"/>
    </row>
    <row r="70" spans="4:6" ht="15.75" customHeight="1">
      <c r="D70" s="1"/>
      <c r="F70" s="1"/>
    </row>
    <row r="71" spans="4:6" ht="15.75" customHeight="1">
      <c r="D71" s="1"/>
      <c r="F71" s="1"/>
    </row>
    <row r="72" spans="4:6" ht="15.75" customHeight="1">
      <c r="D72" s="1"/>
      <c r="F72" s="1"/>
    </row>
    <row r="73" spans="4:6" ht="15.75" customHeight="1">
      <c r="D73" s="1"/>
      <c r="F73" s="1"/>
    </row>
    <row r="74" spans="4:6" ht="15.75" customHeight="1">
      <c r="D74" s="1"/>
      <c r="F74" s="1"/>
    </row>
    <row r="75" spans="4:6" ht="15.75" customHeight="1">
      <c r="D75" s="1"/>
      <c r="F75" s="1"/>
    </row>
    <row r="76" spans="4:6" ht="15.75" customHeight="1">
      <c r="D76" s="1"/>
      <c r="F76" s="1"/>
    </row>
    <row r="77" spans="4:6" ht="15.75" customHeight="1">
      <c r="D77" s="1"/>
      <c r="F77" s="1"/>
    </row>
    <row r="78" spans="4:6" ht="15.75" customHeight="1">
      <c r="D78" s="1"/>
      <c r="F78" s="1"/>
    </row>
    <row r="79" spans="4:6" ht="15.75" customHeight="1">
      <c r="D79" s="1"/>
      <c r="F79" s="1"/>
    </row>
    <row r="80" spans="4:6" ht="15.75" customHeight="1">
      <c r="D80" s="1"/>
      <c r="F80" s="1"/>
    </row>
    <row r="81" spans="4:6" ht="15.75" customHeight="1">
      <c r="D81" s="1"/>
      <c r="F81" s="1"/>
    </row>
    <row r="82" spans="4:6" ht="15.75" customHeight="1">
      <c r="D82" s="1"/>
      <c r="F82" s="1"/>
    </row>
    <row r="83" spans="4:6" ht="15.75" customHeight="1">
      <c r="D83" s="1"/>
      <c r="F83" s="1"/>
    </row>
    <row r="84" spans="4:6" ht="15.75" customHeight="1">
      <c r="D84" s="1"/>
      <c r="F84" s="1"/>
    </row>
    <row r="85" spans="4:6" ht="15.75" customHeight="1">
      <c r="D85" s="1"/>
      <c r="F85" s="1"/>
    </row>
    <row r="86" spans="4:6" ht="15.75" customHeight="1">
      <c r="D86" s="1"/>
      <c r="F86" s="1"/>
    </row>
    <row r="87" spans="4:6" ht="15.75" customHeight="1">
      <c r="D87" s="1"/>
      <c r="F87" s="1"/>
    </row>
    <row r="88" spans="4:6" ht="15.75" customHeight="1">
      <c r="D88" s="1"/>
      <c r="F88" s="1"/>
    </row>
    <row r="89" spans="4:6" ht="15.75" customHeight="1">
      <c r="D89" s="1"/>
      <c r="F89" s="1"/>
    </row>
    <row r="90" spans="4:6" ht="15.75" customHeight="1">
      <c r="D90" s="1"/>
      <c r="F90" s="1"/>
    </row>
    <row r="91" spans="4:6" ht="15.75" customHeight="1">
      <c r="D91" s="1"/>
      <c r="F91" s="1"/>
    </row>
    <row r="92" spans="4:6" ht="15.75" customHeight="1">
      <c r="D92" s="1"/>
      <c r="F92" s="1"/>
    </row>
    <row r="93" spans="4:6" ht="15.75" customHeight="1">
      <c r="D93" s="1"/>
      <c r="F93" s="1"/>
    </row>
    <row r="94" spans="4:6" ht="15.75" customHeight="1">
      <c r="D94" s="1"/>
      <c r="F94" s="1"/>
    </row>
    <row r="95" spans="4:6" ht="15.75" customHeight="1">
      <c r="D95" s="1"/>
      <c r="F95" s="1"/>
    </row>
    <row r="96" spans="4:6" ht="15.75" customHeight="1">
      <c r="D96" s="1"/>
      <c r="F96" s="1"/>
    </row>
    <row r="97" spans="4:6" ht="15.75" customHeight="1">
      <c r="D97" s="1"/>
      <c r="F97" s="1"/>
    </row>
    <row r="98" spans="4:6" ht="15.75" customHeight="1">
      <c r="D98" s="1"/>
      <c r="F98" s="1"/>
    </row>
    <row r="99" spans="4:6" ht="15.75" customHeight="1">
      <c r="D99" s="1"/>
      <c r="F99" s="1"/>
    </row>
    <row r="100" spans="4:6" ht="15.75" customHeight="1">
      <c r="D100" s="1"/>
      <c r="F100" s="1"/>
    </row>
    <row r="101" spans="4:6" ht="15.75" customHeight="1">
      <c r="D101" s="1"/>
      <c r="F101" s="1"/>
    </row>
    <row r="102" spans="4:6" ht="15.75" customHeight="1">
      <c r="D102" s="1"/>
      <c r="F102" s="1"/>
    </row>
    <row r="103" spans="4:6" ht="15.75" customHeight="1">
      <c r="D103" s="1"/>
      <c r="F103" s="1"/>
    </row>
    <row r="104" spans="4:6" ht="15.75" customHeight="1">
      <c r="D104" s="1"/>
      <c r="F104" s="1"/>
    </row>
    <row r="105" spans="4:6" ht="15.75" customHeight="1">
      <c r="D105" s="1"/>
      <c r="F105" s="1"/>
    </row>
    <row r="106" spans="4:6" ht="15.75" customHeight="1">
      <c r="D106" s="1"/>
      <c r="F106" s="1"/>
    </row>
    <row r="107" spans="4:6" ht="15.75" customHeight="1">
      <c r="D107" s="1"/>
      <c r="F107" s="1"/>
    </row>
    <row r="108" spans="4:6" ht="15.75" customHeight="1">
      <c r="D108" s="1"/>
      <c r="F108" s="1"/>
    </row>
    <row r="109" spans="4:6" ht="15.75" customHeight="1">
      <c r="D109" s="1"/>
      <c r="F109" s="1"/>
    </row>
    <row r="110" spans="4:6" ht="15.75" customHeight="1"/>
    <row r="111" spans="4:6" ht="15.75" customHeight="1"/>
    <row r="112" spans="4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</sheetData>
  <mergeCells count="9">
    <mergeCell ref="C38:E38"/>
    <mergeCell ref="C53:E53"/>
    <mergeCell ref="B2:G2"/>
    <mergeCell ref="B4:G4"/>
    <mergeCell ref="C12:E12"/>
    <mergeCell ref="B28:G28"/>
    <mergeCell ref="B30:G30"/>
    <mergeCell ref="B43:G43"/>
    <mergeCell ref="B45:G4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856B-7544-4E97-A2E9-FACA07E71B13}">
  <dimension ref="B1:Q62"/>
  <sheetViews>
    <sheetView tabSelected="1" topLeftCell="A7" workbookViewId="0">
      <selection activeCell="B28" sqref="B28"/>
    </sheetView>
  </sheetViews>
  <sheetFormatPr baseColWidth="10" defaultColWidth="9.140625" defaultRowHeight="15"/>
  <cols>
    <col min="2" max="2" width="20.28515625" customWidth="1"/>
    <col min="3" max="3" width="15" customWidth="1"/>
    <col min="4" max="4" width="14.42578125" customWidth="1"/>
    <col min="5" max="5" width="16.28515625" customWidth="1"/>
    <col min="6" max="6" width="16.7109375" customWidth="1"/>
    <col min="7" max="7" width="15.28515625" customWidth="1"/>
  </cols>
  <sheetData>
    <row r="1" spans="2:7">
      <c r="D1" s="1"/>
      <c r="F1" s="1"/>
    </row>
    <row r="2" spans="2:7" ht="18.75">
      <c r="B2" s="40" t="s">
        <v>15</v>
      </c>
      <c r="C2" s="38"/>
      <c r="D2" s="38"/>
      <c r="E2" s="38"/>
      <c r="F2" s="38"/>
      <c r="G2" s="39"/>
    </row>
    <row r="3" spans="2:7" ht="30">
      <c r="B3" s="2" t="s">
        <v>1</v>
      </c>
      <c r="C3" s="2" t="s">
        <v>2</v>
      </c>
      <c r="D3" s="3" t="s">
        <v>3</v>
      </c>
      <c r="E3" s="2" t="s">
        <v>4</v>
      </c>
      <c r="F3" s="3" t="s">
        <v>5</v>
      </c>
      <c r="G3" s="2" t="s">
        <v>6</v>
      </c>
    </row>
    <row r="4" spans="2:7">
      <c r="B4" s="41"/>
      <c r="C4" s="42"/>
      <c r="D4" s="42"/>
      <c r="E4" s="42"/>
      <c r="F4" s="42"/>
      <c r="G4" s="43"/>
    </row>
    <row r="5" spans="2:7" ht="30">
      <c r="B5" s="2" t="s">
        <v>1</v>
      </c>
      <c r="C5" s="2" t="s">
        <v>2</v>
      </c>
      <c r="D5" s="3" t="s">
        <v>3</v>
      </c>
      <c r="E5" s="2" t="s">
        <v>4</v>
      </c>
      <c r="F5" s="3" t="s">
        <v>5</v>
      </c>
      <c r="G5" s="2" t="s">
        <v>6</v>
      </c>
    </row>
    <row r="6" spans="2:7" ht="17.25">
      <c r="B6" s="4" t="s">
        <v>7</v>
      </c>
      <c r="C6" s="5" t="s">
        <v>8</v>
      </c>
      <c r="D6" s="6">
        <v>898.45</v>
      </c>
      <c r="E6" s="7">
        <v>9.2200000000000006</v>
      </c>
      <c r="F6" s="8">
        <f>D6*E6</f>
        <v>8283.7090000000007</v>
      </c>
      <c r="G6" s="9">
        <v>2022</v>
      </c>
    </row>
    <row r="7" spans="2:7" ht="17.25">
      <c r="B7" s="4" t="s">
        <v>9</v>
      </c>
      <c r="C7" s="5" t="s">
        <v>10</v>
      </c>
      <c r="D7" s="8">
        <v>1.8330249999999999</v>
      </c>
      <c r="E7" s="7">
        <v>1910</v>
      </c>
      <c r="F7" s="8">
        <f t="shared" ref="F7:F8" si="0">+D7*E7</f>
        <v>3501.0777499999999</v>
      </c>
      <c r="G7" s="9">
        <v>2020</v>
      </c>
    </row>
    <row r="8" spans="2:7">
      <c r="B8" s="10"/>
      <c r="C8" s="11"/>
      <c r="D8" s="8"/>
      <c r="E8" s="12"/>
      <c r="F8" s="8">
        <f t="shared" si="0"/>
        <v>0</v>
      </c>
      <c r="G8" s="9"/>
    </row>
    <row r="9" spans="2:7">
      <c r="B9" s="10"/>
      <c r="C9" s="11"/>
      <c r="D9" s="13"/>
      <c r="E9" s="14"/>
      <c r="F9" s="13"/>
      <c r="G9" s="15"/>
    </row>
    <row r="10" spans="2:7">
      <c r="B10" s="10"/>
      <c r="C10" s="11"/>
      <c r="D10" s="13"/>
      <c r="E10" s="14"/>
      <c r="F10" s="13"/>
      <c r="G10" s="15"/>
    </row>
    <row r="11" spans="2:7">
      <c r="B11" s="10"/>
      <c r="C11" s="11"/>
      <c r="D11" s="13"/>
      <c r="E11" s="14"/>
      <c r="F11" s="13"/>
      <c r="G11" s="15"/>
    </row>
    <row r="12" spans="2:7" ht="18.75">
      <c r="B12" s="15"/>
      <c r="C12" s="37" t="s">
        <v>11</v>
      </c>
      <c r="D12" s="38"/>
      <c r="E12" s="39"/>
      <c r="F12" s="16">
        <f>SUM(F6:F11)</f>
        <v>11784.786750000001</v>
      </c>
      <c r="G12" s="17"/>
    </row>
    <row r="17" spans="2:17">
      <c r="B17" s="18" t="s">
        <v>16</v>
      </c>
      <c r="C17" s="51" t="s">
        <v>17</v>
      </c>
      <c r="D17" s="51"/>
      <c r="E17" s="19"/>
      <c r="F17" s="19"/>
      <c r="G17" s="19"/>
    </row>
    <row r="18" spans="2:17">
      <c r="B18" s="20" t="s">
        <v>18</v>
      </c>
      <c r="C18" s="51">
        <v>43498846</v>
      </c>
      <c r="D18" s="51"/>
      <c r="E18" s="19"/>
      <c r="F18" s="19"/>
      <c r="G18" s="19"/>
    </row>
    <row r="19" spans="2:17">
      <c r="B19" s="20" t="s">
        <v>19</v>
      </c>
      <c r="C19" s="51" t="s">
        <v>20</v>
      </c>
      <c r="D19" s="51"/>
      <c r="E19" s="19"/>
      <c r="F19" s="19"/>
      <c r="G19" s="19"/>
    </row>
    <row r="20" spans="2:17">
      <c r="B20" s="20" t="s">
        <v>21</v>
      </c>
      <c r="C20" s="51" t="s">
        <v>22</v>
      </c>
      <c r="D20" s="51"/>
      <c r="E20" s="19"/>
      <c r="F20" s="19"/>
      <c r="G20" s="19"/>
    </row>
    <row r="21" spans="2:17">
      <c r="B21" s="19"/>
      <c r="C21" s="52" t="s">
        <v>17</v>
      </c>
      <c r="D21" s="51"/>
      <c r="E21" s="19"/>
      <c r="F21" s="19"/>
      <c r="G21" s="19"/>
    </row>
    <row r="22" spans="2:17" ht="26.25">
      <c r="B22" s="19" t="s">
        <v>23</v>
      </c>
      <c r="C22" s="53" t="s">
        <v>24</v>
      </c>
      <c r="D22" s="54"/>
      <c r="E22" s="19"/>
      <c r="F22" s="19"/>
      <c r="G22" s="19"/>
    </row>
    <row r="23" spans="2:17">
      <c r="B23" s="19" t="s">
        <v>25</v>
      </c>
      <c r="C23" s="50" t="s">
        <v>17</v>
      </c>
      <c r="D23" s="50"/>
      <c r="E23" s="19"/>
      <c r="F23" s="19"/>
      <c r="G23" s="19"/>
    </row>
    <row r="24" spans="2:17">
      <c r="B24" s="19"/>
      <c r="C24" s="19"/>
      <c r="D24" s="19"/>
      <c r="E24" s="19"/>
      <c r="F24" s="19"/>
      <c r="G24" s="19"/>
    </row>
    <row r="25" spans="2:17">
      <c r="B25" s="19"/>
      <c r="C25" s="19"/>
      <c r="D25" s="19"/>
      <c r="E25" s="19"/>
      <c r="F25" s="19"/>
      <c r="G25" s="19"/>
    </row>
    <row r="26" spans="2:17" ht="78.75">
      <c r="B26" s="21" t="s">
        <v>26</v>
      </c>
      <c r="C26" s="22" t="s">
        <v>27</v>
      </c>
      <c r="D26" s="22" t="s">
        <v>28</v>
      </c>
      <c r="E26" s="22" t="s">
        <v>29</v>
      </c>
      <c r="F26" s="22" t="s">
        <v>30</v>
      </c>
      <c r="G26" s="22" t="s">
        <v>31</v>
      </c>
      <c r="L26" s="55" t="s">
        <v>105</v>
      </c>
      <c r="M26" s="55" t="s">
        <v>106</v>
      </c>
      <c r="N26" s="55" t="s">
        <v>107</v>
      </c>
      <c r="O26" s="55" t="s">
        <v>108</v>
      </c>
      <c r="P26" s="56" t="s">
        <v>29</v>
      </c>
      <c r="Q26" s="56" t="s">
        <v>30</v>
      </c>
    </row>
    <row r="27" spans="2:17" ht="45">
      <c r="B27" s="20" t="s">
        <v>32</v>
      </c>
      <c r="C27" s="23" t="s">
        <v>8</v>
      </c>
      <c r="D27" s="23" t="s">
        <v>33</v>
      </c>
      <c r="E27" s="23">
        <v>34</v>
      </c>
      <c r="F27" s="23" t="s">
        <v>17</v>
      </c>
      <c r="G27" s="23" t="s">
        <v>34</v>
      </c>
      <c r="L27" s="57" t="s">
        <v>109</v>
      </c>
      <c r="M27" s="58">
        <f t="shared" ref="M27:M34" si="1">VLOOKUP(L27,INVENTARIO,2,FALSE)</f>
        <v>0.66</v>
      </c>
      <c r="N27" s="58">
        <f t="shared" ref="N27:N34" si="2">VLOOKUP(M27,broche,2,FALSE)</f>
        <v>1</v>
      </c>
      <c r="O27" s="59" t="s">
        <v>110</v>
      </c>
      <c r="P27" s="60">
        <v>15400</v>
      </c>
      <c r="Q27" s="61" t="e">
        <f>Q53/R53</f>
        <v>#DIV/0!</v>
      </c>
    </row>
    <row r="28" spans="2:17" ht="33.75">
      <c r="B28" s="20" t="s">
        <v>35</v>
      </c>
      <c r="C28" s="23" t="s">
        <v>36</v>
      </c>
      <c r="D28" s="23" t="s">
        <v>37</v>
      </c>
      <c r="E28" s="23">
        <v>1262</v>
      </c>
      <c r="F28" s="23" t="s">
        <v>17</v>
      </c>
      <c r="G28" s="23" t="s">
        <v>38</v>
      </c>
      <c r="L28" s="57" t="s">
        <v>111</v>
      </c>
      <c r="M28" s="58">
        <f t="shared" si="1"/>
        <v>0.5</v>
      </c>
      <c r="N28" s="58">
        <f t="shared" si="2"/>
        <v>1</v>
      </c>
      <c r="O28" s="59" t="s">
        <v>112</v>
      </c>
      <c r="P28" s="60">
        <v>15400</v>
      </c>
      <c r="Q28" s="61" t="e">
        <f>Q54/R54</f>
        <v>#DIV/0!</v>
      </c>
    </row>
    <row r="29" spans="2:17" ht="33.75">
      <c r="B29" s="20" t="s">
        <v>39</v>
      </c>
      <c r="C29" s="23" t="s">
        <v>8</v>
      </c>
      <c r="D29" s="23" t="s">
        <v>40</v>
      </c>
      <c r="E29" s="23">
        <v>6</v>
      </c>
      <c r="F29" s="23" t="s">
        <v>17</v>
      </c>
      <c r="G29" s="23" t="s">
        <v>41</v>
      </c>
      <c r="L29" s="57" t="s">
        <v>113</v>
      </c>
      <c r="M29" s="58">
        <f t="shared" si="1"/>
        <v>6</v>
      </c>
      <c r="N29" s="58">
        <f t="shared" si="2"/>
        <v>1</v>
      </c>
      <c r="O29" s="59" t="s">
        <v>112</v>
      </c>
      <c r="P29" s="60">
        <v>320</v>
      </c>
      <c r="Q29" s="61" t="e">
        <f>Q55/R55</f>
        <v>#DIV/0!</v>
      </c>
    </row>
    <row r="30" spans="2:17" ht="22.5">
      <c r="B30" s="20" t="s">
        <v>42</v>
      </c>
      <c r="C30" s="23" t="s">
        <v>10</v>
      </c>
      <c r="D30" s="23" t="s">
        <v>43</v>
      </c>
      <c r="E30" s="23">
        <v>1375</v>
      </c>
      <c r="F30" s="23" t="s">
        <v>17</v>
      </c>
      <c r="G30" s="23" t="s">
        <v>44</v>
      </c>
      <c r="L30" s="57" t="s">
        <v>114</v>
      </c>
      <c r="M30" s="58">
        <f t="shared" si="1"/>
        <v>300</v>
      </c>
      <c r="N30" s="58">
        <f t="shared" si="2"/>
        <v>1</v>
      </c>
      <c r="O30" s="59" t="s">
        <v>115</v>
      </c>
      <c r="P30" s="60">
        <v>9</v>
      </c>
      <c r="Q30" s="61" t="e">
        <f>Q56/R56</f>
        <v>#DIV/0!</v>
      </c>
    </row>
    <row r="31" spans="2:17" ht="22.5">
      <c r="B31" s="20" t="s">
        <v>45</v>
      </c>
      <c r="C31" s="23" t="s">
        <v>46</v>
      </c>
      <c r="D31" s="23" t="s">
        <v>47</v>
      </c>
      <c r="E31" s="23">
        <v>2</v>
      </c>
      <c r="F31" s="23" t="s">
        <v>17</v>
      </c>
      <c r="G31" s="23" t="s">
        <v>48</v>
      </c>
      <c r="L31" s="57" t="s">
        <v>116</v>
      </c>
      <c r="M31" s="58">
        <f t="shared" si="1"/>
        <v>3</v>
      </c>
      <c r="N31" s="58">
        <f t="shared" si="2"/>
        <v>1</v>
      </c>
      <c r="O31" s="59" t="s">
        <v>117</v>
      </c>
      <c r="P31" s="60">
        <v>3000</v>
      </c>
      <c r="Q31" s="61" t="e">
        <f t="shared" ref="Q31:Q34" si="3">Q57/R57</f>
        <v>#DIV/0!</v>
      </c>
    </row>
    <row r="32" spans="2:17" ht="22.5">
      <c r="B32" s="20" t="s">
        <v>49</v>
      </c>
      <c r="C32" s="23" t="s">
        <v>46</v>
      </c>
      <c r="D32" s="23" t="s">
        <v>47</v>
      </c>
      <c r="E32" s="23">
        <v>1</v>
      </c>
      <c r="F32" s="23" t="s">
        <v>17</v>
      </c>
      <c r="G32" s="23" t="s">
        <v>50</v>
      </c>
      <c r="L32" s="57" t="s">
        <v>118</v>
      </c>
      <c r="M32" s="58">
        <f t="shared" si="1"/>
        <v>1.07</v>
      </c>
      <c r="N32" s="58">
        <f t="shared" si="2"/>
        <v>1</v>
      </c>
      <c r="O32" s="59" t="s">
        <v>112</v>
      </c>
      <c r="P32" s="60">
        <v>4.2</v>
      </c>
      <c r="Q32" s="61" t="e">
        <f t="shared" si="3"/>
        <v>#DIV/0!</v>
      </c>
    </row>
    <row r="33" spans="2:17" ht="33.75">
      <c r="B33" s="20" t="s">
        <v>51</v>
      </c>
      <c r="C33" s="23"/>
      <c r="D33" s="23" t="s">
        <v>52</v>
      </c>
      <c r="E33" s="23">
        <v>2</v>
      </c>
      <c r="F33" s="23" t="s">
        <v>17</v>
      </c>
      <c r="G33" s="23" t="s">
        <v>53</v>
      </c>
      <c r="L33" s="57" t="s">
        <v>119</v>
      </c>
      <c r="M33" s="58">
        <f t="shared" si="1"/>
        <v>3</v>
      </c>
      <c r="N33" s="58">
        <f t="shared" si="2"/>
        <v>1</v>
      </c>
      <c r="O33" s="59" t="s">
        <v>112</v>
      </c>
      <c r="P33" s="60">
        <v>1000</v>
      </c>
      <c r="Q33" s="61" t="e">
        <f t="shared" si="3"/>
        <v>#DIV/0!</v>
      </c>
    </row>
    <row r="34" spans="2:17" ht="33.75">
      <c r="B34" s="20" t="s">
        <v>54</v>
      </c>
      <c r="C34" s="23" t="s">
        <v>46</v>
      </c>
      <c r="D34" s="23" t="s">
        <v>55</v>
      </c>
      <c r="E34" s="23">
        <v>8</v>
      </c>
      <c r="F34" s="23" t="s">
        <v>17</v>
      </c>
      <c r="G34" s="23" t="s">
        <v>56</v>
      </c>
      <c r="L34" s="57" t="s">
        <v>120</v>
      </c>
      <c r="M34" s="58">
        <f t="shared" si="1"/>
        <v>30</v>
      </c>
      <c r="N34" s="58">
        <f t="shared" si="2"/>
        <v>1</v>
      </c>
      <c r="O34" s="59" t="s">
        <v>112</v>
      </c>
      <c r="P34" s="60">
        <v>100</v>
      </c>
      <c r="Q34" s="61" t="e">
        <f t="shared" si="3"/>
        <v>#DIV/0!</v>
      </c>
    </row>
    <row r="35" spans="2:17">
      <c r="B35" s="20" t="s">
        <v>57</v>
      </c>
      <c r="C35" s="23" t="s">
        <v>46</v>
      </c>
      <c r="D35" s="23" t="s">
        <v>55</v>
      </c>
      <c r="E35" s="23">
        <v>6</v>
      </c>
      <c r="F35" s="23" t="s">
        <v>17</v>
      </c>
      <c r="G35" s="23" t="s">
        <v>58</v>
      </c>
    </row>
    <row r="36" spans="2:17">
      <c r="B36" s="20" t="s">
        <v>59</v>
      </c>
      <c r="C36" s="23" t="s">
        <v>46</v>
      </c>
      <c r="D36" s="23" t="s">
        <v>60</v>
      </c>
      <c r="E36" s="23">
        <v>2</v>
      </c>
      <c r="F36" s="23" t="s">
        <v>17</v>
      </c>
      <c r="G36" s="23" t="s">
        <v>61</v>
      </c>
    </row>
    <row r="39" spans="2:17">
      <c r="B39" s="24" t="s">
        <v>62</v>
      </c>
      <c r="C39" s="44" t="s">
        <v>17</v>
      </c>
      <c r="D39" s="45"/>
      <c r="E39" s="25"/>
      <c r="F39" s="25"/>
      <c r="G39" s="25"/>
      <c r="H39" s="25"/>
    </row>
    <row r="40" spans="2:17">
      <c r="B40" s="26" t="s">
        <v>63</v>
      </c>
      <c r="C40" s="44">
        <v>43498846</v>
      </c>
      <c r="D40" s="45"/>
      <c r="E40" s="25"/>
      <c r="F40" s="25"/>
      <c r="G40" s="25"/>
      <c r="H40" s="25"/>
    </row>
    <row r="41" spans="2:17">
      <c r="B41" s="26" t="s">
        <v>64</v>
      </c>
      <c r="C41" s="44" t="s">
        <v>65</v>
      </c>
      <c r="D41" s="45"/>
      <c r="E41" s="25"/>
      <c r="F41" s="25"/>
      <c r="G41" s="25"/>
      <c r="H41" s="25"/>
    </row>
    <row r="42" spans="2:17">
      <c r="B42" s="26" t="s">
        <v>21</v>
      </c>
      <c r="C42" s="44" t="s">
        <v>22</v>
      </c>
      <c r="D42" s="45"/>
      <c r="E42" s="25"/>
      <c r="F42" s="25"/>
      <c r="G42" s="25"/>
      <c r="H42" s="25"/>
    </row>
    <row r="43" spans="2:17">
      <c r="B43" s="25"/>
      <c r="C43" s="44" t="s">
        <v>17</v>
      </c>
      <c r="D43" s="46"/>
      <c r="E43" s="25"/>
      <c r="F43" s="25"/>
      <c r="G43" s="25"/>
      <c r="H43" s="25"/>
    </row>
    <row r="44" spans="2:17" ht="26.25">
      <c r="B44" s="27" t="s">
        <v>66</v>
      </c>
      <c r="C44" s="47" t="s">
        <v>67</v>
      </c>
      <c r="D44" s="48"/>
      <c r="E44" s="25"/>
      <c r="F44" s="25"/>
      <c r="G44" s="25"/>
      <c r="H44" s="25"/>
    </row>
    <row r="45" spans="2:17">
      <c r="B45" s="27" t="s">
        <v>68</v>
      </c>
      <c r="C45" s="49" t="s">
        <v>17</v>
      </c>
      <c r="D45" s="49"/>
      <c r="E45" s="25"/>
      <c r="F45" s="25"/>
      <c r="G45" s="25"/>
      <c r="H45" s="25"/>
    </row>
    <row r="46" spans="2:17">
      <c r="B46" s="25"/>
      <c r="C46" s="25"/>
      <c r="D46" s="25"/>
      <c r="E46" s="25"/>
      <c r="F46" s="25"/>
      <c r="G46" s="25"/>
      <c r="H46" s="25"/>
    </row>
    <row r="47" spans="2:17">
      <c r="B47" s="25"/>
      <c r="C47" s="25"/>
      <c r="D47" s="25"/>
      <c r="E47" s="25"/>
      <c r="F47" s="25"/>
      <c r="G47" s="25"/>
      <c r="H47" s="25"/>
    </row>
    <row r="48" spans="2:17" ht="15.75">
      <c r="B48" s="28" t="s">
        <v>26</v>
      </c>
      <c r="C48" s="29" t="s">
        <v>27</v>
      </c>
      <c r="D48" s="29" t="s">
        <v>30</v>
      </c>
      <c r="E48" s="29" t="s">
        <v>29</v>
      </c>
      <c r="F48" s="29" t="s">
        <v>30</v>
      </c>
      <c r="G48" s="29" t="s">
        <v>69</v>
      </c>
      <c r="H48" s="25"/>
    </row>
    <row r="49" spans="2:8">
      <c r="B49" s="30" t="s">
        <v>70</v>
      </c>
      <c r="C49" s="31" t="s">
        <v>8</v>
      </c>
      <c r="D49" s="31" t="s">
        <v>71</v>
      </c>
      <c r="E49" s="33">
        <v>2802754</v>
      </c>
      <c r="F49" s="26" t="s">
        <v>17</v>
      </c>
      <c r="G49" s="31" t="s">
        <v>72</v>
      </c>
      <c r="H49" s="25"/>
    </row>
    <row r="50" spans="2:8">
      <c r="B50" s="30" t="s">
        <v>35</v>
      </c>
      <c r="C50" s="31" t="s">
        <v>36</v>
      </c>
      <c r="D50" s="31" t="s">
        <v>73</v>
      </c>
      <c r="E50" s="32">
        <v>3010</v>
      </c>
      <c r="F50" s="26" t="s">
        <v>17</v>
      </c>
      <c r="G50" s="31" t="s">
        <v>74</v>
      </c>
      <c r="H50" s="25"/>
    </row>
    <row r="51" spans="2:8">
      <c r="B51" s="30" t="s">
        <v>75</v>
      </c>
      <c r="C51" s="31" t="s">
        <v>36</v>
      </c>
      <c r="D51" s="31" t="s">
        <v>76</v>
      </c>
      <c r="E51" s="34">
        <v>603</v>
      </c>
      <c r="F51" s="31" t="s">
        <v>17</v>
      </c>
      <c r="G51" s="31" t="s">
        <v>77</v>
      </c>
      <c r="H51" s="25"/>
    </row>
    <row r="52" spans="2:8" ht="45">
      <c r="B52" s="35" t="s">
        <v>78</v>
      </c>
      <c r="C52" s="31" t="s">
        <v>36</v>
      </c>
      <c r="D52" s="31" t="s">
        <v>79</v>
      </c>
      <c r="E52" s="31">
        <v>530</v>
      </c>
      <c r="F52" s="31" t="s">
        <v>17</v>
      </c>
      <c r="G52" s="31" t="s">
        <v>80</v>
      </c>
      <c r="H52" s="25"/>
    </row>
    <row r="53" spans="2:8">
      <c r="B53" s="30" t="s">
        <v>81</v>
      </c>
      <c r="C53" s="31" t="s">
        <v>46</v>
      </c>
      <c r="D53" s="31" t="s">
        <v>82</v>
      </c>
      <c r="E53" s="31">
        <v>1</v>
      </c>
      <c r="F53" s="31" t="s">
        <v>17</v>
      </c>
      <c r="G53" s="31" t="s">
        <v>83</v>
      </c>
      <c r="H53" s="25"/>
    </row>
    <row r="54" spans="2:8">
      <c r="B54" s="30" t="s">
        <v>84</v>
      </c>
      <c r="C54" s="31" t="s">
        <v>46</v>
      </c>
      <c r="D54" s="31" t="s">
        <v>82</v>
      </c>
      <c r="E54" s="31">
        <v>2</v>
      </c>
      <c r="F54" s="31" t="s">
        <v>17</v>
      </c>
      <c r="G54" s="31" t="s">
        <v>85</v>
      </c>
      <c r="H54" s="25"/>
    </row>
    <row r="55" spans="2:8">
      <c r="B55" s="30" t="s">
        <v>86</v>
      </c>
      <c r="C55" s="31" t="s">
        <v>87</v>
      </c>
      <c r="D55" s="31" t="s">
        <v>88</v>
      </c>
      <c r="E55" s="31">
        <v>34</v>
      </c>
      <c r="F55" s="31" t="s">
        <v>17</v>
      </c>
      <c r="G55" s="31" t="s">
        <v>89</v>
      </c>
      <c r="H55" s="25"/>
    </row>
    <row r="56" spans="2:8">
      <c r="B56" s="30" t="s">
        <v>90</v>
      </c>
      <c r="C56" s="31" t="s">
        <v>46</v>
      </c>
      <c r="D56" s="31" t="s">
        <v>91</v>
      </c>
      <c r="E56" s="31">
        <v>1</v>
      </c>
      <c r="F56" s="31" t="s">
        <v>17</v>
      </c>
      <c r="G56" s="31" t="s">
        <v>92</v>
      </c>
      <c r="H56" s="25"/>
    </row>
    <row r="57" spans="2:8">
      <c r="B57" s="30" t="s">
        <v>93</v>
      </c>
      <c r="C57" s="31" t="s">
        <v>87</v>
      </c>
      <c r="D57" s="31" t="s">
        <v>94</v>
      </c>
      <c r="E57" s="31">
        <v>17</v>
      </c>
      <c r="F57" s="31" t="s">
        <v>17</v>
      </c>
      <c r="G57" s="31" t="s">
        <v>95</v>
      </c>
      <c r="H57" s="25"/>
    </row>
    <row r="58" spans="2:8">
      <c r="B58" s="30" t="s">
        <v>96</v>
      </c>
      <c r="C58" s="31" t="s">
        <v>46</v>
      </c>
      <c r="D58" s="31" t="s">
        <v>91</v>
      </c>
      <c r="E58" s="32">
        <v>1</v>
      </c>
      <c r="F58" s="26" t="s">
        <v>17</v>
      </c>
      <c r="G58" s="31" t="s">
        <v>92</v>
      </c>
      <c r="H58" s="25"/>
    </row>
    <row r="59" spans="2:8">
      <c r="B59" s="30" t="s">
        <v>97</v>
      </c>
      <c r="C59" s="31" t="s">
        <v>87</v>
      </c>
      <c r="D59" s="31" t="s">
        <v>98</v>
      </c>
      <c r="E59" s="34">
        <v>160</v>
      </c>
      <c r="F59" s="31" t="s">
        <v>17</v>
      </c>
      <c r="G59" s="31" t="s">
        <v>99</v>
      </c>
      <c r="H59" s="25"/>
    </row>
    <row r="60" spans="2:8">
      <c r="B60" s="30" t="s">
        <v>100</v>
      </c>
      <c r="C60" s="31" t="s">
        <v>36</v>
      </c>
      <c r="D60" s="31" t="s">
        <v>101</v>
      </c>
      <c r="E60" s="31">
        <v>306</v>
      </c>
      <c r="F60" s="31" t="s">
        <v>17</v>
      </c>
      <c r="G60" s="31" t="s">
        <v>102</v>
      </c>
      <c r="H60" s="25"/>
    </row>
    <row r="61" spans="2:8">
      <c r="B61" s="25"/>
      <c r="C61" s="25"/>
      <c r="D61" s="27" t="s">
        <v>103</v>
      </c>
      <c r="E61" s="36">
        <v>156</v>
      </c>
      <c r="F61" s="25"/>
      <c r="G61" s="26" t="s">
        <v>104</v>
      </c>
      <c r="H61" s="25"/>
    </row>
    <row r="62" spans="2:8">
      <c r="B62" s="25"/>
      <c r="C62" s="25"/>
      <c r="D62" s="25"/>
      <c r="E62" s="25"/>
      <c r="F62" s="25"/>
      <c r="G62" s="25"/>
      <c r="H62" s="25"/>
    </row>
  </sheetData>
  <protectedRanges>
    <protectedRange sqref="L27:P34" name="DESBLOQUEADAS"/>
    <protectedRange password="B4B1" sqref="L26:Q26 Q27:Q34" name="bloqueadas"/>
  </protectedRanges>
  <mergeCells count="17">
    <mergeCell ref="B2:G2"/>
    <mergeCell ref="B4:G4"/>
    <mergeCell ref="C12:E12"/>
    <mergeCell ref="C39:D39"/>
    <mergeCell ref="C40:D40"/>
    <mergeCell ref="C23:D23"/>
    <mergeCell ref="C17:D17"/>
    <mergeCell ref="C18:D18"/>
    <mergeCell ref="C19:D19"/>
    <mergeCell ref="C20:D20"/>
    <mergeCell ref="C21:D21"/>
    <mergeCell ref="C22:D22"/>
    <mergeCell ref="C41:D41"/>
    <mergeCell ref="C42:D42"/>
    <mergeCell ref="C43:D43"/>
    <mergeCell ref="C44:D44"/>
    <mergeCell ref="C45:D45"/>
  </mergeCells>
  <dataValidations count="1">
    <dataValidation type="list" showInputMessage="1" showErrorMessage="1" sqref="L27:L34" xr:uid="{6C41513B-B655-4488-A610-A771A6847AB6}">
      <formula1>listo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2022-04-07T18:00:11Z</dcterms:created>
  <dcterms:modified xsi:type="dcterms:W3CDTF">2023-03-16T11:37:27Z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2023-03-07T18:30:46Z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611e315c-ca22-4862-a7db-d0500379a62f</vt:lpwstr>
  </property>
  <property fmtid="{D5CDD505-2E9C-101B-9397-08002B2CF9AE}" pid="8" name="MSIP_Label_1299739c-ad3d-4908-806e-4d91151a6e13_ContentBits">
    <vt:lpwstr>0</vt:lpwstr>
  </property>
</Properties>
</file>