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2288" windowHeight="3996" tabRatio="500" activeTab="5"/>
  </bookViews>
  <sheets>
    <sheet name="Table 2 revised" sheetId="4" r:id="rId1"/>
    <sheet name="Table 1" sheetId="3" r:id="rId2"/>
    <sheet name="Table 2" sheetId="2" r:id="rId3"/>
    <sheet name="Sheet1" sheetId="1" r:id="rId4"/>
    <sheet name="FVA_Analysis" sheetId="5" r:id="rId5"/>
    <sheet name="FVA_QMO" sheetId="6" r:id="rId6"/>
  </sheets>
  <externalReferences>
    <externalReference r:id="rId7"/>
    <externalReference r:id="rId8"/>
    <externalReference r:id="rId9"/>
    <externalReference r:id="rId10"/>
  </externalReferenc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5" l="1"/>
  <c r="D40" i="5"/>
  <c r="C40" i="5"/>
  <c r="AC42" i="5" l="1"/>
  <c r="AD42" i="5"/>
  <c r="AB42" i="5"/>
  <c r="U42" i="5"/>
  <c r="V42" i="5"/>
  <c r="T42" i="5"/>
  <c r="M40" i="5"/>
  <c r="N40" i="5"/>
  <c r="L40" i="5"/>
  <c r="T16" i="4"/>
  <c r="K16" i="4"/>
  <c r="Q16" i="4"/>
  <c r="N16" i="4"/>
  <c r="N23" i="4"/>
  <c r="K12" i="2"/>
  <c r="K11" i="2"/>
  <c r="K10" i="2"/>
  <c r="K9" i="2"/>
  <c r="Q8" i="2"/>
  <c r="N8" i="2"/>
  <c r="K8" i="2"/>
  <c r="Q7" i="2"/>
  <c r="N7" i="2"/>
  <c r="K6" i="2"/>
  <c r="Q5" i="2"/>
  <c r="N5" i="2"/>
  <c r="K5" i="2"/>
  <c r="K28" i="1"/>
  <c r="K26" i="1"/>
  <c r="T27" i="1"/>
  <c r="Q27" i="1"/>
  <c r="N27" i="1"/>
  <c r="K27" i="1"/>
  <c r="T25" i="1"/>
  <c r="Q25" i="1"/>
  <c r="N25" i="1"/>
  <c r="K25" i="1"/>
  <c r="T10" i="1"/>
  <c r="T9" i="1"/>
  <c r="T8" i="1"/>
  <c r="T7" i="1"/>
  <c r="Q10" i="1"/>
  <c r="Q9" i="1"/>
  <c r="Q8" i="1"/>
  <c r="Q7" i="1"/>
  <c r="N9" i="1"/>
  <c r="N10" i="1"/>
  <c r="N8" i="1"/>
  <c r="N7" i="1"/>
  <c r="K11" i="1"/>
  <c r="K12" i="1"/>
  <c r="K14" i="1"/>
  <c r="K13" i="1"/>
  <c r="K7" i="1"/>
  <c r="K8" i="1"/>
  <c r="K10" i="1"/>
</calcChain>
</file>

<file path=xl/sharedStrings.xml><?xml version="1.0" encoding="utf-8"?>
<sst xmlns="http://schemas.openxmlformats.org/spreadsheetml/2006/main" count="1110" uniqueCount="260">
  <si>
    <t>Model 1</t>
  </si>
  <si>
    <t>Model 2</t>
  </si>
  <si>
    <t>Model 3</t>
  </si>
  <si>
    <t>Model 4</t>
  </si>
  <si>
    <t>Model 5</t>
  </si>
  <si>
    <t>Model 6</t>
  </si>
  <si>
    <t>Model 8</t>
  </si>
  <si>
    <t>Qmo</t>
  </si>
  <si>
    <t>HdrFlox</t>
  </si>
  <si>
    <t>Ldh</t>
  </si>
  <si>
    <t>X</t>
  </si>
  <si>
    <t>Eq 1</t>
  </si>
  <si>
    <t>Eq 2</t>
  </si>
  <si>
    <t>Eq 3</t>
  </si>
  <si>
    <t>Eq 4</t>
  </si>
  <si>
    <t>Eq 5</t>
  </si>
  <si>
    <t>Eq 6</t>
  </si>
  <si>
    <t>Expected Growth Rate</t>
  </si>
  <si>
    <t>GAM</t>
  </si>
  <si>
    <t>Lacate Sulfate</t>
  </si>
  <si>
    <t>Lacate/Sulfate Flux Ratio</t>
  </si>
  <si>
    <t>Pyruvate Sulfate</t>
  </si>
  <si>
    <t>Pyruvate/Sulfate Flux Ratio</t>
  </si>
  <si>
    <t>Hydrogen Sulfate</t>
  </si>
  <si>
    <t>Lactate Fermentaiton (Simulated Co-Culture)</t>
  </si>
  <si>
    <t>d</t>
  </si>
  <si>
    <t>j</t>
  </si>
  <si>
    <t>gprB</t>
  </si>
  <si>
    <t>gprA</t>
  </si>
  <si>
    <t>key</t>
  </si>
  <si>
    <t>Model 7</t>
  </si>
  <si>
    <t>Hydrogen/Sulfate Flux Ratio</t>
  </si>
  <si>
    <t>Simulated Growth Rate</t>
  </si>
  <si>
    <t>Lactate/Acetate Flux Ratio</t>
  </si>
  <si>
    <t>model25d_4_gprA</t>
  </si>
  <si>
    <t>Model</t>
  </si>
  <si>
    <r>
      <t>Expected Growth Rate, hr</t>
    </r>
    <r>
      <rPr>
        <vertAlign val="superscript"/>
        <sz val="12"/>
        <color theme="1"/>
        <rFont val="Abadi MT Condensed Light"/>
      </rPr>
      <t>-1</t>
    </r>
  </si>
  <si>
    <t>GAM, mmoles/gram DW</t>
  </si>
  <si>
    <r>
      <t>Simulated Growth Rate, hr</t>
    </r>
    <r>
      <rPr>
        <vertAlign val="superscript"/>
        <sz val="12"/>
        <color theme="1"/>
        <rFont val="Calibri"/>
        <family val="2"/>
        <scheme val="minor"/>
      </rPr>
      <t>-1</t>
    </r>
  </si>
  <si>
    <t>Media</t>
  </si>
  <si>
    <t>NGAM, mmol/gDW/hr</t>
  </si>
  <si>
    <t>Lactate-Sulfate</t>
  </si>
  <si>
    <t>Pyruvate-Sulfate</t>
  </si>
  <si>
    <t>Hydrogen-Sulfate</t>
  </si>
  <si>
    <r>
      <t xml:space="preserve">Lactate with </t>
    </r>
    <r>
      <rPr>
        <b/>
        <i/>
        <sz val="12"/>
        <color theme="1"/>
        <rFont val="Times New Roman"/>
        <family val="1"/>
      </rPr>
      <t>Methanosarcina Barkeri</t>
    </r>
  </si>
  <si>
    <t>7.80 (4)</t>
  </si>
  <si>
    <t>7.62 (4)</t>
  </si>
  <si>
    <t>9.14 (4)</t>
  </si>
  <si>
    <t>371.95 (4)</t>
  </si>
  <si>
    <t>2.74 (2)</t>
  </si>
  <si>
    <t>2.73 (2)</t>
  </si>
  <si>
    <t>3.3 (2)</t>
  </si>
  <si>
    <t>3.32 (2)</t>
  </si>
  <si>
    <t>2.77 (2)</t>
  </si>
  <si>
    <t>2.75 (2)</t>
  </si>
  <si>
    <t>3.35 (2)</t>
  </si>
  <si>
    <t>5.22 (2)</t>
  </si>
  <si>
    <t>2824 (2)</t>
  </si>
  <si>
    <t>2704 (2)</t>
  </si>
  <si>
    <t>1.23 (1)</t>
  </si>
  <si>
    <t>1.5 (1)</t>
  </si>
  <si>
    <t>1.21 (1)</t>
  </si>
  <si>
    <t>1.47 (1)</t>
  </si>
  <si>
    <t>3.9-5.2</t>
  </si>
  <si>
    <t xml:space="preserve">EX_cpd00047(e) </t>
  </si>
  <si>
    <t xml:space="preserve"> Formate Exchange  </t>
  </si>
  <si>
    <t xml:space="preserve"> EX L-Lactate e  </t>
  </si>
  <si>
    <t xml:space="preserve"> DsrMJKOP_mql  </t>
  </si>
  <si>
    <t xml:space="preserve"> Acetyl-CoAformate C-acetyltransferase  </t>
  </si>
  <si>
    <t xml:space="preserve"> Acetyl-CoAorthophosphate acetyltransferase  </t>
  </si>
  <si>
    <t xml:space="preserve"> ATPacetate phosphotransferase  </t>
  </si>
  <si>
    <t xml:space="preserve"> acetate transport in/out via proton symport  </t>
  </si>
  <si>
    <t xml:space="preserve"> L-lactate reversible transport via proton symport  </t>
  </si>
  <si>
    <t xml:space="preserve"> Pyruvate synthase  </t>
  </si>
  <si>
    <t xml:space="preserve"> L-Lactate dehydrogenase (menaquinone)  </t>
  </si>
  <si>
    <t xml:space="preserve"> DsrMJKOP_cytc3  </t>
  </si>
  <si>
    <t xml:space="preserve"> NADH dehydrogenase (menaquinone-8  0 protons)  </t>
  </si>
  <si>
    <t xml:space="preserve"> periplasmic hydrogenase  </t>
  </si>
  <si>
    <t xml:space="preserve"> hydrogen transport  </t>
  </si>
  <si>
    <t xml:space="preserve"> Proton-pumping ferredoxin:hydrogenase  </t>
  </si>
  <si>
    <t xml:space="preserve"> QRC  </t>
  </si>
  <si>
    <t xml:space="preserve"> Formate Transport  </t>
  </si>
  <si>
    <t xml:space="preserve">  Hdr/Flox  </t>
  </si>
  <si>
    <t xml:space="preserve"> Sulfite Reductase (DsrABC)  </t>
  </si>
  <si>
    <t xml:space="preserve"> H2S transport  </t>
  </si>
  <si>
    <t xml:space="preserve"> H2S Exchange  </t>
  </si>
  <si>
    <t xml:space="preserve"> EX Sulfate e  </t>
  </si>
  <si>
    <t xml:space="preserve"> sulfate transport in via proton symport  </t>
  </si>
  <si>
    <t xml:space="preserve"> ATPsulfate adenylyltransferase  </t>
  </si>
  <si>
    <t xml:space="preserve"> Tmc  </t>
  </si>
  <si>
    <t xml:space="preserve"> Hmc  </t>
  </si>
  <si>
    <t xml:space="preserve"> rnf (Ferredoxin-NAD(+) reductase  </t>
  </si>
  <si>
    <t xml:space="preserve"> Coo Hydrogenase  </t>
  </si>
  <si>
    <t xml:space="preserve"> EX CO2 e  </t>
  </si>
  <si>
    <t xml:space="preserve"> rxn10042  </t>
  </si>
  <si>
    <t xml:space="preserve"> Fdh  </t>
  </si>
  <si>
    <t xml:space="preserve"> DsrMJKOPmix  </t>
  </si>
  <si>
    <t xml:space="preserve"> AcetateCoA ligase (AMP-forming)  </t>
  </si>
  <si>
    <t>CC</t>
  </si>
  <si>
    <t>PS</t>
  </si>
  <si>
    <t xml:space="preserve">EX_cpd00159(e) </t>
  </si>
  <si>
    <t xml:space="preserve">rxn14404 </t>
  </si>
  <si>
    <t xml:space="preserve">rxn00157 </t>
  </si>
  <si>
    <t xml:space="preserve">rxn00173 </t>
  </si>
  <si>
    <t xml:space="preserve">rxn00225 </t>
  </si>
  <si>
    <t xml:space="preserve">rxn05488 </t>
  </si>
  <si>
    <t xml:space="preserve">rxn05602 </t>
  </si>
  <si>
    <t xml:space="preserve">rxn05938 </t>
  </si>
  <si>
    <t xml:space="preserve">rxn08793A </t>
  </si>
  <si>
    <t xml:space="preserve">rxn14405 </t>
  </si>
  <si>
    <t xml:space="preserve">rxn08971 </t>
  </si>
  <si>
    <t xml:space="preserve">rxn14407 </t>
  </si>
  <si>
    <t xml:space="preserve">rxn14408 </t>
  </si>
  <si>
    <t xml:space="preserve">rxn14410 </t>
  </si>
  <si>
    <t xml:space="preserve">rxn14412 </t>
  </si>
  <si>
    <t xml:space="preserve">rxn14414 </t>
  </si>
  <si>
    <t xml:space="preserve">rxn14417A </t>
  </si>
  <si>
    <t xml:space="preserve">rxn14403 </t>
  </si>
  <si>
    <t xml:space="preserve">rxn14415 </t>
  </si>
  <si>
    <t xml:space="preserve">EX_cpd00239(e) </t>
  </si>
  <si>
    <t xml:space="preserve">EX_cpd00048(e) </t>
  </si>
  <si>
    <t xml:space="preserve">rxn05651A </t>
  </si>
  <si>
    <t xml:space="preserve">rxn00379 </t>
  </si>
  <si>
    <t xml:space="preserve">rxn14419 </t>
  </si>
  <si>
    <t xml:space="preserve">rxn14413A </t>
  </si>
  <si>
    <t xml:space="preserve">rxn14416 </t>
  </si>
  <si>
    <t xml:space="preserve">rxn14418 </t>
  </si>
  <si>
    <t xml:space="preserve">EX_cpd00011(e) </t>
  </si>
  <si>
    <t xml:space="preserve">rxn10042 </t>
  </si>
  <si>
    <t xml:space="preserve">rxn00371A </t>
  </si>
  <si>
    <t xml:space="preserve">rxn14420 </t>
  </si>
  <si>
    <t xml:space="preserve">rxn00175 </t>
  </si>
  <si>
    <t>hs</t>
  </si>
  <si>
    <t xml:space="preserve">&gt;&gt; </t>
  </si>
  <si>
    <t>LS</t>
  </si>
  <si>
    <t>HS</t>
  </si>
  <si>
    <t>H2/H2s</t>
  </si>
  <si>
    <t>Lac/H2S</t>
  </si>
  <si>
    <t xml:space="preserve">EX_cpd00793(e) </t>
  </si>
  <si>
    <t xml:space="preserve"> EX Thiamine phosphate e  </t>
  </si>
  <si>
    <t xml:space="preserve">EX_cpd00063(e) </t>
  </si>
  <si>
    <t xml:space="preserve"> EX Ca2+ e  </t>
  </si>
  <si>
    <t xml:space="preserve">EX_cpd00001(e) </t>
  </si>
  <si>
    <t xml:space="preserve"> EX H2O e  </t>
  </si>
  <si>
    <t xml:space="preserve">EX_cpd00644(e) </t>
  </si>
  <si>
    <t xml:space="preserve"> EX PAN e  </t>
  </si>
  <si>
    <t xml:space="preserve">EX_cpd00009(e) </t>
  </si>
  <si>
    <t xml:space="preserve"> EX Phosphate e  </t>
  </si>
  <si>
    <t xml:space="preserve">EX_cpd00013(e) </t>
  </si>
  <si>
    <t xml:space="preserve"> EX NH3 e  </t>
  </si>
  <si>
    <t xml:space="preserve">EX_cpd10515(e) </t>
  </si>
  <si>
    <t xml:space="preserve"> EX Fe2+ e  </t>
  </si>
  <si>
    <t xml:space="preserve">EX_cpd00030(e) </t>
  </si>
  <si>
    <t xml:space="preserve"> EX Mn2+ e  </t>
  </si>
  <si>
    <t xml:space="preserve">EX_cpd00254(e) </t>
  </si>
  <si>
    <t xml:space="preserve"> EX Mg e  </t>
  </si>
  <si>
    <t xml:space="preserve">EX_cpd00034(e) </t>
  </si>
  <si>
    <t xml:space="preserve"> EX Zn2+ e  </t>
  </si>
  <si>
    <t xml:space="preserve">EX_cpd00149(e) </t>
  </si>
  <si>
    <t xml:space="preserve"> EX Co2+ e  </t>
  </si>
  <si>
    <t xml:space="preserve">EX_cpd00058(e) </t>
  </si>
  <si>
    <t xml:space="preserve"> EX Cu2+ e  </t>
  </si>
  <si>
    <t xml:space="preserve">EX_cpd11574(e) </t>
  </si>
  <si>
    <t xml:space="preserve"> EX Molybdate e  </t>
  </si>
  <si>
    <t xml:space="preserve">EX_cpd00205(e) </t>
  </si>
  <si>
    <t xml:space="preserve"> EX K+ e  </t>
  </si>
  <si>
    <t xml:space="preserve">EX_cpd00099(e) </t>
  </si>
  <si>
    <t xml:space="preserve"> EX Cl- e  </t>
  </si>
  <si>
    <t xml:space="preserve">EX_cpd10516(e) </t>
  </si>
  <si>
    <t xml:space="preserve"> EX fe3 e  </t>
  </si>
  <si>
    <t xml:space="preserve">EX_cpd00393(e) </t>
  </si>
  <si>
    <t xml:space="preserve"> EX Folate e  </t>
  </si>
  <si>
    <t xml:space="preserve">EX_cpd00029(e) </t>
  </si>
  <si>
    <t xml:space="preserve"> EX ac e  </t>
  </si>
  <si>
    <t xml:space="preserve">EX_cpd00218(e) </t>
  </si>
  <si>
    <t xml:space="preserve"> Niacin Exchange  </t>
  </si>
  <si>
    <t>Exchange Fluxes</t>
  </si>
  <si>
    <t xml:space="preserve">EX_cpd00020(e) </t>
  </si>
  <si>
    <t xml:space="preserve"> EX_pyr_e   </t>
  </si>
  <si>
    <t xml:space="preserve">EX_cpd00039(e) </t>
  </si>
  <si>
    <t xml:space="preserve"> EX L-Lysine e  </t>
  </si>
  <si>
    <t xml:space="preserve">EX_cpd11640(e) </t>
  </si>
  <si>
    <t xml:space="preserve"> hydrogen exchange  </t>
  </si>
  <si>
    <t xml:space="preserve">EX_cpd00363(e) </t>
  </si>
  <si>
    <t xml:space="preserve"> Ethanol Exchange  </t>
  </si>
  <si>
    <t xml:space="preserve">EX_cpd00084(e) </t>
  </si>
  <si>
    <t xml:space="preserve"> L-Cysteine Exchange  </t>
  </si>
  <si>
    <t>&gt;&gt;</t>
  </si>
  <si>
    <t>Pyr/Suflate</t>
  </si>
  <si>
    <t>FVA_low</t>
  </si>
  <si>
    <t>FVA_high</t>
  </si>
  <si>
    <t>LB</t>
  </si>
  <si>
    <t>UB</t>
  </si>
  <si>
    <t>FBA</t>
  </si>
  <si>
    <t>Key Reactions</t>
  </si>
  <si>
    <t>Exchange Reactions</t>
  </si>
  <si>
    <t>Lactate/Acetate</t>
  </si>
  <si>
    <t>rxn11934B</t>
  </si>
  <si>
    <t>QMO</t>
  </si>
  <si>
    <t>LS Model</t>
  </si>
  <si>
    <t>EX_cpd00047(e)</t>
  </si>
  <si>
    <t>EX_cpd00159(e)</t>
  </si>
  <si>
    <t>rxn14404</t>
  </si>
  <si>
    <t>rxn00157</t>
  </si>
  <si>
    <t>rxn00173</t>
  </si>
  <si>
    <t>rxn00225</t>
  </si>
  <si>
    <t>rxn05488</t>
  </si>
  <si>
    <t>rxn05602</t>
  </si>
  <si>
    <t>rxn05938</t>
  </si>
  <si>
    <t>rxn08793A</t>
  </si>
  <si>
    <t>rxn14405</t>
  </si>
  <si>
    <t>rxn08971</t>
  </si>
  <si>
    <t>rxn14407</t>
  </si>
  <si>
    <t>rxn14408</t>
  </si>
  <si>
    <t>rxn14410</t>
  </si>
  <si>
    <t>rxn14412</t>
  </si>
  <si>
    <t>rxn14414</t>
  </si>
  <si>
    <t>rxn14417A</t>
  </si>
  <si>
    <t>rxn14403</t>
  </si>
  <si>
    <t>rxn14415</t>
  </si>
  <si>
    <t>EX_cpd00239(e)</t>
  </si>
  <si>
    <t>EX_cpd00048(e)</t>
  </si>
  <si>
    <t>rxn05651A</t>
  </si>
  <si>
    <t>rxn00379</t>
  </si>
  <si>
    <t>rxn14419</t>
  </si>
  <si>
    <t>rxn14413A</t>
  </si>
  <si>
    <t>rxn14416</t>
  </si>
  <si>
    <t>rxn14418</t>
  </si>
  <si>
    <t>EX_cpd00011(e)</t>
  </si>
  <si>
    <t>rxn10042</t>
  </si>
  <si>
    <t>rxn00371A</t>
  </si>
  <si>
    <t>rxn14420</t>
  </si>
  <si>
    <t>rxn00175</t>
  </si>
  <si>
    <t>rxn11934B_SR</t>
  </si>
  <si>
    <t>rxn11934B_CC</t>
  </si>
  <si>
    <t>EX_cpd00793(e)</t>
  </si>
  <si>
    <t>EX_cpd00063(e)</t>
  </si>
  <si>
    <t>EX_cpd00001(e)</t>
  </si>
  <si>
    <t>EX_cpd00644(e)</t>
  </si>
  <si>
    <t>EX_cpd00009(e)</t>
  </si>
  <si>
    <t>EX_cpd00013(e)</t>
  </si>
  <si>
    <t>EX_cpd10515(e)</t>
  </si>
  <si>
    <t>EX_cpd00030(e)</t>
  </si>
  <si>
    <t>EX_cpd00254(e)</t>
  </si>
  <si>
    <t>EX_cpd00034(e)</t>
  </si>
  <si>
    <t>EX_cpd00149(e)</t>
  </si>
  <si>
    <t>EX_cpd00058(e)</t>
  </si>
  <si>
    <t>EX_cpd11574(e)</t>
  </si>
  <si>
    <t>EX_cpd00205(e)</t>
  </si>
  <si>
    <t>EX_cpd00099(e)</t>
  </si>
  <si>
    <t>EX_cpd10516(e)</t>
  </si>
  <si>
    <t>EX_cpd00393(e)</t>
  </si>
  <si>
    <t>EX_cpd00029(e)</t>
  </si>
  <si>
    <t>EX_cpd00218(e)</t>
  </si>
  <si>
    <t>Rxn</t>
  </si>
  <si>
    <t>Min Flux</t>
  </si>
  <si>
    <t>Max Flux</t>
  </si>
  <si>
    <t>PS Model</t>
  </si>
  <si>
    <t>CC Model</t>
  </si>
  <si>
    <t>HS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</si>
</sst>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color theme="1"/>
      <name val="Abadi MT Condensed Light"/>
    </font>
    <font>
      <vertAlign val="superscript"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 shrinkToFit="1"/>
    </xf>
    <xf numFmtId="0" fontId="0" fillId="0" borderId="0" xfId="0" applyAlignment="1">
      <alignment horizontal="center" wrapText="1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 shrinkToFit="1"/>
    </xf>
    <xf numFmtId="0" fontId="0" fillId="0" borderId="0" xfId="0" applyFill="1" applyAlignment="1">
      <alignment horizontal="center" wrapText="1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 wrapText="1" shrinkToFit="1"/>
    </xf>
    <xf numFmtId="0" fontId="0" fillId="0" borderId="3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0" xfId="0" quotePrefix="1"/>
    <xf numFmtId="11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SK_IMG/ls_screeen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ISK_IMG/ps_screeen_final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sonflowers/Documents/ENIGMA/Research/Fluxbalance%20model/Comparis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sonflowers/Documents/ENIGMA/Research/Fluxbalance%20model/lsj_screeen_final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_screeen_final"/>
      <sheetName val="ls_+screeen_final"/>
      <sheetName val="ls_+A17screeen_final"/>
    </sheetNames>
    <sheetDataSet>
      <sheetData sheetId="0" refreshError="1">
        <row r="3">
          <cell r="G3">
            <v>-3.3220706936721358</v>
          </cell>
        </row>
        <row r="73">
          <cell r="G73">
            <v>-3.3167281297838791</v>
          </cell>
        </row>
        <row r="111">
          <cell r="G111">
            <v>2.731690960107712</v>
          </cell>
        </row>
        <row r="149">
          <cell r="G149">
            <v>-2.7413212417334676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_screeen_final2.txt"/>
    </sheetNames>
    <sheetDataSet>
      <sheetData sheetId="0" refreshError="1">
        <row r="2">
          <cell r="H2">
            <v>9.1418182167372741</v>
          </cell>
        </row>
        <row r="40">
          <cell r="H40">
            <v>371.94764602461413</v>
          </cell>
        </row>
        <row r="80">
          <cell r="H80">
            <v>-7.6165483914841863</v>
          </cell>
        </row>
        <row r="119">
          <cell r="H119">
            <v>7.8016267047278234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7">
          <cell r="B27">
            <v>5.2248731527348209</v>
          </cell>
        </row>
        <row r="32">
          <cell r="B32">
            <v>-5.2155321800211603</v>
          </cell>
        </row>
        <row r="34">
          <cell r="B34">
            <v>2704.1047921665263</v>
          </cell>
        </row>
        <row r="37">
          <cell r="B37">
            <v>2824.0552620885824</v>
          </cell>
        </row>
        <row r="42">
          <cell r="B42">
            <v>-1.504023431671117</v>
          </cell>
        </row>
        <row r="47">
          <cell r="B47">
            <v>-1.2274851298451701</v>
          </cell>
        </row>
        <row r="52">
          <cell r="B52">
            <v>-1.4698052458505251</v>
          </cell>
        </row>
        <row r="53">
          <cell r="B53">
            <v>-1.2139193171935714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j_screeen_final.txt"/>
    </sheetNames>
    <sheetDataSet>
      <sheetData sheetId="0">
        <row r="1">
          <cell r="A1" t="str">
            <v xml:space="preserve">model26j_4_ls_gprB_open_215gam </v>
          </cell>
        </row>
        <row r="3">
          <cell r="C3">
            <v>-10.118043999999999</v>
          </cell>
        </row>
        <row r="25">
          <cell r="C25">
            <v>-3.0184920000000002</v>
          </cell>
        </row>
        <row r="74">
          <cell r="C74">
            <v>-10.118043999999999</v>
          </cell>
        </row>
        <row r="95">
          <cell r="C95">
            <v>-3.0222579999999999</v>
          </cell>
        </row>
        <row r="112">
          <cell r="C112">
            <v>-10.118043999999999</v>
          </cell>
        </row>
        <row r="133">
          <cell r="C133">
            <v>-3.6782409999999999</v>
          </cell>
        </row>
        <row r="150">
          <cell r="C150">
            <v>-10.118043999999999</v>
          </cell>
        </row>
        <row r="172">
          <cell r="C172">
            <v>-3.6527409999999998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M26"/>
  <sheetViews>
    <sheetView topLeftCell="F1" workbookViewId="0">
      <selection activeCell="J6" sqref="J6"/>
    </sheetView>
  </sheetViews>
  <sheetFormatPr defaultColWidth="11" defaultRowHeight="15.6"/>
  <cols>
    <col min="1" max="1" width="6.5" bestFit="1" customWidth="1"/>
    <col min="2" max="7" width="5.8984375" customWidth="1"/>
    <col min="8" max="8" width="12.3984375" customWidth="1"/>
    <col min="9" max="9" width="13.09765625" customWidth="1"/>
    <col min="10" max="10" width="10.8984375" customWidth="1"/>
    <col min="11" max="11" width="13.8984375" customWidth="1"/>
    <col min="12" max="12" width="12.8984375" customWidth="1"/>
    <col min="13" max="13" width="10.8984375" customWidth="1"/>
    <col min="14" max="14" width="15" customWidth="1"/>
    <col min="15" max="15" width="12.3984375" customWidth="1"/>
    <col min="16" max="16" width="10.8984375" customWidth="1"/>
    <col min="17" max="17" width="15.5" customWidth="1"/>
    <col min="18" max="18" width="13.3984375" customWidth="1"/>
    <col min="19" max="19" width="12.09765625" customWidth="1"/>
    <col min="20" max="20" width="14.09765625" customWidth="1"/>
  </cols>
  <sheetData>
    <row r="2" spans="1:325" ht="16.2" thickBot="1"/>
    <row r="3" spans="1:325">
      <c r="A3" s="59" t="s">
        <v>35</v>
      </c>
      <c r="B3" s="61" t="s">
        <v>7</v>
      </c>
      <c r="C3" s="61"/>
      <c r="D3" s="61" t="s">
        <v>8</v>
      </c>
      <c r="E3" s="61"/>
      <c r="F3" s="61" t="s">
        <v>9</v>
      </c>
      <c r="G3" s="61"/>
      <c r="H3" s="35"/>
      <c r="I3" s="61" t="s">
        <v>19</v>
      </c>
      <c r="J3" s="61"/>
      <c r="K3" s="61"/>
      <c r="L3" s="61" t="s">
        <v>21</v>
      </c>
      <c r="M3" s="61"/>
      <c r="N3" s="61"/>
      <c r="O3" s="61" t="s">
        <v>23</v>
      </c>
      <c r="P3" s="61"/>
      <c r="Q3" s="61"/>
      <c r="R3" s="61" t="s">
        <v>24</v>
      </c>
      <c r="S3" s="61"/>
      <c r="T3" s="61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</row>
    <row r="4" spans="1:325" ht="49.8" thickBot="1">
      <c r="A4" s="60"/>
      <c r="B4" s="41" t="s">
        <v>11</v>
      </c>
      <c r="C4" s="41" t="s">
        <v>12</v>
      </c>
      <c r="D4" s="41" t="s">
        <v>13</v>
      </c>
      <c r="E4" s="41" t="s">
        <v>14</v>
      </c>
      <c r="F4" s="41" t="s">
        <v>15</v>
      </c>
      <c r="G4" s="41" t="s">
        <v>16</v>
      </c>
      <c r="H4" s="44" t="s">
        <v>36</v>
      </c>
      <c r="I4" s="44" t="s">
        <v>37</v>
      </c>
      <c r="J4" s="43" t="s">
        <v>38</v>
      </c>
      <c r="K4" s="44" t="s">
        <v>20</v>
      </c>
      <c r="L4" s="44" t="s">
        <v>37</v>
      </c>
      <c r="M4" s="43" t="s">
        <v>38</v>
      </c>
      <c r="N4" s="44" t="s">
        <v>22</v>
      </c>
      <c r="O4" s="44" t="s">
        <v>37</v>
      </c>
      <c r="P4" s="43" t="s">
        <v>38</v>
      </c>
      <c r="Q4" s="44" t="s">
        <v>31</v>
      </c>
      <c r="R4" s="44" t="s">
        <v>37</v>
      </c>
      <c r="S4" s="43" t="s">
        <v>38</v>
      </c>
      <c r="T4" s="44" t="s">
        <v>33</v>
      </c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</row>
    <row r="5" spans="1:325" s="34" customFormat="1" ht="16.2" thickTop="1">
      <c r="A5" s="35">
        <v>1</v>
      </c>
      <c r="B5" s="36" t="s">
        <v>10</v>
      </c>
      <c r="C5" s="36"/>
      <c r="D5" s="36" t="s">
        <v>10</v>
      </c>
      <c r="E5" s="36"/>
      <c r="F5" s="36" t="s">
        <v>10</v>
      </c>
      <c r="G5" s="36"/>
      <c r="H5" s="36">
        <v>0.06</v>
      </c>
      <c r="I5" s="36">
        <v>95</v>
      </c>
      <c r="J5" s="36">
        <v>6.1400000000000003E-2</v>
      </c>
      <c r="K5" s="37" t="s">
        <v>49</v>
      </c>
      <c r="L5" s="36">
        <v>70</v>
      </c>
      <c r="M5" s="45">
        <v>6.0999999999999999E-2</v>
      </c>
      <c r="N5" s="37" t="s">
        <v>45</v>
      </c>
      <c r="O5" s="38">
        <v>65</v>
      </c>
      <c r="P5" s="45">
        <v>6.1800000000000001E-2</v>
      </c>
      <c r="Q5" s="39" t="s">
        <v>56</v>
      </c>
      <c r="R5" s="36">
        <v>55</v>
      </c>
      <c r="S5" s="45">
        <v>6.0699999999999997E-2</v>
      </c>
      <c r="T5" s="39" t="s">
        <v>59</v>
      </c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</row>
    <row r="6" spans="1:325">
      <c r="A6" s="29">
        <v>2</v>
      </c>
      <c r="B6" s="30"/>
      <c r="C6" s="30" t="s">
        <v>10</v>
      </c>
      <c r="D6" s="30" t="s">
        <v>10</v>
      </c>
      <c r="E6" s="30"/>
      <c r="F6" s="30" t="s">
        <v>10</v>
      </c>
      <c r="G6" s="30"/>
      <c r="H6" s="30">
        <v>0.06</v>
      </c>
      <c r="I6" s="30">
        <v>85</v>
      </c>
      <c r="J6" s="30">
        <v>5.91E-2</v>
      </c>
      <c r="K6" s="31" t="s">
        <v>50</v>
      </c>
      <c r="L6" s="32">
        <v>65</v>
      </c>
      <c r="M6" s="46">
        <v>6.25E-2</v>
      </c>
      <c r="N6" s="31" t="s">
        <v>46</v>
      </c>
      <c r="O6" s="32">
        <v>5</v>
      </c>
      <c r="P6" s="46">
        <v>5.6899999999999999E-2</v>
      </c>
      <c r="Q6" s="33" t="s">
        <v>56</v>
      </c>
      <c r="R6" s="30">
        <v>10</v>
      </c>
      <c r="S6" s="46">
        <v>6.1199999999999997E-2</v>
      </c>
      <c r="T6" s="33" t="s">
        <v>60</v>
      </c>
    </row>
    <row r="7" spans="1:325">
      <c r="A7" s="29">
        <v>3</v>
      </c>
      <c r="B7" s="30" t="s">
        <v>10</v>
      </c>
      <c r="C7" s="30"/>
      <c r="D7" s="30"/>
      <c r="E7" s="30" t="s">
        <v>10</v>
      </c>
      <c r="F7" s="30" t="s">
        <v>10</v>
      </c>
      <c r="G7" s="30"/>
      <c r="H7" s="30">
        <v>0.06</v>
      </c>
      <c r="I7" s="30">
        <v>155</v>
      </c>
      <c r="J7" s="30">
        <v>6.1600000000000002E-2</v>
      </c>
      <c r="K7" s="33" t="s">
        <v>51</v>
      </c>
      <c r="L7" s="30">
        <v>90</v>
      </c>
      <c r="M7" s="46">
        <v>6.1600000000000002E-2</v>
      </c>
      <c r="N7" s="31" t="s">
        <v>47</v>
      </c>
      <c r="O7" s="32">
        <v>145</v>
      </c>
      <c r="P7" s="46">
        <v>6.1699999999999998E-2</v>
      </c>
      <c r="Q7" s="33" t="s">
        <v>57</v>
      </c>
      <c r="R7" s="30">
        <v>65</v>
      </c>
      <c r="S7" s="46">
        <v>6.0499999999999998E-2</v>
      </c>
      <c r="T7" s="33" t="s">
        <v>61</v>
      </c>
    </row>
    <row r="8" spans="1:325">
      <c r="A8" s="29">
        <v>4</v>
      </c>
      <c r="B8" s="30"/>
      <c r="C8" s="30" t="s">
        <v>10</v>
      </c>
      <c r="D8" s="30"/>
      <c r="E8" s="30" t="s">
        <v>10</v>
      </c>
      <c r="F8" s="30" t="s">
        <v>10</v>
      </c>
      <c r="G8" s="30"/>
      <c r="H8" s="30">
        <v>0.06</v>
      </c>
      <c r="I8" s="30">
        <v>155</v>
      </c>
      <c r="J8" s="30">
        <v>6.0600000000000001E-2</v>
      </c>
      <c r="K8" s="31" t="s">
        <v>52</v>
      </c>
      <c r="L8" s="32">
        <v>90</v>
      </c>
      <c r="M8" s="46">
        <v>6.1400000000000003E-2</v>
      </c>
      <c r="N8" s="47" t="s">
        <v>48</v>
      </c>
      <c r="O8" s="30">
        <v>145</v>
      </c>
      <c r="P8" s="46">
        <v>6.1699999999999998E-2</v>
      </c>
      <c r="Q8" s="33" t="s">
        <v>58</v>
      </c>
      <c r="R8" s="30">
        <v>75</v>
      </c>
      <c r="S8" s="46">
        <v>6.0199999999999997E-2</v>
      </c>
      <c r="T8" s="33" t="s">
        <v>62</v>
      </c>
    </row>
    <row r="9" spans="1:325">
      <c r="A9" s="29">
        <v>5</v>
      </c>
      <c r="B9" s="30" t="s">
        <v>10</v>
      </c>
      <c r="C9" s="30"/>
      <c r="D9" s="30" t="s">
        <v>10</v>
      </c>
      <c r="E9" s="30"/>
      <c r="F9" s="30"/>
      <c r="G9" s="30" t="s">
        <v>10</v>
      </c>
      <c r="H9" s="30">
        <v>0.06</v>
      </c>
      <c r="I9" s="30">
        <v>155</v>
      </c>
      <c r="J9" s="30">
        <v>6.7900000000000002E-2</v>
      </c>
      <c r="K9" s="31" t="s">
        <v>53</v>
      </c>
      <c r="L9" s="30" t="s">
        <v>10</v>
      </c>
      <c r="M9" s="30" t="s">
        <v>10</v>
      </c>
      <c r="N9" s="30" t="s">
        <v>10</v>
      </c>
      <c r="O9" s="30" t="s">
        <v>10</v>
      </c>
      <c r="P9" s="30" t="s">
        <v>10</v>
      </c>
      <c r="Q9" s="30" t="s">
        <v>10</v>
      </c>
      <c r="R9" s="30" t="s">
        <v>10</v>
      </c>
      <c r="S9" s="30" t="s">
        <v>10</v>
      </c>
      <c r="T9" s="30" t="s">
        <v>10</v>
      </c>
    </row>
    <row r="10" spans="1:325">
      <c r="A10" s="29">
        <v>6</v>
      </c>
      <c r="B10" s="30"/>
      <c r="C10" s="30" t="s">
        <v>10</v>
      </c>
      <c r="D10" s="30" t="s">
        <v>10</v>
      </c>
      <c r="E10" s="30"/>
      <c r="F10" s="30"/>
      <c r="G10" s="30" t="s">
        <v>10</v>
      </c>
      <c r="H10" s="30">
        <v>0.06</v>
      </c>
      <c r="I10" s="30">
        <v>155</v>
      </c>
      <c r="J10" s="30">
        <v>6.3500000000000001E-2</v>
      </c>
      <c r="K10" s="31" t="s">
        <v>54</v>
      </c>
      <c r="L10" s="30" t="s">
        <v>10</v>
      </c>
      <c r="M10" s="30" t="s">
        <v>10</v>
      </c>
      <c r="N10" s="30" t="s">
        <v>10</v>
      </c>
      <c r="O10" s="30" t="s">
        <v>10</v>
      </c>
      <c r="P10" s="30" t="s">
        <v>10</v>
      </c>
      <c r="Q10" s="30" t="s">
        <v>10</v>
      </c>
      <c r="R10" s="30" t="s">
        <v>10</v>
      </c>
      <c r="S10" s="30" t="s">
        <v>10</v>
      </c>
      <c r="T10" s="30" t="s">
        <v>10</v>
      </c>
    </row>
    <row r="11" spans="1:325">
      <c r="A11" s="29">
        <v>7</v>
      </c>
      <c r="B11" s="30" t="s">
        <v>10</v>
      </c>
      <c r="C11" s="30"/>
      <c r="D11" s="30"/>
      <c r="E11" s="30" t="s">
        <v>10</v>
      </c>
      <c r="F11" s="30"/>
      <c r="G11" s="30" t="s">
        <v>10</v>
      </c>
      <c r="H11" s="30">
        <v>0.06</v>
      </c>
      <c r="I11" s="30">
        <v>215</v>
      </c>
      <c r="J11" s="30">
        <v>6.6699999999999995E-2</v>
      </c>
      <c r="K11" s="31" t="s">
        <v>55</v>
      </c>
      <c r="L11" s="30" t="s">
        <v>10</v>
      </c>
      <c r="M11" s="30" t="s">
        <v>10</v>
      </c>
      <c r="N11" s="30" t="s">
        <v>10</v>
      </c>
      <c r="O11" s="30" t="s">
        <v>10</v>
      </c>
      <c r="P11" s="30" t="s">
        <v>10</v>
      </c>
      <c r="Q11" s="30" t="s">
        <v>10</v>
      </c>
      <c r="R11" s="30" t="s">
        <v>10</v>
      </c>
      <c r="S11" s="30" t="s">
        <v>10</v>
      </c>
      <c r="T11" s="30" t="s">
        <v>10</v>
      </c>
    </row>
    <row r="12" spans="1:325" ht="16.2" thickBot="1">
      <c r="A12" s="40">
        <v>8</v>
      </c>
      <c r="B12" s="41"/>
      <c r="C12" s="41" t="s">
        <v>10</v>
      </c>
      <c r="D12" s="41"/>
      <c r="E12" s="41" t="s">
        <v>10</v>
      </c>
      <c r="F12" s="41"/>
      <c r="G12" s="41" t="s">
        <v>10</v>
      </c>
      <c r="H12" s="41">
        <v>0.06</v>
      </c>
      <c r="I12" s="41">
        <v>215</v>
      </c>
      <c r="J12" s="41">
        <v>6.6000000000000003E-2</v>
      </c>
      <c r="K12" s="42" t="s">
        <v>55</v>
      </c>
      <c r="L12" s="41" t="s">
        <v>10</v>
      </c>
      <c r="M12" s="41" t="s">
        <v>10</v>
      </c>
      <c r="N12" s="41" t="s">
        <v>10</v>
      </c>
      <c r="O12" s="41" t="s">
        <v>10</v>
      </c>
      <c r="P12" s="41" t="s">
        <v>10</v>
      </c>
      <c r="Q12" s="41" t="s">
        <v>10</v>
      </c>
      <c r="R12" s="41" t="s">
        <v>10</v>
      </c>
      <c r="S12" s="41" t="s">
        <v>10</v>
      </c>
      <c r="T12" s="41" t="s">
        <v>10</v>
      </c>
    </row>
    <row r="16" spans="1:325">
      <c r="K16">
        <f>12.4/4.6</f>
        <v>2.6956521739130439</v>
      </c>
      <c r="N16">
        <f>5.712/0.843</f>
        <v>6.7758007117437717</v>
      </c>
      <c r="Q16">
        <f>41.7/8</f>
        <v>5.2125000000000004</v>
      </c>
      <c r="T16">
        <f>8.9/8.3</f>
        <v>1.072289156626506</v>
      </c>
    </row>
    <row r="19" spans="2:20" s="19" customFormat="1"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</row>
    <row r="20" spans="2:20" s="19" customFormat="1">
      <c r="B20" s="62"/>
      <c r="C20" s="62"/>
      <c r="D20" s="62"/>
      <c r="E20" s="62"/>
      <c r="F20" s="62"/>
      <c r="G20" s="62"/>
      <c r="I20" s="20"/>
      <c r="J20" s="21"/>
      <c r="K20" s="22"/>
      <c r="L20" s="20"/>
      <c r="M20" s="21"/>
      <c r="N20" s="22"/>
      <c r="O20" s="20"/>
      <c r="P20" s="21"/>
      <c r="Q20" s="22"/>
      <c r="R20" s="20"/>
      <c r="S20" s="21"/>
      <c r="T20" s="22"/>
    </row>
    <row r="21" spans="2:20" s="19" customFormat="1">
      <c r="B21" s="20"/>
      <c r="C21" s="20"/>
      <c r="D21" s="20"/>
      <c r="E21" s="20"/>
      <c r="F21" s="20"/>
      <c r="G21" s="20"/>
    </row>
    <row r="22" spans="2:20" s="19" customFormat="1">
      <c r="B22" s="20"/>
      <c r="C22" s="20"/>
      <c r="D22" s="20"/>
      <c r="E22" s="20"/>
      <c r="F22" s="20"/>
      <c r="G22" s="20"/>
    </row>
    <row r="23" spans="2:20" s="19" customFormat="1">
      <c r="B23" s="20"/>
      <c r="C23" s="20"/>
      <c r="D23" s="20"/>
      <c r="E23" s="20"/>
      <c r="F23" s="20"/>
      <c r="G23" s="20"/>
      <c r="H23" s="20"/>
      <c r="I23" s="20"/>
      <c r="J23" s="20"/>
      <c r="K23" s="23"/>
      <c r="L23" s="20"/>
      <c r="M23" s="20"/>
      <c r="N23" s="23">
        <f>5.7/0.8</f>
        <v>7.125</v>
      </c>
      <c r="O23" s="24"/>
      <c r="P23" s="20"/>
      <c r="Q23" s="25"/>
      <c r="R23" s="20"/>
      <c r="S23" s="20"/>
      <c r="T23" s="25"/>
    </row>
    <row r="24" spans="2:20" s="19" customFormat="1">
      <c r="B24" s="20"/>
      <c r="C24" s="20"/>
      <c r="D24" s="20"/>
      <c r="E24" s="20"/>
      <c r="F24" s="20"/>
      <c r="G24" s="20"/>
      <c r="H24" s="20"/>
      <c r="I24" s="20"/>
      <c r="J24" s="20"/>
      <c r="K24" s="23"/>
      <c r="L24" s="20"/>
      <c r="M24" s="20"/>
      <c r="N24" s="20"/>
      <c r="O24" s="20"/>
      <c r="P24" s="20"/>
      <c r="Q24" s="20"/>
      <c r="R24" s="20"/>
      <c r="S24" s="20"/>
      <c r="T24" s="20"/>
    </row>
    <row r="25" spans="2:20" s="26" customFormat="1">
      <c r="B25" s="27"/>
      <c r="C25" s="27"/>
      <c r="D25" s="27"/>
      <c r="E25" s="27"/>
      <c r="F25" s="27"/>
      <c r="G25" s="27"/>
      <c r="H25" s="27"/>
      <c r="I25" s="27"/>
      <c r="J25" s="27"/>
      <c r="K25" s="28"/>
      <c r="L25" s="27"/>
      <c r="M25" s="27"/>
      <c r="N25" s="28"/>
      <c r="O25" s="27"/>
      <c r="P25" s="27"/>
      <c r="Q25" s="28"/>
      <c r="R25" s="27"/>
      <c r="S25" s="27"/>
      <c r="T25" s="28"/>
    </row>
    <row r="26" spans="2:20" s="26" customFormat="1">
      <c r="B26" s="27"/>
      <c r="C26" s="27"/>
      <c r="D26" s="27"/>
      <c r="E26" s="27"/>
      <c r="F26" s="27"/>
      <c r="G26" s="27"/>
      <c r="H26" s="27"/>
      <c r="I26" s="27"/>
      <c r="J26" s="27"/>
      <c r="K26" s="28"/>
      <c r="L26" s="27"/>
      <c r="M26" s="27"/>
      <c r="N26" s="27"/>
      <c r="O26" s="27"/>
      <c r="P26" s="27"/>
      <c r="Q26" s="27"/>
      <c r="R26" s="27"/>
      <c r="S26" s="27"/>
      <c r="T26" s="27"/>
    </row>
  </sheetData>
  <mergeCells count="15">
    <mergeCell ref="B20:C20"/>
    <mergeCell ref="D20:E20"/>
    <mergeCell ref="F20:G20"/>
    <mergeCell ref="O3:Q3"/>
    <mergeCell ref="R3:T3"/>
    <mergeCell ref="I19:K19"/>
    <mergeCell ref="L19:N19"/>
    <mergeCell ref="O19:Q19"/>
    <mergeCell ref="R19:T19"/>
    <mergeCell ref="L3:N3"/>
    <mergeCell ref="A3:A4"/>
    <mergeCell ref="B3:C3"/>
    <mergeCell ref="D3:E3"/>
    <mergeCell ref="F3:G3"/>
    <mergeCell ref="I3:K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10"/>
  <sheetViews>
    <sheetView workbookViewId="0">
      <selection activeCell="A9" sqref="A9"/>
    </sheetView>
  </sheetViews>
  <sheetFormatPr defaultColWidth="11" defaultRowHeight="15.6"/>
  <cols>
    <col min="1" max="1" width="30.8984375" customWidth="1"/>
    <col min="2" max="2" width="19" customWidth="1"/>
  </cols>
  <sheetData>
    <row r="5" spans="1:3">
      <c r="A5" s="48"/>
    </row>
    <row r="6" spans="1:3" ht="31.8" thickBot="1">
      <c r="A6" s="51" t="s">
        <v>39</v>
      </c>
      <c r="B6" s="51" t="s">
        <v>40</v>
      </c>
    </row>
    <row r="7" spans="1:3">
      <c r="A7" s="52" t="s">
        <v>41</v>
      </c>
      <c r="B7" s="53">
        <v>5</v>
      </c>
      <c r="C7" s="55" t="s">
        <v>63</v>
      </c>
    </row>
    <row r="8" spans="1:3">
      <c r="A8" s="49" t="s">
        <v>42</v>
      </c>
      <c r="B8" s="50">
        <v>2</v>
      </c>
      <c r="C8">
        <v>3.9</v>
      </c>
    </row>
    <row r="9" spans="1:3">
      <c r="A9" s="49" t="s">
        <v>43</v>
      </c>
      <c r="B9" s="50">
        <v>3</v>
      </c>
    </row>
    <row r="10" spans="1:3" ht="33" thickBot="1">
      <c r="A10" s="51" t="s">
        <v>44</v>
      </c>
      <c r="B10" s="54">
        <v>1.5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M26"/>
  <sheetViews>
    <sheetView workbookViewId="0">
      <selection activeCell="N4" sqref="N4"/>
    </sheetView>
  </sheetViews>
  <sheetFormatPr defaultColWidth="11" defaultRowHeight="15.6"/>
  <cols>
    <col min="1" max="1" width="6.5" bestFit="1" customWidth="1"/>
    <col min="2" max="7" width="5.8984375" customWidth="1"/>
    <col min="8" max="8" width="12.3984375" customWidth="1"/>
    <col min="9" max="9" width="13.09765625" customWidth="1"/>
    <col min="10" max="10" width="10.8984375" customWidth="1"/>
    <col min="11" max="11" width="13.8984375" customWidth="1"/>
    <col min="12" max="12" width="12.8984375" customWidth="1"/>
    <col min="13" max="13" width="10.8984375" customWidth="1"/>
    <col min="14" max="14" width="15" customWidth="1"/>
    <col min="15" max="15" width="12.3984375" customWidth="1"/>
    <col min="16" max="16" width="10.8984375" customWidth="1"/>
    <col min="17" max="17" width="15.5" customWidth="1"/>
    <col min="18" max="18" width="13.3984375" customWidth="1"/>
    <col min="19" max="19" width="12.09765625" customWidth="1"/>
    <col min="20" max="20" width="14.09765625" customWidth="1"/>
  </cols>
  <sheetData>
    <row r="2" spans="1:325" ht="16.2" thickBot="1"/>
    <row r="3" spans="1:325">
      <c r="A3" s="59" t="s">
        <v>35</v>
      </c>
      <c r="B3" s="61" t="s">
        <v>7</v>
      </c>
      <c r="C3" s="61"/>
      <c r="D3" s="61" t="s">
        <v>8</v>
      </c>
      <c r="E3" s="61"/>
      <c r="F3" s="61" t="s">
        <v>9</v>
      </c>
      <c r="G3" s="61"/>
      <c r="H3" s="35"/>
      <c r="I3" s="61" t="s">
        <v>19</v>
      </c>
      <c r="J3" s="61"/>
      <c r="K3" s="61"/>
      <c r="L3" s="61" t="s">
        <v>21</v>
      </c>
      <c r="M3" s="61"/>
      <c r="N3" s="61"/>
      <c r="O3" s="61" t="s">
        <v>23</v>
      </c>
      <c r="P3" s="61"/>
      <c r="Q3" s="61"/>
      <c r="R3" s="61" t="s">
        <v>24</v>
      </c>
      <c r="S3" s="61"/>
      <c r="T3" s="61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</row>
    <row r="4" spans="1:325" ht="49.8" thickBot="1">
      <c r="A4" s="60"/>
      <c r="B4" s="41" t="s">
        <v>11</v>
      </c>
      <c r="C4" s="41" t="s">
        <v>12</v>
      </c>
      <c r="D4" s="41" t="s">
        <v>13</v>
      </c>
      <c r="E4" s="41" t="s">
        <v>14</v>
      </c>
      <c r="F4" s="41" t="s">
        <v>15</v>
      </c>
      <c r="G4" s="41" t="s">
        <v>16</v>
      </c>
      <c r="H4" s="44" t="s">
        <v>36</v>
      </c>
      <c r="I4" s="44" t="s">
        <v>37</v>
      </c>
      <c r="J4" s="43" t="s">
        <v>38</v>
      </c>
      <c r="K4" s="44" t="s">
        <v>20</v>
      </c>
      <c r="L4" s="44" t="s">
        <v>37</v>
      </c>
      <c r="M4" s="43" t="s">
        <v>38</v>
      </c>
      <c r="N4" s="44" t="s">
        <v>22</v>
      </c>
      <c r="O4" s="44" t="s">
        <v>37</v>
      </c>
      <c r="P4" s="43" t="s">
        <v>38</v>
      </c>
      <c r="Q4" s="44" t="s">
        <v>31</v>
      </c>
      <c r="R4" s="44" t="s">
        <v>37</v>
      </c>
      <c r="S4" s="43" t="s">
        <v>38</v>
      </c>
      <c r="T4" s="44" t="s">
        <v>33</v>
      </c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</row>
    <row r="5" spans="1:325" s="34" customFormat="1" ht="16.2" thickTop="1">
      <c r="A5" s="35">
        <v>1</v>
      </c>
      <c r="B5" s="36" t="s">
        <v>10</v>
      </c>
      <c r="C5" s="36"/>
      <c r="D5" s="36" t="s">
        <v>10</v>
      </c>
      <c r="E5" s="36"/>
      <c r="F5" s="36" t="s">
        <v>10</v>
      </c>
      <c r="G5" s="36"/>
      <c r="H5" s="36">
        <v>0.06</v>
      </c>
      <c r="I5" s="36">
        <v>95</v>
      </c>
      <c r="J5" s="36">
        <v>6.1400000000000003E-2</v>
      </c>
      <c r="K5" s="37">
        <f>[1]ls_screeen_final!$G$149</f>
        <v>-2.7413212417334676</v>
      </c>
      <c r="L5" s="36">
        <v>70</v>
      </c>
      <c r="M5" s="45">
        <v>6.0999999999999999E-2</v>
      </c>
      <c r="N5" s="37">
        <f>[2]ps_screeen_final2.txt!$H$119</f>
        <v>7.8016267047278234</v>
      </c>
      <c r="O5" s="38">
        <v>65</v>
      </c>
      <c r="P5" s="45">
        <v>6.1800000000000001E-2</v>
      </c>
      <c r="Q5" s="39">
        <f>[3]Sheet1!$B$27</f>
        <v>5.2248731527348209</v>
      </c>
      <c r="R5" s="36">
        <v>55</v>
      </c>
      <c r="S5" s="45">
        <v>6.0699999999999997E-2</v>
      </c>
      <c r="T5" s="39">
        <v>1.23</v>
      </c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</row>
    <row r="6" spans="1:325">
      <c r="A6" s="29">
        <v>2</v>
      </c>
      <c r="B6" s="30"/>
      <c r="C6" s="30" t="s">
        <v>10</v>
      </c>
      <c r="D6" s="30" t="s">
        <v>10</v>
      </c>
      <c r="E6" s="30"/>
      <c r="F6" s="30" t="s">
        <v>10</v>
      </c>
      <c r="G6" s="30"/>
      <c r="H6" s="30">
        <v>0.06</v>
      </c>
      <c r="I6" s="30">
        <v>85</v>
      </c>
      <c r="J6" s="30">
        <v>5.91E-2</v>
      </c>
      <c r="K6" s="31">
        <f>[1]ls_screeen_final!$G$111</f>
        <v>2.731690960107712</v>
      </c>
      <c r="L6" s="32">
        <v>65</v>
      </c>
      <c r="M6" s="46">
        <v>6.25E-2</v>
      </c>
      <c r="N6" s="31">
        <v>7.62</v>
      </c>
      <c r="O6" s="32">
        <v>5</v>
      </c>
      <c r="P6" s="46">
        <v>5.6899999999999999E-2</v>
      </c>
      <c r="Q6" s="33">
        <v>5.22</v>
      </c>
      <c r="R6" s="30">
        <v>10</v>
      </c>
      <c r="S6" s="46">
        <v>6.1199999999999997E-2</v>
      </c>
      <c r="T6" s="33">
        <v>1.5</v>
      </c>
    </row>
    <row r="7" spans="1:325">
      <c r="A7" s="29">
        <v>3</v>
      </c>
      <c r="B7" s="30" t="s">
        <v>10</v>
      </c>
      <c r="C7" s="30"/>
      <c r="D7" s="30"/>
      <c r="E7" s="30" t="s">
        <v>10</v>
      </c>
      <c r="F7" s="30" t="s">
        <v>10</v>
      </c>
      <c r="G7" s="30"/>
      <c r="H7" s="30">
        <v>0.06</v>
      </c>
      <c r="I7" s="30">
        <v>155</v>
      </c>
      <c r="J7" s="30">
        <v>6.1600000000000002E-2</v>
      </c>
      <c r="K7" s="33">
        <v>3.3</v>
      </c>
      <c r="L7" s="30">
        <v>90</v>
      </c>
      <c r="M7" s="46">
        <v>6.1600000000000002E-2</v>
      </c>
      <c r="N7" s="31">
        <f>[2]ps_screeen_final2.txt!$H$2</f>
        <v>9.1418182167372741</v>
      </c>
      <c r="O7" s="32">
        <v>145</v>
      </c>
      <c r="P7" s="46">
        <v>6.1699999999999998E-2</v>
      </c>
      <c r="Q7" s="33">
        <f>[3]Sheet1!$B$37</f>
        <v>2824.0552620885824</v>
      </c>
      <c r="R7" s="30">
        <v>65</v>
      </c>
      <c r="S7" s="46">
        <v>6.0499999999999998E-2</v>
      </c>
      <c r="T7" s="33">
        <v>1.21</v>
      </c>
    </row>
    <row r="8" spans="1:325">
      <c r="A8" s="29">
        <v>4</v>
      </c>
      <c r="B8" s="30"/>
      <c r="C8" s="30" t="s">
        <v>10</v>
      </c>
      <c r="D8" s="30"/>
      <c r="E8" s="30" t="s">
        <v>10</v>
      </c>
      <c r="F8" s="30" t="s">
        <v>10</v>
      </c>
      <c r="G8" s="30"/>
      <c r="H8" s="30">
        <v>0.06</v>
      </c>
      <c r="I8" s="30">
        <v>155</v>
      </c>
      <c r="J8" s="30">
        <v>6.0600000000000001E-2</v>
      </c>
      <c r="K8" s="31">
        <f>[1]ls_screeen_final!$G$73</f>
        <v>-3.3167281297838791</v>
      </c>
      <c r="L8" s="32">
        <v>90</v>
      </c>
      <c r="M8" s="46">
        <v>6.1400000000000003E-2</v>
      </c>
      <c r="N8" s="47">
        <f>[2]ps_screeen_final2.txt!$H$40</f>
        <v>371.94764602461413</v>
      </c>
      <c r="O8" s="30">
        <v>145</v>
      </c>
      <c r="P8" s="46">
        <v>6.1699999999999998E-2</v>
      </c>
      <c r="Q8" s="33">
        <f>[3]Sheet1!$B$34</f>
        <v>2704.1047921665263</v>
      </c>
      <c r="R8" s="30">
        <v>75</v>
      </c>
      <c r="S8" s="46">
        <v>6.0199999999999997E-2</v>
      </c>
      <c r="T8" s="33">
        <v>1.47</v>
      </c>
    </row>
    <row r="9" spans="1:325">
      <c r="A9" s="29">
        <v>5</v>
      </c>
      <c r="B9" s="30" t="s">
        <v>10</v>
      </c>
      <c r="C9" s="30"/>
      <c r="D9" s="30" t="s">
        <v>10</v>
      </c>
      <c r="E9" s="30"/>
      <c r="F9" s="30"/>
      <c r="G9" s="30" t="s">
        <v>10</v>
      </c>
      <c r="H9" s="30">
        <v>0.06</v>
      </c>
      <c r="I9" s="30">
        <v>155</v>
      </c>
      <c r="J9" s="30">
        <v>6.7900000000000002E-2</v>
      </c>
      <c r="K9" s="31">
        <f>[4]lsj_screeen_final.txt!$C$150/[4]lsj_screeen_final.txt!$C$172</f>
        <v>2.7699867031360834</v>
      </c>
      <c r="L9" s="30" t="s">
        <v>10</v>
      </c>
      <c r="M9" s="30" t="s">
        <v>10</v>
      </c>
      <c r="N9" s="30" t="s">
        <v>10</v>
      </c>
      <c r="O9" s="30" t="s">
        <v>10</v>
      </c>
      <c r="P9" s="30" t="s">
        <v>10</v>
      </c>
      <c r="Q9" s="30" t="s">
        <v>10</v>
      </c>
      <c r="R9" s="30" t="s">
        <v>10</v>
      </c>
      <c r="S9" s="30" t="s">
        <v>10</v>
      </c>
      <c r="T9" s="30" t="s">
        <v>10</v>
      </c>
    </row>
    <row r="10" spans="1:325">
      <c r="A10" s="29">
        <v>6</v>
      </c>
      <c r="B10" s="30"/>
      <c r="C10" s="30" t="s">
        <v>10</v>
      </c>
      <c r="D10" s="30" t="s">
        <v>10</v>
      </c>
      <c r="E10" s="30"/>
      <c r="F10" s="30"/>
      <c r="G10" s="30" t="s">
        <v>10</v>
      </c>
      <c r="H10" s="30">
        <v>0.06</v>
      </c>
      <c r="I10" s="30">
        <v>155</v>
      </c>
      <c r="J10" s="30">
        <v>6.3500000000000001E-2</v>
      </c>
      <c r="K10" s="31">
        <f>[4]lsj_screeen_final.txt!$C$112/[4]lsj_screeen_final.txt!$C$133</f>
        <v>2.7507833227893439</v>
      </c>
      <c r="L10" s="30" t="s">
        <v>10</v>
      </c>
      <c r="M10" s="30" t="s">
        <v>10</v>
      </c>
      <c r="N10" s="30" t="s">
        <v>10</v>
      </c>
      <c r="O10" s="30" t="s">
        <v>10</v>
      </c>
      <c r="P10" s="30" t="s">
        <v>10</v>
      </c>
      <c r="Q10" s="30" t="s">
        <v>10</v>
      </c>
      <c r="R10" s="30" t="s">
        <v>10</v>
      </c>
      <c r="S10" s="30" t="s">
        <v>10</v>
      </c>
      <c r="T10" s="30" t="s">
        <v>10</v>
      </c>
    </row>
    <row r="11" spans="1:325">
      <c r="A11" s="29">
        <v>7</v>
      </c>
      <c r="B11" s="30" t="s">
        <v>10</v>
      </c>
      <c r="C11" s="30"/>
      <c r="D11" s="30"/>
      <c r="E11" s="30" t="s">
        <v>10</v>
      </c>
      <c r="F11" s="30"/>
      <c r="G11" s="30" t="s">
        <v>10</v>
      </c>
      <c r="H11" s="30">
        <v>0.06</v>
      </c>
      <c r="I11" s="30">
        <v>215</v>
      </c>
      <c r="J11" s="30">
        <v>6.6699999999999995E-2</v>
      </c>
      <c r="K11" s="31">
        <f>[4]lsj_screeen_final.txt!$C$3/[4]lsj_screeen_final.txt!$C$25</f>
        <v>3.3520194852263976</v>
      </c>
      <c r="L11" s="30" t="s">
        <v>10</v>
      </c>
      <c r="M11" s="30" t="s">
        <v>10</v>
      </c>
      <c r="N11" s="30" t="s">
        <v>10</v>
      </c>
      <c r="O11" s="30" t="s">
        <v>10</v>
      </c>
      <c r="P11" s="30" t="s">
        <v>10</v>
      </c>
      <c r="Q11" s="30" t="s">
        <v>10</v>
      </c>
      <c r="R11" s="30" t="s">
        <v>10</v>
      </c>
      <c r="S11" s="30" t="s">
        <v>10</v>
      </c>
      <c r="T11" s="30" t="s">
        <v>10</v>
      </c>
    </row>
    <row r="12" spans="1:325" ht="16.2" thickBot="1">
      <c r="A12" s="40">
        <v>8</v>
      </c>
      <c r="B12" s="41"/>
      <c r="C12" s="41" t="s">
        <v>10</v>
      </c>
      <c r="D12" s="41"/>
      <c r="E12" s="41" t="s">
        <v>10</v>
      </c>
      <c r="F12" s="41"/>
      <c r="G12" s="41" t="s">
        <v>10</v>
      </c>
      <c r="H12" s="41">
        <v>0.06</v>
      </c>
      <c r="I12" s="41">
        <v>215</v>
      </c>
      <c r="J12" s="41">
        <v>6.6000000000000003E-2</v>
      </c>
      <c r="K12" s="42">
        <f>[4]lsj_screeen_final.txt!$C$74/[4]lsj_screeen_final.txt!$C$95</f>
        <v>3.3478425733342418</v>
      </c>
      <c r="L12" s="41" t="s">
        <v>10</v>
      </c>
      <c r="M12" s="41" t="s">
        <v>10</v>
      </c>
      <c r="N12" s="41" t="s">
        <v>10</v>
      </c>
      <c r="O12" s="41" t="s">
        <v>10</v>
      </c>
      <c r="P12" s="41" t="s">
        <v>10</v>
      </c>
      <c r="Q12" s="41" t="s">
        <v>10</v>
      </c>
      <c r="R12" s="41" t="s">
        <v>10</v>
      </c>
      <c r="S12" s="41" t="s">
        <v>10</v>
      </c>
      <c r="T12" s="41" t="s">
        <v>10</v>
      </c>
    </row>
    <row r="19" spans="2:20" s="19" customFormat="1"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</row>
    <row r="20" spans="2:20" s="19" customFormat="1">
      <c r="B20" s="62"/>
      <c r="C20" s="62"/>
      <c r="D20" s="62"/>
      <c r="E20" s="62"/>
      <c r="F20" s="62"/>
      <c r="G20" s="62"/>
      <c r="I20" s="20"/>
      <c r="J20" s="21"/>
      <c r="K20" s="22"/>
      <c r="L20" s="20"/>
      <c r="M20" s="21"/>
      <c r="N20" s="22"/>
      <c r="O20" s="20"/>
      <c r="P20" s="21"/>
      <c r="Q20" s="22"/>
      <c r="R20" s="20"/>
      <c r="S20" s="21"/>
      <c r="T20" s="22"/>
    </row>
    <row r="21" spans="2:20" s="19" customFormat="1">
      <c r="B21" s="20"/>
      <c r="C21" s="20"/>
      <c r="D21" s="20"/>
      <c r="E21" s="20"/>
      <c r="F21" s="20"/>
      <c r="G21" s="20"/>
    </row>
    <row r="22" spans="2:20" s="19" customFormat="1">
      <c r="B22" s="20"/>
      <c r="C22" s="20"/>
      <c r="D22" s="20"/>
      <c r="E22" s="20"/>
      <c r="F22" s="20"/>
      <c r="G22" s="20"/>
    </row>
    <row r="23" spans="2:20" s="19" customFormat="1">
      <c r="B23" s="20"/>
      <c r="C23" s="20"/>
      <c r="D23" s="20"/>
      <c r="E23" s="20"/>
      <c r="F23" s="20"/>
      <c r="G23" s="20"/>
      <c r="H23" s="20"/>
      <c r="I23" s="20"/>
      <c r="J23" s="20"/>
      <c r="K23" s="23"/>
      <c r="L23" s="20"/>
      <c r="M23" s="20"/>
      <c r="N23" s="23"/>
      <c r="O23" s="24"/>
      <c r="P23" s="20"/>
      <c r="Q23" s="25"/>
      <c r="R23" s="20"/>
      <c r="S23" s="20"/>
      <c r="T23" s="25"/>
    </row>
    <row r="24" spans="2:20" s="19" customFormat="1">
      <c r="B24" s="20"/>
      <c r="C24" s="20"/>
      <c r="D24" s="20"/>
      <c r="E24" s="20"/>
      <c r="F24" s="20"/>
      <c r="G24" s="20"/>
      <c r="H24" s="20"/>
      <c r="I24" s="20"/>
      <c r="J24" s="20"/>
      <c r="K24" s="23"/>
      <c r="L24" s="20"/>
      <c r="M24" s="20"/>
      <c r="N24" s="20"/>
      <c r="O24" s="20"/>
      <c r="P24" s="20"/>
      <c r="Q24" s="20"/>
      <c r="R24" s="20"/>
      <c r="S24" s="20"/>
      <c r="T24" s="20"/>
    </row>
    <row r="25" spans="2:20" s="26" customFormat="1">
      <c r="B25" s="27"/>
      <c r="C25" s="27"/>
      <c r="D25" s="27"/>
      <c r="E25" s="27"/>
      <c r="F25" s="27"/>
      <c r="G25" s="27"/>
      <c r="H25" s="27"/>
      <c r="I25" s="27"/>
      <c r="J25" s="27"/>
      <c r="K25" s="28"/>
      <c r="L25" s="27"/>
      <c r="M25" s="27"/>
      <c r="N25" s="28"/>
      <c r="O25" s="27"/>
      <c r="P25" s="27"/>
      <c r="Q25" s="28"/>
      <c r="R25" s="27"/>
      <c r="S25" s="27"/>
      <c r="T25" s="28"/>
    </row>
    <row r="26" spans="2:20" s="26" customFormat="1">
      <c r="B26" s="27"/>
      <c r="C26" s="27"/>
      <c r="D26" s="27"/>
      <c r="E26" s="27"/>
      <c r="F26" s="27"/>
      <c r="G26" s="27"/>
      <c r="H26" s="27"/>
      <c r="I26" s="27"/>
      <c r="J26" s="27"/>
      <c r="K26" s="28"/>
      <c r="L26" s="27"/>
      <c r="M26" s="27"/>
      <c r="N26" s="27"/>
      <c r="O26" s="27"/>
      <c r="P26" s="27"/>
      <c r="Q26" s="27"/>
      <c r="R26" s="27"/>
      <c r="S26" s="27"/>
      <c r="T26" s="27"/>
    </row>
  </sheetData>
  <mergeCells count="15">
    <mergeCell ref="B20:C20"/>
    <mergeCell ref="D20:E20"/>
    <mergeCell ref="F20:G20"/>
    <mergeCell ref="I3:K3"/>
    <mergeCell ref="L3:N3"/>
    <mergeCell ref="B3:C3"/>
    <mergeCell ref="D3:E3"/>
    <mergeCell ref="F3:G3"/>
    <mergeCell ref="A3:A4"/>
    <mergeCell ref="I19:K19"/>
    <mergeCell ref="L19:N19"/>
    <mergeCell ref="O19:Q19"/>
    <mergeCell ref="R19:T19"/>
    <mergeCell ref="O3:Q3"/>
    <mergeCell ref="R3:T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1"/>
  <sheetViews>
    <sheetView workbookViewId="0">
      <selection activeCell="B31" sqref="B31"/>
    </sheetView>
  </sheetViews>
  <sheetFormatPr defaultColWidth="11" defaultRowHeight="15.6"/>
  <cols>
    <col min="6" max="7" width="10.8984375" customWidth="1"/>
    <col min="8" max="8" width="19.5" bestFit="1" customWidth="1"/>
    <col min="9" max="9" width="8.3984375" customWidth="1"/>
    <col min="10" max="10" width="10.8984375" customWidth="1"/>
    <col min="11" max="11" width="13.8984375" customWidth="1"/>
    <col min="12" max="13" width="10.8984375" customWidth="1"/>
    <col min="14" max="14" width="15.09765625" customWidth="1"/>
    <col min="15" max="16" width="10.8984375" customWidth="1"/>
    <col min="17" max="17" width="15.5" customWidth="1"/>
    <col min="19" max="19" width="12.09765625" customWidth="1"/>
    <col min="20" max="20" width="14.09765625" customWidth="1"/>
  </cols>
  <sheetData>
    <row r="3" spans="1:20">
      <c r="I3" s="63" t="s">
        <v>19</v>
      </c>
      <c r="J3" s="63"/>
      <c r="K3" s="63"/>
      <c r="L3" s="63" t="s">
        <v>21</v>
      </c>
      <c r="M3" s="63"/>
      <c r="N3" s="63"/>
      <c r="O3" s="63" t="s">
        <v>23</v>
      </c>
      <c r="P3" s="63"/>
      <c r="Q3" s="63"/>
      <c r="R3" s="63" t="s">
        <v>24</v>
      </c>
      <c r="S3" s="63"/>
      <c r="T3" s="63"/>
    </row>
    <row r="4" spans="1:20" ht="46.8">
      <c r="B4" s="63" t="s">
        <v>7</v>
      </c>
      <c r="C4" s="63"/>
      <c r="D4" s="63" t="s">
        <v>8</v>
      </c>
      <c r="E4" s="63"/>
      <c r="F4" s="63" t="s">
        <v>9</v>
      </c>
      <c r="G4" s="63"/>
      <c r="H4" t="s">
        <v>17</v>
      </c>
      <c r="I4" s="1" t="s">
        <v>18</v>
      </c>
      <c r="J4" s="2" t="s">
        <v>32</v>
      </c>
      <c r="K4" s="3" t="s">
        <v>20</v>
      </c>
      <c r="L4" s="1" t="s">
        <v>18</v>
      </c>
      <c r="M4" s="2" t="s">
        <v>32</v>
      </c>
      <c r="N4" s="3" t="s">
        <v>22</v>
      </c>
      <c r="O4" s="1" t="s">
        <v>18</v>
      </c>
      <c r="P4" s="2" t="s">
        <v>32</v>
      </c>
      <c r="Q4" s="3" t="s">
        <v>31</v>
      </c>
      <c r="R4" s="1" t="s">
        <v>18</v>
      </c>
      <c r="S4" s="2" t="s">
        <v>32</v>
      </c>
      <c r="T4" s="3" t="s">
        <v>33</v>
      </c>
    </row>
    <row r="5" spans="1:20"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</row>
    <row r="6" spans="1:20">
      <c r="A6" t="s">
        <v>29</v>
      </c>
      <c r="B6" s="1" t="s">
        <v>27</v>
      </c>
      <c r="C6" s="1" t="s">
        <v>28</v>
      </c>
      <c r="D6" s="1">
        <v>25</v>
      </c>
      <c r="E6" s="1">
        <v>26</v>
      </c>
      <c r="F6" s="1" t="s">
        <v>25</v>
      </c>
      <c r="G6" s="1" t="s">
        <v>26</v>
      </c>
      <c r="K6">
        <v>2</v>
      </c>
      <c r="N6">
        <v>4</v>
      </c>
      <c r="Q6">
        <v>4</v>
      </c>
      <c r="T6">
        <v>1</v>
      </c>
    </row>
    <row r="7" spans="1:20">
      <c r="A7" t="s">
        <v>0</v>
      </c>
      <c r="B7" s="1" t="s">
        <v>10</v>
      </c>
      <c r="C7" s="1"/>
      <c r="D7" s="1" t="s">
        <v>10</v>
      </c>
      <c r="E7" s="1"/>
      <c r="F7" s="1" t="s">
        <v>10</v>
      </c>
      <c r="G7" s="1"/>
      <c r="H7" s="1">
        <v>0.06</v>
      </c>
      <c r="I7" s="1">
        <v>95</v>
      </c>
      <c r="J7" s="1">
        <v>6.1400000000000003E-2</v>
      </c>
      <c r="K7" s="4">
        <f>[1]ls_screeen_final!$G$149</f>
        <v>-2.7413212417334676</v>
      </c>
      <c r="L7" s="1">
        <v>70</v>
      </c>
      <c r="M7" s="1">
        <v>6.0999999999999999E-2</v>
      </c>
      <c r="N7" s="4">
        <f>[2]ps_screeen_final2.txt!$H$119</f>
        <v>7.8016267047278234</v>
      </c>
      <c r="O7" s="5">
        <v>65</v>
      </c>
      <c r="P7" s="1">
        <v>6.1800000000000001E-2</v>
      </c>
      <c r="Q7" s="6">
        <f>[3]Sheet1!$B$27</f>
        <v>5.2248731527348209</v>
      </c>
      <c r="R7" s="1">
        <v>55</v>
      </c>
      <c r="S7" s="1">
        <v>6.0699999999999997E-2</v>
      </c>
      <c r="T7" s="6">
        <f>[3]Sheet1!$B$47</f>
        <v>-1.2274851298451701</v>
      </c>
    </row>
    <row r="8" spans="1:20">
      <c r="A8" t="s">
        <v>1</v>
      </c>
      <c r="B8" s="1"/>
      <c r="C8" s="1" t="s">
        <v>10</v>
      </c>
      <c r="D8" s="1" t="s">
        <v>10</v>
      </c>
      <c r="E8" s="1"/>
      <c r="F8" s="1" t="s">
        <v>10</v>
      </c>
      <c r="G8" s="1"/>
      <c r="H8" s="1">
        <v>0.06</v>
      </c>
      <c r="I8" s="1">
        <v>85</v>
      </c>
      <c r="J8" s="1">
        <v>5.91E-2</v>
      </c>
      <c r="K8" s="4">
        <f>[1]ls_screeen_final!$G$111</f>
        <v>2.731690960107712</v>
      </c>
      <c r="L8" s="5">
        <v>65</v>
      </c>
      <c r="M8" s="1">
        <v>6.25E-2</v>
      </c>
      <c r="N8" s="4">
        <f>[2]ps_screeen_final2.txt!$H$80</f>
        <v>-7.6165483914841863</v>
      </c>
      <c r="O8" s="5">
        <v>5</v>
      </c>
      <c r="P8" s="1">
        <v>5.6899999999999999E-2</v>
      </c>
      <c r="Q8" s="6">
        <f>[3]Sheet1!$B$32</f>
        <v>-5.2155321800211603</v>
      </c>
      <c r="R8" s="1">
        <v>10</v>
      </c>
      <c r="S8" s="1">
        <v>6.1199999999999997E-2</v>
      </c>
      <c r="T8" s="6">
        <f>[3]Sheet1!$B$42</f>
        <v>-1.504023431671117</v>
      </c>
    </row>
    <row r="9" spans="1:20">
      <c r="A9" t="s">
        <v>2</v>
      </c>
      <c r="B9" s="1" t="s">
        <v>10</v>
      </c>
      <c r="C9" s="1"/>
      <c r="D9" s="1"/>
      <c r="E9" s="1" t="s">
        <v>10</v>
      </c>
      <c r="F9" s="1" t="s">
        <v>10</v>
      </c>
      <c r="G9" s="1"/>
      <c r="H9" s="1">
        <v>0.06</v>
      </c>
      <c r="I9" s="1">
        <v>155</v>
      </c>
      <c r="J9" s="1">
        <v>6.1600000000000002E-2</v>
      </c>
      <c r="K9" s="6">
        <v>3.3</v>
      </c>
      <c r="L9" s="1">
        <v>90</v>
      </c>
      <c r="M9" s="1">
        <v>6.1600000000000002E-2</v>
      </c>
      <c r="N9" s="4">
        <f>[2]ps_screeen_final2.txt!$H$2</f>
        <v>9.1418182167372741</v>
      </c>
      <c r="O9" s="5">
        <v>145</v>
      </c>
      <c r="P9" s="1">
        <v>6.1699999999999998E-2</v>
      </c>
      <c r="Q9" s="6">
        <f>[3]Sheet1!$B$37</f>
        <v>2824.0552620885824</v>
      </c>
      <c r="R9" s="1">
        <v>65</v>
      </c>
      <c r="S9" s="1">
        <v>6.0499999999999998E-2</v>
      </c>
      <c r="T9" s="6">
        <f>[3]Sheet1!$B$53</f>
        <v>-1.2139193171935714</v>
      </c>
    </row>
    <row r="10" spans="1:20">
      <c r="A10" t="s">
        <v>3</v>
      </c>
      <c r="B10" s="1"/>
      <c r="C10" s="1" t="s">
        <v>10</v>
      </c>
      <c r="D10" s="1"/>
      <c r="E10" s="1" t="s">
        <v>10</v>
      </c>
      <c r="F10" s="1" t="s">
        <v>10</v>
      </c>
      <c r="G10" s="1"/>
      <c r="H10" s="1">
        <v>0.06</v>
      </c>
      <c r="I10" s="1">
        <v>155</v>
      </c>
      <c r="J10" s="1">
        <v>6.0600000000000001E-2</v>
      </c>
      <c r="K10" s="4">
        <f>[1]ls_screeen_final!$G$73</f>
        <v>-3.3167281297838791</v>
      </c>
      <c r="L10" s="5">
        <v>90</v>
      </c>
      <c r="M10" s="1">
        <v>6.1400000000000003E-2</v>
      </c>
      <c r="N10" s="7">
        <f>[2]ps_screeen_final2.txt!$H$40</f>
        <v>371.94764602461413</v>
      </c>
      <c r="O10" s="1">
        <v>145</v>
      </c>
      <c r="P10" s="1">
        <v>6.1699999999999998E-2</v>
      </c>
      <c r="Q10" s="6">
        <f>[3]Sheet1!$B$34</f>
        <v>2704.1047921665263</v>
      </c>
      <c r="R10" s="1">
        <v>75</v>
      </c>
      <c r="S10" s="1">
        <v>6.0199999999999997E-2</v>
      </c>
      <c r="T10" s="6">
        <f>[3]Sheet1!$B$52</f>
        <v>-1.4698052458505251</v>
      </c>
    </row>
    <row r="11" spans="1:20">
      <c r="A11" t="s">
        <v>4</v>
      </c>
      <c r="B11" s="1" t="s">
        <v>10</v>
      </c>
      <c r="C11" s="1"/>
      <c r="D11" s="1" t="s">
        <v>10</v>
      </c>
      <c r="E11" s="1"/>
      <c r="F11" s="1"/>
      <c r="G11" s="1" t="s">
        <v>10</v>
      </c>
      <c r="H11" s="1">
        <v>0.06</v>
      </c>
      <c r="I11" s="1">
        <v>155</v>
      </c>
      <c r="J11" s="1">
        <v>6.7900000000000002E-2</v>
      </c>
      <c r="K11" s="4">
        <f>[4]lsj_screeen_final.txt!$C$150/[4]lsj_screeen_final.txt!$C$172</f>
        <v>2.7699867031360834</v>
      </c>
      <c r="L11" s="1" t="s">
        <v>10</v>
      </c>
      <c r="M11" s="1" t="s">
        <v>10</v>
      </c>
      <c r="N11" s="1" t="s">
        <v>10</v>
      </c>
      <c r="O11" s="1" t="s">
        <v>10</v>
      </c>
      <c r="P11" s="1" t="s">
        <v>10</v>
      </c>
      <c r="Q11" s="1" t="s">
        <v>10</v>
      </c>
      <c r="R11" s="1" t="s">
        <v>10</v>
      </c>
      <c r="S11" s="1" t="s">
        <v>10</v>
      </c>
      <c r="T11" s="1" t="s">
        <v>10</v>
      </c>
    </row>
    <row r="12" spans="1:20">
      <c r="A12" t="s">
        <v>5</v>
      </c>
      <c r="B12" s="1"/>
      <c r="C12" s="1" t="s">
        <v>10</v>
      </c>
      <c r="D12" s="1" t="s">
        <v>10</v>
      </c>
      <c r="E12" s="1"/>
      <c r="F12" s="1"/>
      <c r="G12" s="1" t="s">
        <v>10</v>
      </c>
      <c r="H12" s="1">
        <v>0.06</v>
      </c>
      <c r="I12" s="1">
        <v>155</v>
      </c>
      <c r="J12" s="1">
        <v>6.3500000000000001E-2</v>
      </c>
      <c r="K12" s="4">
        <f>[4]lsj_screeen_final.txt!$C$112/[4]lsj_screeen_final.txt!$C$133</f>
        <v>2.7507833227893439</v>
      </c>
      <c r="L12" s="1" t="s">
        <v>10</v>
      </c>
      <c r="M12" s="1" t="s">
        <v>10</v>
      </c>
      <c r="N12" s="1" t="s">
        <v>10</v>
      </c>
      <c r="O12" s="1" t="s">
        <v>10</v>
      </c>
      <c r="P12" s="1" t="s">
        <v>10</v>
      </c>
      <c r="Q12" s="1" t="s">
        <v>10</v>
      </c>
      <c r="R12" s="1" t="s">
        <v>10</v>
      </c>
      <c r="S12" s="1" t="s">
        <v>10</v>
      </c>
      <c r="T12" s="1" t="s">
        <v>10</v>
      </c>
    </row>
    <row r="13" spans="1:20">
      <c r="A13" t="s">
        <v>30</v>
      </c>
      <c r="B13" s="1" t="s">
        <v>10</v>
      </c>
      <c r="C13" s="1"/>
      <c r="D13" s="1"/>
      <c r="E13" s="1" t="s">
        <v>10</v>
      </c>
      <c r="F13" s="1"/>
      <c r="G13" s="1" t="s">
        <v>10</v>
      </c>
      <c r="H13" s="1">
        <v>0.06</v>
      </c>
      <c r="I13" s="1">
        <v>215</v>
      </c>
      <c r="J13" s="1">
        <v>6.6699999999999995E-2</v>
      </c>
      <c r="K13" s="4">
        <f>[4]lsj_screeen_final.txt!$C$3/[4]lsj_screeen_final.txt!$C$25</f>
        <v>3.3520194852263976</v>
      </c>
      <c r="L13" s="1" t="s">
        <v>10</v>
      </c>
      <c r="M13" s="1" t="s">
        <v>10</v>
      </c>
      <c r="N13" s="1" t="s">
        <v>10</v>
      </c>
      <c r="O13" s="1" t="s">
        <v>10</v>
      </c>
      <c r="P13" s="1" t="s">
        <v>10</v>
      </c>
      <c r="Q13" s="1" t="s">
        <v>10</v>
      </c>
      <c r="R13" s="1" t="s">
        <v>10</v>
      </c>
      <c r="S13" s="1" t="s">
        <v>10</v>
      </c>
      <c r="T13" s="1" t="s">
        <v>10</v>
      </c>
    </row>
    <row r="14" spans="1:20">
      <c r="A14" t="s">
        <v>6</v>
      </c>
      <c r="B14" s="1"/>
      <c r="C14" s="1" t="s">
        <v>10</v>
      </c>
      <c r="D14" s="1"/>
      <c r="E14" s="1" t="s">
        <v>10</v>
      </c>
      <c r="F14" s="1"/>
      <c r="G14" s="1" t="s">
        <v>10</v>
      </c>
      <c r="H14" s="1">
        <v>0.06</v>
      </c>
      <c r="I14" s="1">
        <v>215</v>
      </c>
      <c r="J14" s="1">
        <v>6.6000000000000003E-2</v>
      </c>
      <c r="K14" s="4">
        <f>[4]lsj_screeen_final.txt!$C$74/[4]lsj_screeen_final.txt!$C$95</f>
        <v>3.3478425733342418</v>
      </c>
      <c r="L14" s="1" t="s">
        <v>10</v>
      </c>
      <c r="M14" s="1" t="s">
        <v>10</v>
      </c>
      <c r="N14" s="1" t="s">
        <v>10</v>
      </c>
      <c r="O14" s="1" t="s">
        <v>10</v>
      </c>
      <c r="P14" s="1" t="s">
        <v>10</v>
      </c>
      <c r="Q14" s="1" t="s">
        <v>10</v>
      </c>
      <c r="R14" s="1" t="s">
        <v>10</v>
      </c>
      <c r="S14" s="1" t="s">
        <v>10</v>
      </c>
      <c r="T14" s="1" t="s">
        <v>10</v>
      </c>
    </row>
    <row r="21" spans="1:20">
      <c r="I21" s="63" t="s">
        <v>19</v>
      </c>
      <c r="J21" s="63"/>
      <c r="K21" s="63"/>
      <c r="L21" s="63" t="s">
        <v>21</v>
      </c>
      <c r="M21" s="63"/>
      <c r="N21" s="63"/>
      <c r="O21" s="63" t="s">
        <v>23</v>
      </c>
      <c r="P21" s="63"/>
      <c r="Q21" s="63"/>
      <c r="R21" s="63" t="s">
        <v>24</v>
      </c>
      <c r="S21" s="63"/>
      <c r="T21" s="63"/>
    </row>
    <row r="22" spans="1:20" ht="46.8">
      <c r="B22" s="63" t="s">
        <v>7</v>
      </c>
      <c r="C22" s="63"/>
      <c r="D22" s="63" t="s">
        <v>8</v>
      </c>
      <c r="E22" s="63"/>
      <c r="F22" s="63" t="s">
        <v>9</v>
      </c>
      <c r="G22" s="63"/>
      <c r="H22" t="s">
        <v>17</v>
      </c>
      <c r="I22" s="1" t="s">
        <v>18</v>
      </c>
      <c r="J22" s="2" t="s">
        <v>32</v>
      </c>
      <c r="K22" s="3" t="s">
        <v>20</v>
      </c>
      <c r="L22" s="1" t="s">
        <v>18</v>
      </c>
      <c r="M22" s="2" t="s">
        <v>32</v>
      </c>
      <c r="N22" s="3" t="s">
        <v>22</v>
      </c>
      <c r="O22" s="1" t="s">
        <v>18</v>
      </c>
      <c r="P22" s="2" t="s">
        <v>32</v>
      </c>
      <c r="Q22" s="3" t="s">
        <v>31</v>
      </c>
      <c r="R22" s="1" t="s">
        <v>18</v>
      </c>
      <c r="S22" s="2" t="s">
        <v>32</v>
      </c>
      <c r="T22" s="3" t="s">
        <v>33</v>
      </c>
    </row>
    <row r="23" spans="1:20">
      <c r="B23" s="1" t="s">
        <v>11</v>
      </c>
      <c r="C23" s="1" t="s">
        <v>12</v>
      </c>
      <c r="D23" s="1" t="s">
        <v>13</v>
      </c>
      <c r="E23" s="1" t="s">
        <v>14</v>
      </c>
      <c r="F23" s="1" t="s">
        <v>15</v>
      </c>
      <c r="G23" s="1" t="s">
        <v>16</v>
      </c>
    </row>
    <row r="24" spans="1:20">
      <c r="A24" t="s">
        <v>29</v>
      </c>
      <c r="B24" s="1" t="s">
        <v>27</v>
      </c>
      <c r="C24" s="1" t="s">
        <v>28</v>
      </c>
      <c r="D24" s="1">
        <v>25</v>
      </c>
      <c r="E24" s="1">
        <v>26</v>
      </c>
      <c r="F24" s="1" t="s">
        <v>25</v>
      </c>
      <c r="G24" s="1" t="s">
        <v>26</v>
      </c>
      <c r="K24">
        <v>2</v>
      </c>
      <c r="N24">
        <v>4</v>
      </c>
      <c r="Q24">
        <v>4</v>
      </c>
      <c r="T24">
        <v>1</v>
      </c>
    </row>
    <row r="25" spans="1:20" s="14" customFormat="1">
      <c r="A25" s="14" t="s">
        <v>0</v>
      </c>
      <c r="B25" s="15" t="s">
        <v>10</v>
      </c>
      <c r="C25" s="15"/>
      <c r="D25" s="15" t="s">
        <v>10</v>
      </c>
      <c r="E25" s="15"/>
      <c r="F25" s="15" t="s">
        <v>10</v>
      </c>
      <c r="G25" s="15"/>
      <c r="H25" s="15">
        <v>0.06</v>
      </c>
      <c r="I25" s="15">
        <v>95</v>
      </c>
      <c r="J25" s="15">
        <v>6.1400000000000003E-2</v>
      </c>
      <c r="K25" s="16">
        <f>[1]ls_screeen_final!$G$149</f>
        <v>-2.7413212417334676</v>
      </c>
      <c r="L25" s="15">
        <v>70</v>
      </c>
      <c r="M25" s="15">
        <v>6.0999999999999999E-2</v>
      </c>
      <c r="N25" s="16">
        <f>[2]ps_screeen_final2.txt!$H$119</f>
        <v>7.8016267047278234</v>
      </c>
      <c r="O25" s="17">
        <v>65</v>
      </c>
      <c r="P25" s="15">
        <v>6.1800000000000001E-2</v>
      </c>
      <c r="Q25" s="18">
        <f>[3]Sheet1!$B$27</f>
        <v>5.2248731527348209</v>
      </c>
      <c r="R25" s="15">
        <v>55</v>
      </c>
      <c r="S25" s="15">
        <v>6.0699999999999997E-2</v>
      </c>
      <c r="T25" s="18">
        <f>[3]Sheet1!$B$47</f>
        <v>-1.2274851298451701</v>
      </c>
    </row>
    <row r="26" spans="1:20" s="14" customFormat="1">
      <c r="A26" s="14" t="s">
        <v>4</v>
      </c>
      <c r="B26" s="15" t="s">
        <v>10</v>
      </c>
      <c r="C26" s="15"/>
      <c r="D26" s="15" t="s">
        <v>10</v>
      </c>
      <c r="E26" s="15"/>
      <c r="F26" s="15"/>
      <c r="G26" s="15" t="s">
        <v>10</v>
      </c>
      <c r="H26" s="15">
        <v>0.06</v>
      </c>
      <c r="I26" s="15">
        <v>155</v>
      </c>
      <c r="J26" s="15">
        <v>6.7900000000000002E-2</v>
      </c>
      <c r="K26" s="16">
        <f>[4]lsj_screeen_final.txt!$C$150/[4]lsj_screeen_final.txt!$C$172</f>
        <v>2.7699867031360834</v>
      </c>
      <c r="L26" s="15" t="s">
        <v>10</v>
      </c>
      <c r="M26" s="15" t="s">
        <v>10</v>
      </c>
      <c r="N26" s="15" t="s">
        <v>10</v>
      </c>
      <c r="O26" s="15" t="s">
        <v>10</v>
      </c>
      <c r="P26" s="15" t="s">
        <v>10</v>
      </c>
      <c r="Q26" s="15" t="s">
        <v>10</v>
      </c>
      <c r="R26" s="15" t="s">
        <v>10</v>
      </c>
      <c r="S26" s="15" t="s">
        <v>10</v>
      </c>
      <c r="T26" s="15" t="s">
        <v>10</v>
      </c>
    </row>
    <row r="27" spans="1:20" s="8" customFormat="1">
      <c r="A27" s="8" t="s">
        <v>1</v>
      </c>
      <c r="B27" s="9"/>
      <c r="C27" s="9" t="s">
        <v>10</v>
      </c>
      <c r="D27" s="9" t="s">
        <v>10</v>
      </c>
      <c r="E27" s="9"/>
      <c r="F27" s="9" t="s">
        <v>10</v>
      </c>
      <c r="G27" s="9"/>
      <c r="H27" s="9">
        <v>0.06</v>
      </c>
      <c r="I27" s="9">
        <v>85</v>
      </c>
      <c r="J27" s="9">
        <v>5.91E-2</v>
      </c>
      <c r="K27" s="10">
        <f>[1]ls_screeen_final!$G$111</f>
        <v>2.731690960107712</v>
      </c>
      <c r="L27" s="9">
        <v>65</v>
      </c>
      <c r="M27" s="9">
        <v>6.25E-2</v>
      </c>
      <c r="N27" s="10">
        <f>[2]ps_screeen_final2.txt!$H$80</f>
        <v>-7.6165483914841863</v>
      </c>
      <c r="O27" s="9">
        <v>5</v>
      </c>
      <c r="P27" s="9">
        <v>5.6899999999999999E-2</v>
      </c>
      <c r="Q27" s="10">
        <f>[3]Sheet1!$B$32</f>
        <v>-5.2155321800211603</v>
      </c>
      <c r="R27" s="9">
        <v>10</v>
      </c>
      <c r="S27" s="9">
        <v>6.1199999999999997E-2</v>
      </c>
      <c r="T27" s="10">
        <f>[3]Sheet1!$B$42</f>
        <v>-1.504023431671117</v>
      </c>
    </row>
    <row r="28" spans="1:20" s="11" customFormat="1">
      <c r="A28" s="11" t="s">
        <v>5</v>
      </c>
      <c r="B28" s="12"/>
      <c r="C28" s="12" t="s">
        <v>10</v>
      </c>
      <c r="D28" s="12" t="s">
        <v>10</v>
      </c>
      <c r="E28" s="12"/>
      <c r="F28" s="12"/>
      <c r="G28" s="12" t="s">
        <v>10</v>
      </c>
      <c r="H28" s="12">
        <v>0.06</v>
      </c>
      <c r="I28" s="12">
        <v>155</v>
      </c>
      <c r="J28" s="12">
        <v>6.3500000000000001E-2</v>
      </c>
      <c r="K28" s="13">
        <f>[4]lsj_screeen_final.txt!$C$112/[4]lsj_screeen_final.txt!$C$133</f>
        <v>2.7507833227893439</v>
      </c>
      <c r="L28" s="12" t="s">
        <v>10</v>
      </c>
      <c r="M28" s="12" t="s">
        <v>10</v>
      </c>
      <c r="N28" s="12" t="s">
        <v>10</v>
      </c>
      <c r="O28" s="12" t="s">
        <v>10</v>
      </c>
      <c r="P28" s="12" t="s">
        <v>10</v>
      </c>
      <c r="Q28" s="12" t="s">
        <v>10</v>
      </c>
      <c r="R28" s="12" t="s">
        <v>10</v>
      </c>
      <c r="S28" s="12" t="s">
        <v>10</v>
      </c>
      <c r="T28" s="12" t="s">
        <v>10</v>
      </c>
    </row>
    <row r="31" spans="1:20">
      <c r="B31" t="s">
        <v>34</v>
      </c>
    </row>
  </sheetData>
  <sortState ref="A25:T32">
    <sortCondition ref="B25:B32"/>
  </sortState>
  <mergeCells count="14">
    <mergeCell ref="R3:T3"/>
    <mergeCell ref="I21:K21"/>
    <mergeCell ref="L21:N21"/>
    <mergeCell ref="O21:Q21"/>
    <mergeCell ref="R21:T21"/>
    <mergeCell ref="I3:K3"/>
    <mergeCell ref="L3:N3"/>
    <mergeCell ref="O3:Q3"/>
    <mergeCell ref="B22:C22"/>
    <mergeCell ref="D22:E22"/>
    <mergeCell ref="F22:G22"/>
    <mergeCell ref="B4:C4"/>
    <mergeCell ref="D4:E4"/>
    <mergeCell ref="F4:G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69"/>
  <sheetViews>
    <sheetView topLeftCell="A7" zoomScale="40" zoomScaleNormal="40" workbookViewId="0">
      <selection activeCell="H48" sqref="H48"/>
    </sheetView>
  </sheetViews>
  <sheetFormatPr defaultColWidth="11" defaultRowHeight="15.6"/>
  <cols>
    <col min="2" max="2" width="38.09765625" customWidth="1"/>
    <col min="10" max="10" width="16" customWidth="1"/>
    <col min="11" max="11" width="25.09765625" customWidth="1"/>
    <col min="19" max="19" width="30.3984375" customWidth="1"/>
    <col min="27" max="27" width="18.8984375" customWidth="1"/>
  </cols>
  <sheetData>
    <row r="2" spans="1:32" s="58" customFormat="1">
      <c r="A2" s="58" t="s">
        <v>194</v>
      </c>
    </row>
    <row r="3" spans="1:32">
      <c r="B3" t="s">
        <v>98</v>
      </c>
      <c r="C3" t="s">
        <v>193</v>
      </c>
      <c r="D3" t="s">
        <v>189</v>
      </c>
      <c r="E3" t="s">
        <v>190</v>
      </c>
      <c r="F3" t="s">
        <v>191</v>
      </c>
      <c r="G3" t="s">
        <v>192</v>
      </c>
      <c r="J3" t="s">
        <v>99</v>
      </c>
      <c r="L3" t="s">
        <v>193</v>
      </c>
      <c r="M3" t="s">
        <v>189</v>
      </c>
      <c r="N3" t="s">
        <v>190</v>
      </c>
      <c r="O3" t="s">
        <v>191</v>
      </c>
      <c r="P3" t="s">
        <v>192</v>
      </c>
      <c r="R3" t="s">
        <v>132</v>
      </c>
      <c r="T3" t="s">
        <v>193</v>
      </c>
      <c r="U3" t="s">
        <v>189</v>
      </c>
      <c r="V3" t="s">
        <v>190</v>
      </c>
      <c r="W3" t="s">
        <v>191</v>
      </c>
      <c r="X3" t="s">
        <v>192</v>
      </c>
      <c r="Z3" t="s">
        <v>134</v>
      </c>
      <c r="AB3" t="s">
        <v>193</v>
      </c>
      <c r="AC3" t="s">
        <v>189</v>
      </c>
      <c r="AD3" t="s">
        <v>190</v>
      </c>
      <c r="AE3" t="s">
        <v>191</v>
      </c>
      <c r="AF3" t="s">
        <v>192</v>
      </c>
    </row>
    <row r="4" spans="1:32">
      <c r="A4" t="s">
        <v>64</v>
      </c>
      <c r="B4" t="s">
        <v>65</v>
      </c>
      <c r="C4">
        <v>0</v>
      </c>
      <c r="D4">
        <v>0</v>
      </c>
      <c r="E4">
        <v>0.39673799999999998</v>
      </c>
      <c r="F4">
        <v>0</v>
      </c>
      <c r="G4">
        <v>1000</v>
      </c>
      <c r="J4" t="s">
        <v>64</v>
      </c>
      <c r="K4" t="s">
        <v>65</v>
      </c>
      <c r="L4">
        <v>0</v>
      </c>
      <c r="M4">
        <v>0</v>
      </c>
      <c r="N4">
        <v>9.0980000000000005E-2</v>
      </c>
      <c r="O4">
        <v>0</v>
      </c>
      <c r="P4">
        <v>1000</v>
      </c>
      <c r="R4" t="s">
        <v>64</v>
      </c>
      <c r="S4" t="s">
        <v>65</v>
      </c>
      <c r="T4">
        <v>0</v>
      </c>
      <c r="U4">
        <v>0</v>
      </c>
      <c r="V4">
        <v>0.32841599999999999</v>
      </c>
      <c r="W4">
        <v>0</v>
      </c>
      <c r="X4">
        <v>1000</v>
      </c>
      <c r="Z4" t="s">
        <v>64</v>
      </c>
      <c r="AA4" t="s">
        <v>65</v>
      </c>
      <c r="AB4">
        <v>0</v>
      </c>
      <c r="AC4">
        <v>0</v>
      </c>
      <c r="AD4">
        <v>0.48376000000000002</v>
      </c>
      <c r="AE4">
        <v>0</v>
      </c>
      <c r="AF4">
        <v>1000</v>
      </c>
    </row>
    <row r="5" spans="1:32">
      <c r="A5" t="s">
        <v>100</v>
      </c>
      <c r="B5" t="s">
        <v>66</v>
      </c>
      <c r="C5">
        <v>-8.9</v>
      </c>
      <c r="D5">
        <v>-8.9</v>
      </c>
      <c r="E5">
        <v>-8.9</v>
      </c>
      <c r="F5">
        <v>-8.9</v>
      </c>
      <c r="G5" s="56">
        <v>-8.9</v>
      </c>
      <c r="J5" t="s">
        <v>100</v>
      </c>
      <c r="K5" t="s">
        <v>66</v>
      </c>
      <c r="L5">
        <v>0</v>
      </c>
      <c r="M5">
        <v>0</v>
      </c>
      <c r="N5">
        <v>0</v>
      </c>
      <c r="O5">
        <v>0</v>
      </c>
      <c r="P5">
        <v>0</v>
      </c>
      <c r="R5" t="s">
        <v>100</v>
      </c>
      <c r="S5" t="s">
        <v>66</v>
      </c>
      <c r="T5">
        <v>0</v>
      </c>
      <c r="U5">
        <v>0</v>
      </c>
      <c r="V5">
        <v>0</v>
      </c>
      <c r="W5">
        <v>0</v>
      </c>
      <c r="X5">
        <v>0</v>
      </c>
      <c r="Z5" t="s">
        <v>100</v>
      </c>
      <c r="AA5" t="s">
        <v>66</v>
      </c>
      <c r="AB5">
        <v>-12.4</v>
      </c>
      <c r="AC5">
        <v>-12.4</v>
      </c>
      <c r="AD5">
        <v>-12.4</v>
      </c>
      <c r="AE5">
        <v>-12.4</v>
      </c>
      <c r="AF5">
        <v>-12.4</v>
      </c>
    </row>
    <row r="6" spans="1:32">
      <c r="A6" t="s">
        <v>101</v>
      </c>
      <c r="B6" t="s">
        <v>67</v>
      </c>
      <c r="C6">
        <v>0</v>
      </c>
      <c r="D6">
        <v>0</v>
      </c>
      <c r="E6">
        <v>0</v>
      </c>
      <c r="F6">
        <v>0</v>
      </c>
      <c r="G6">
        <v>1000</v>
      </c>
      <c r="J6" t="s">
        <v>101</v>
      </c>
      <c r="K6" t="s">
        <v>67</v>
      </c>
      <c r="L6">
        <v>3.744624</v>
      </c>
      <c r="M6">
        <v>0</v>
      </c>
      <c r="N6">
        <v>7.7939230000000004</v>
      </c>
      <c r="O6">
        <v>0</v>
      </c>
      <c r="P6">
        <v>1000</v>
      </c>
      <c r="R6" t="s">
        <v>101</v>
      </c>
      <c r="S6" t="s">
        <v>67</v>
      </c>
      <c r="T6">
        <v>24.447141999999999</v>
      </c>
      <c r="U6">
        <v>24.180218</v>
      </c>
      <c r="V6">
        <v>24.62358</v>
      </c>
      <c r="W6">
        <v>0</v>
      </c>
      <c r="X6">
        <v>1000</v>
      </c>
      <c r="Z6" t="s">
        <v>101</v>
      </c>
      <c r="AA6" t="s">
        <v>67</v>
      </c>
      <c r="AB6">
        <v>1.9079489999999999</v>
      </c>
      <c r="AC6">
        <v>0</v>
      </c>
      <c r="AD6">
        <v>14.969068</v>
      </c>
      <c r="AE6">
        <v>0</v>
      </c>
      <c r="AF6">
        <v>1000</v>
      </c>
    </row>
    <row r="7" spans="1:32">
      <c r="A7" t="s">
        <v>102</v>
      </c>
      <c r="B7" t="s">
        <v>68</v>
      </c>
      <c r="C7">
        <v>-6.0870959999999998</v>
      </c>
      <c r="D7">
        <v>-6.1316889999999997</v>
      </c>
      <c r="E7">
        <v>-5.1444159999999997</v>
      </c>
      <c r="F7">
        <v>-1000</v>
      </c>
      <c r="G7">
        <v>0</v>
      </c>
      <c r="J7" t="s">
        <v>102</v>
      </c>
      <c r="K7" t="s">
        <v>68</v>
      </c>
      <c r="L7">
        <v>-5.0246370000000002</v>
      </c>
      <c r="M7">
        <v>-5.8318919999999999</v>
      </c>
      <c r="N7">
        <v>-4.706467</v>
      </c>
      <c r="O7">
        <v>-1000</v>
      </c>
      <c r="P7">
        <v>0</v>
      </c>
      <c r="R7" t="s">
        <v>102</v>
      </c>
      <c r="S7" t="s">
        <v>68</v>
      </c>
      <c r="T7">
        <v>-20.318618000000001</v>
      </c>
      <c r="U7">
        <v>-20.755714000000001</v>
      </c>
      <c r="V7">
        <v>-20.049620000000001</v>
      </c>
      <c r="W7">
        <v>-1000</v>
      </c>
      <c r="X7">
        <v>0</v>
      </c>
      <c r="Z7" t="s">
        <v>102</v>
      </c>
      <c r="AA7" t="s">
        <v>68</v>
      </c>
      <c r="AB7">
        <v>-11.797981999999999</v>
      </c>
      <c r="AC7">
        <v>-12.017341</v>
      </c>
      <c r="AD7">
        <v>-10.788001</v>
      </c>
      <c r="AE7">
        <v>-1000</v>
      </c>
      <c r="AF7">
        <v>0</v>
      </c>
    </row>
    <row r="8" spans="1:32">
      <c r="A8" t="s">
        <v>103</v>
      </c>
      <c r="B8" t="s">
        <v>69</v>
      </c>
      <c r="C8">
        <v>5.8592880000000003</v>
      </c>
      <c r="D8">
        <v>5.3760839999999996</v>
      </c>
      <c r="E8">
        <v>6.3108019999999998</v>
      </c>
      <c r="F8">
        <v>-1000</v>
      </c>
      <c r="G8">
        <v>1000</v>
      </c>
      <c r="J8" t="s">
        <v>103</v>
      </c>
      <c r="K8" t="s">
        <v>69</v>
      </c>
      <c r="L8">
        <v>4.2417040000000004</v>
      </c>
      <c r="M8">
        <v>4.067545</v>
      </c>
      <c r="N8">
        <v>4.4200929999999996</v>
      </c>
      <c r="O8">
        <v>-1000</v>
      </c>
      <c r="P8">
        <v>1000</v>
      </c>
      <c r="R8" t="s">
        <v>103</v>
      </c>
      <c r="S8" t="s">
        <v>69</v>
      </c>
      <c r="T8">
        <v>-0.84828599999999998</v>
      </c>
      <c r="U8">
        <v>-0.95364800000000005</v>
      </c>
      <c r="V8">
        <v>-0.65807300000000002</v>
      </c>
      <c r="W8">
        <v>-1000</v>
      </c>
      <c r="X8">
        <v>1000</v>
      </c>
      <c r="Z8" t="s">
        <v>103</v>
      </c>
      <c r="AA8" t="s">
        <v>69</v>
      </c>
      <c r="AB8">
        <v>11.552909</v>
      </c>
      <c r="AC8">
        <v>11.075224</v>
      </c>
      <c r="AD8">
        <v>12.115308000000001</v>
      </c>
      <c r="AE8">
        <v>-1000</v>
      </c>
      <c r="AF8">
        <v>1000</v>
      </c>
    </row>
    <row r="9" spans="1:32">
      <c r="A9" t="s">
        <v>104</v>
      </c>
      <c r="B9" t="s">
        <v>70</v>
      </c>
      <c r="C9">
        <v>-5.8592880000000003</v>
      </c>
      <c r="D9">
        <v>-6.3108019999999998</v>
      </c>
      <c r="E9">
        <v>-5.3760839999999996</v>
      </c>
      <c r="F9">
        <v>-1000</v>
      </c>
      <c r="G9">
        <v>1000</v>
      </c>
      <c r="J9" t="s">
        <v>104</v>
      </c>
      <c r="K9" t="s">
        <v>70</v>
      </c>
      <c r="L9">
        <v>-4.2417040000000004</v>
      </c>
      <c r="M9">
        <v>-4.4200929999999996</v>
      </c>
      <c r="N9">
        <v>-4.067545</v>
      </c>
      <c r="O9">
        <v>-1000</v>
      </c>
      <c r="P9">
        <v>1000</v>
      </c>
      <c r="R9" t="s">
        <v>104</v>
      </c>
      <c r="S9" t="s">
        <v>70</v>
      </c>
      <c r="T9">
        <v>0.84828599999999998</v>
      </c>
      <c r="U9">
        <v>0.65807300000000002</v>
      </c>
      <c r="V9">
        <v>0.95364800000000005</v>
      </c>
      <c r="W9">
        <v>-1000</v>
      </c>
      <c r="X9">
        <v>1000</v>
      </c>
      <c r="Z9" t="s">
        <v>104</v>
      </c>
      <c r="AA9" t="s">
        <v>70</v>
      </c>
      <c r="AB9">
        <v>-11.552909</v>
      </c>
      <c r="AC9">
        <v>-12.115308000000001</v>
      </c>
      <c r="AD9">
        <v>-11.075224</v>
      </c>
      <c r="AE9">
        <v>-1000</v>
      </c>
      <c r="AF9">
        <v>1000</v>
      </c>
    </row>
    <row r="10" spans="1:32">
      <c r="A10" t="s">
        <v>105</v>
      </c>
      <c r="B10" t="s">
        <v>71</v>
      </c>
      <c r="C10">
        <v>-5.8615959999999996</v>
      </c>
      <c r="D10">
        <v>-5.9662259999999998</v>
      </c>
      <c r="E10">
        <v>-5.5538129999999999</v>
      </c>
      <c r="F10">
        <v>-1000</v>
      </c>
      <c r="G10">
        <v>1000</v>
      </c>
      <c r="J10" t="s">
        <v>105</v>
      </c>
      <c r="K10" t="s">
        <v>71</v>
      </c>
      <c r="L10">
        <v>-4.2586490000000001</v>
      </c>
      <c r="M10">
        <v>-4.4310280000000004</v>
      </c>
      <c r="N10">
        <v>-4.1317170000000001</v>
      </c>
      <c r="O10">
        <v>-1000</v>
      </c>
      <c r="P10">
        <v>1000</v>
      </c>
      <c r="R10" t="s">
        <v>105</v>
      </c>
      <c r="S10" t="s">
        <v>71</v>
      </c>
      <c r="T10">
        <v>0.83116299999999999</v>
      </c>
      <c r="U10">
        <v>0.70750599999999997</v>
      </c>
      <c r="V10">
        <v>0.87018399999999996</v>
      </c>
      <c r="W10">
        <v>-1000</v>
      </c>
      <c r="X10">
        <v>1000</v>
      </c>
      <c r="Z10" t="s">
        <v>105</v>
      </c>
      <c r="AA10" t="s">
        <v>71</v>
      </c>
      <c r="AB10">
        <v>-11.570008</v>
      </c>
      <c r="AC10">
        <v>-11.693483000000001</v>
      </c>
      <c r="AD10">
        <v>-11.320492</v>
      </c>
      <c r="AE10">
        <v>-1000</v>
      </c>
      <c r="AF10">
        <v>1000</v>
      </c>
    </row>
    <row r="11" spans="1:32">
      <c r="A11" t="s">
        <v>106</v>
      </c>
      <c r="B11" t="s">
        <v>72</v>
      </c>
      <c r="C11">
        <v>8.9</v>
      </c>
      <c r="D11">
        <v>8.9</v>
      </c>
      <c r="E11">
        <v>8.9</v>
      </c>
      <c r="F11">
        <v>-1000</v>
      </c>
      <c r="G11">
        <v>1000</v>
      </c>
      <c r="J11" t="s">
        <v>106</v>
      </c>
      <c r="K11" t="s">
        <v>72</v>
      </c>
      <c r="L11">
        <v>0</v>
      </c>
      <c r="M11">
        <v>0</v>
      </c>
      <c r="N11">
        <v>0</v>
      </c>
      <c r="O11">
        <v>-1000</v>
      </c>
      <c r="P11">
        <v>1000</v>
      </c>
      <c r="R11" t="s">
        <v>106</v>
      </c>
      <c r="S11" t="s">
        <v>72</v>
      </c>
      <c r="T11">
        <v>0</v>
      </c>
      <c r="U11">
        <v>0</v>
      </c>
      <c r="V11">
        <v>0</v>
      </c>
      <c r="W11">
        <v>-1000</v>
      </c>
      <c r="X11">
        <v>1000</v>
      </c>
      <c r="Z11" t="s">
        <v>106</v>
      </c>
      <c r="AA11" t="s">
        <v>72</v>
      </c>
      <c r="AB11">
        <v>12.4</v>
      </c>
      <c r="AC11">
        <v>12.4</v>
      </c>
      <c r="AD11">
        <v>12.4</v>
      </c>
      <c r="AE11">
        <v>-1000</v>
      </c>
      <c r="AF11">
        <v>1000</v>
      </c>
    </row>
    <row r="12" spans="1:32">
      <c r="A12" t="s">
        <v>107</v>
      </c>
      <c r="B12" t="s">
        <v>73</v>
      </c>
      <c r="C12">
        <v>0</v>
      </c>
      <c r="D12">
        <v>-0.89266100000000004</v>
      </c>
      <c r="E12">
        <v>3.2472000000000001E-2</v>
      </c>
      <c r="F12">
        <v>-1000</v>
      </c>
      <c r="G12">
        <v>1000</v>
      </c>
      <c r="J12" t="s">
        <v>107</v>
      </c>
      <c r="K12" t="s">
        <v>73</v>
      </c>
      <c r="L12">
        <v>0.54006299999999996</v>
      </c>
      <c r="M12">
        <v>0.23192499999999999</v>
      </c>
      <c r="N12">
        <v>0.68666000000000005</v>
      </c>
      <c r="O12">
        <v>-1000</v>
      </c>
      <c r="P12">
        <v>1000</v>
      </c>
      <c r="R12" t="s">
        <v>107</v>
      </c>
      <c r="S12" t="s">
        <v>73</v>
      </c>
      <c r="T12">
        <v>20.921485000000001</v>
      </c>
      <c r="U12">
        <v>20.622336000000001</v>
      </c>
      <c r="V12">
        <v>21.328430000000001</v>
      </c>
      <c r="W12">
        <v>-1000</v>
      </c>
      <c r="X12">
        <v>1000</v>
      </c>
      <c r="Z12" t="s">
        <v>107</v>
      </c>
      <c r="AA12" t="s">
        <v>73</v>
      </c>
      <c r="AB12">
        <v>0</v>
      </c>
      <c r="AC12">
        <v>-1.0400830000000001</v>
      </c>
      <c r="AD12">
        <v>0.18925600000000001</v>
      </c>
      <c r="AE12">
        <v>-1000</v>
      </c>
      <c r="AF12">
        <v>1000</v>
      </c>
    </row>
    <row r="13" spans="1:32">
      <c r="A13" t="s">
        <v>108</v>
      </c>
      <c r="B13" t="s">
        <v>74</v>
      </c>
      <c r="C13">
        <v>8.9</v>
      </c>
      <c r="D13">
        <v>8.9</v>
      </c>
      <c r="E13">
        <v>8.9</v>
      </c>
      <c r="F13">
        <v>0</v>
      </c>
      <c r="G13">
        <v>1000</v>
      </c>
      <c r="J13" t="s">
        <v>108</v>
      </c>
      <c r="K13" t="s">
        <v>74</v>
      </c>
      <c r="L13">
        <v>0</v>
      </c>
      <c r="M13">
        <v>0</v>
      </c>
      <c r="N13">
        <v>0</v>
      </c>
      <c r="O13">
        <v>0</v>
      </c>
      <c r="P13">
        <v>1000</v>
      </c>
      <c r="R13" t="s">
        <v>108</v>
      </c>
      <c r="S13" t="s">
        <v>74</v>
      </c>
      <c r="T13">
        <v>0</v>
      </c>
      <c r="U13">
        <v>0</v>
      </c>
      <c r="V13">
        <v>0</v>
      </c>
      <c r="W13">
        <v>0</v>
      </c>
      <c r="X13">
        <v>1000</v>
      </c>
      <c r="Z13" t="s">
        <v>108</v>
      </c>
      <c r="AA13" t="s">
        <v>74</v>
      </c>
      <c r="AB13">
        <v>12.4</v>
      </c>
      <c r="AC13">
        <v>12.4</v>
      </c>
      <c r="AD13">
        <v>12.4</v>
      </c>
      <c r="AE13">
        <v>0</v>
      </c>
      <c r="AF13">
        <v>1000</v>
      </c>
    </row>
    <row r="14" spans="1:32">
      <c r="A14" t="s">
        <v>109</v>
      </c>
      <c r="B14" t="s">
        <v>75</v>
      </c>
      <c r="C14">
        <v>0</v>
      </c>
      <c r="D14">
        <v>0</v>
      </c>
      <c r="E14">
        <v>0</v>
      </c>
      <c r="F14">
        <v>0</v>
      </c>
      <c r="G14">
        <v>0</v>
      </c>
      <c r="J14" t="s">
        <v>109</v>
      </c>
      <c r="K14" t="s">
        <v>75</v>
      </c>
      <c r="L14">
        <v>0</v>
      </c>
      <c r="M14">
        <v>0</v>
      </c>
      <c r="N14">
        <v>0</v>
      </c>
      <c r="O14">
        <v>0</v>
      </c>
      <c r="P14">
        <v>0</v>
      </c>
      <c r="R14" t="s">
        <v>109</v>
      </c>
      <c r="S14" t="s">
        <v>75</v>
      </c>
      <c r="T14">
        <v>0</v>
      </c>
      <c r="U14">
        <v>0</v>
      </c>
      <c r="V14">
        <v>0</v>
      </c>
      <c r="W14">
        <v>0</v>
      </c>
      <c r="X14">
        <v>0</v>
      </c>
      <c r="Z14" t="s">
        <v>109</v>
      </c>
      <c r="AA14" t="s">
        <v>75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>
      <c r="A15" t="s">
        <v>110</v>
      </c>
      <c r="B15" t="s">
        <v>76</v>
      </c>
      <c r="C15">
        <v>0</v>
      </c>
      <c r="D15">
        <v>0</v>
      </c>
      <c r="E15">
        <v>0</v>
      </c>
      <c r="F15">
        <v>0</v>
      </c>
      <c r="G15">
        <v>0</v>
      </c>
      <c r="J15" t="s">
        <v>110</v>
      </c>
      <c r="K15" t="s">
        <v>76</v>
      </c>
      <c r="L15">
        <v>0</v>
      </c>
      <c r="M15">
        <v>0</v>
      </c>
      <c r="N15">
        <v>0</v>
      </c>
      <c r="O15">
        <v>0</v>
      </c>
      <c r="P15">
        <v>0</v>
      </c>
      <c r="R15" t="s">
        <v>110</v>
      </c>
      <c r="S15" t="s">
        <v>76</v>
      </c>
      <c r="T15">
        <v>0</v>
      </c>
      <c r="U15">
        <v>0</v>
      </c>
      <c r="V15">
        <v>0</v>
      </c>
      <c r="W15">
        <v>0</v>
      </c>
      <c r="X15">
        <v>0</v>
      </c>
      <c r="Z15" t="s">
        <v>110</v>
      </c>
      <c r="AA15" t="s">
        <v>76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>
      <c r="A16" t="s">
        <v>111</v>
      </c>
      <c r="B16" t="s">
        <v>77</v>
      </c>
      <c r="C16">
        <v>-1.3809720000000001</v>
      </c>
      <c r="D16">
        <v>-1.6028180000000001</v>
      </c>
      <c r="E16">
        <v>-0.98245099999999996</v>
      </c>
      <c r="F16">
        <v>-1000</v>
      </c>
      <c r="G16">
        <v>1000</v>
      </c>
      <c r="J16" t="s">
        <v>111</v>
      </c>
      <c r="K16" t="s">
        <v>77</v>
      </c>
      <c r="L16">
        <v>-3.3926940000000001</v>
      </c>
      <c r="M16">
        <v>-3.7539419999999999</v>
      </c>
      <c r="N16">
        <v>-2.8035960000000002</v>
      </c>
      <c r="O16">
        <v>-1000</v>
      </c>
      <c r="P16">
        <v>1000</v>
      </c>
      <c r="R16" t="s">
        <v>111</v>
      </c>
      <c r="S16" t="s">
        <v>77</v>
      </c>
      <c r="T16">
        <v>-16.269666999999998</v>
      </c>
      <c r="U16">
        <v>-16.414641</v>
      </c>
      <c r="V16">
        <v>-15.872293000000001</v>
      </c>
      <c r="W16">
        <v>-1000</v>
      </c>
      <c r="X16">
        <v>0</v>
      </c>
      <c r="Z16" t="s">
        <v>111</v>
      </c>
      <c r="AA16" t="s">
        <v>77</v>
      </c>
      <c r="AB16">
        <v>-9.5102449999999994</v>
      </c>
      <c r="AC16">
        <v>-10.193747999999999</v>
      </c>
      <c r="AD16">
        <v>-8.9104329999999994</v>
      </c>
      <c r="AE16">
        <v>-1000</v>
      </c>
      <c r="AF16">
        <v>1000</v>
      </c>
    </row>
    <row r="17" spans="1:32">
      <c r="A17" t="s">
        <v>112</v>
      </c>
      <c r="B17" t="s">
        <v>78</v>
      </c>
      <c r="C17">
        <v>0</v>
      </c>
      <c r="D17">
        <v>-10.303110999999999</v>
      </c>
      <c r="E17">
        <v>80.782141999999993</v>
      </c>
      <c r="F17">
        <v>-1000</v>
      </c>
      <c r="G17">
        <v>1000</v>
      </c>
      <c r="J17" t="s">
        <v>112</v>
      </c>
      <c r="K17" t="s">
        <v>78</v>
      </c>
      <c r="L17">
        <v>3.8233130000000002</v>
      </c>
      <c r="M17">
        <v>-3.7539419999999999</v>
      </c>
      <c r="N17">
        <v>11.833902999999999</v>
      </c>
      <c r="O17">
        <v>-1000</v>
      </c>
      <c r="P17">
        <v>1000</v>
      </c>
      <c r="R17" t="s">
        <v>112</v>
      </c>
      <c r="S17" t="s">
        <v>78</v>
      </c>
      <c r="T17">
        <v>25.430333000000001</v>
      </c>
      <c r="U17">
        <v>24.818663000000001</v>
      </c>
      <c r="V17">
        <v>25.827707</v>
      </c>
      <c r="W17">
        <v>-1000</v>
      </c>
      <c r="X17">
        <v>1000</v>
      </c>
      <c r="Z17" t="s">
        <v>112</v>
      </c>
      <c r="AA17" t="s">
        <v>78</v>
      </c>
      <c r="AB17">
        <v>15.146986</v>
      </c>
      <c r="AC17">
        <v>-10.193747999999999</v>
      </c>
      <c r="AD17">
        <v>19.744387</v>
      </c>
      <c r="AE17">
        <v>-1000</v>
      </c>
      <c r="AF17">
        <v>1000</v>
      </c>
    </row>
    <row r="18" spans="1:32">
      <c r="A18" t="s">
        <v>113</v>
      </c>
      <c r="B18" t="s">
        <v>79</v>
      </c>
      <c r="C18">
        <v>0</v>
      </c>
      <c r="D18">
        <v>-80.782141999999993</v>
      </c>
      <c r="E18">
        <v>10.303110999999999</v>
      </c>
      <c r="F18">
        <v>-1000</v>
      </c>
      <c r="G18">
        <v>1000</v>
      </c>
      <c r="J18" t="s">
        <v>113</v>
      </c>
      <c r="K18" t="s">
        <v>79</v>
      </c>
      <c r="L18">
        <v>-3.8233130000000002</v>
      </c>
      <c r="M18">
        <v>-11.833902999999999</v>
      </c>
      <c r="N18">
        <v>3.7539419999999999</v>
      </c>
      <c r="O18">
        <v>-1000</v>
      </c>
      <c r="P18">
        <v>1000</v>
      </c>
      <c r="R18" t="s">
        <v>113</v>
      </c>
      <c r="S18" t="s">
        <v>79</v>
      </c>
      <c r="T18">
        <v>-25.430333000000001</v>
      </c>
      <c r="U18">
        <v>-25.827707</v>
      </c>
      <c r="V18">
        <v>-24.818663000000001</v>
      </c>
      <c r="W18">
        <v>-1000</v>
      </c>
      <c r="X18">
        <v>1000</v>
      </c>
      <c r="Z18" t="s">
        <v>113</v>
      </c>
      <c r="AA18" t="s">
        <v>79</v>
      </c>
      <c r="AB18">
        <v>-15.146986</v>
      </c>
      <c r="AC18">
        <v>-19.744387</v>
      </c>
      <c r="AD18">
        <v>10.193747999999999</v>
      </c>
      <c r="AE18">
        <v>-1000</v>
      </c>
      <c r="AF18">
        <v>1000</v>
      </c>
    </row>
    <row r="19" spans="1:32">
      <c r="A19" t="s">
        <v>114</v>
      </c>
      <c r="B19" t="s">
        <v>80</v>
      </c>
      <c r="C19">
        <v>0</v>
      </c>
      <c r="D19">
        <v>-31.531271</v>
      </c>
      <c r="E19">
        <v>0</v>
      </c>
      <c r="F19">
        <v>-1000</v>
      </c>
      <c r="G19">
        <v>1000</v>
      </c>
      <c r="J19" t="s">
        <v>114</v>
      </c>
      <c r="K19" t="s">
        <v>80</v>
      </c>
      <c r="L19">
        <v>-8.0198859999999996</v>
      </c>
      <c r="M19">
        <v>-8.5171390000000002</v>
      </c>
      <c r="N19">
        <v>-7.1324949999999996</v>
      </c>
      <c r="O19">
        <v>-1000</v>
      </c>
      <c r="P19">
        <v>0</v>
      </c>
      <c r="R19" t="s">
        <v>114</v>
      </c>
      <c r="S19" t="s">
        <v>80</v>
      </c>
      <c r="T19">
        <v>-28.491105000000001</v>
      </c>
      <c r="U19">
        <v>-28.673846000000001</v>
      </c>
      <c r="V19">
        <v>-28.230484000000001</v>
      </c>
      <c r="W19">
        <v>-1000</v>
      </c>
      <c r="X19">
        <v>0</v>
      </c>
      <c r="Z19" t="s">
        <v>114</v>
      </c>
      <c r="AA19" t="s">
        <v>80</v>
      </c>
      <c r="AB19">
        <v>-16.590705</v>
      </c>
      <c r="AC19">
        <v>-17.426190999999999</v>
      </c>
      <c r="AD19">
        <v>-15.589088</v>
      </c>
      <c r="AE19">
        <v>-1000</v>
      </c>
      <c r="AF19">
        <v>0</v>
      </c>
    </row>
    <row r="20" spans="1:32">
      <c r="A20" t="s">
        <v>115</v>
      </c>
      <c r="B20" t="s">
        <v>81</v>
      </c>
      <c r="C20">
        <v>-6.0389369999999998</v>
      </c>
      <c r="D20">
        <v>-6.0969340000000001</v>
      </c>
      <c r="E20">
        <v>-5.1388819999999997</v>
      </c>
      <c r="F20">
        <v>-1000</v>
      </c>
      <c r="G20">
        <v>1000</v>
      </c>
      <c r="J20" t="s">
        <v>115</v>
      </c>
      <c r="K20" t="s">
        <v>81</v>
      </c>
      <c r="L20">
        <v>-6.3235390000000002</v>
      </c>
      <c r="M20">
        <v>-6.6401680000000001</v>
      </c>
      <c r="N20">
        <v>-5.7306970000000002</v>
      </c>
      <c r="O20">
        <v>-1000</v>
      </c>
      <c r="P20">
        <v>1000</v>
      </c>
      <c r="R20" t="s">
        <v>115</v>
      </c>
      <c r="S20" t="s">
        <v>81</v>
      </c>
      <c r="T20">
        <v>-20.356272000000001</v>
      </c>
      <c r="U20">
        <v>-20.791484000000001</v>
      </c>
      <c r="V20">
        <v>-20.08539</v>
      </c>
      <c r="W20">
        <v>-1000</v>
      </c>
      <c r="X20">
        <v>1000</v>
      </c>
      <c r="Z20" t="s">
        <v>115</v>
      </c>
      <c r="AA20" t="s">
        <v>81</v>
      </c>
      <c r="AB20">
        <v>-11.835583</v>
      </c>
      <c r="AC20">
        <v>-12.329317</v>
      </c>
      <c r="AD20">
        <v>-10.823722</v>
      </c>
      <c r="AE20">
        <v>-1000</v>
      </c>
      <c r="AF20">
        <v>1000</v>
      </c>
    </row>
    <row r="21" spans="1:32">
      <c r="A21" t="s">
        <v>116</v>
      </c>
      <c r="B21" t="s">
        <v>82</v>
      </c>
      <c r="C21">
        <v>0</v>
      </c>
      <c r="D21">
        <v>0</v>
      </c>
      <c r="E21">
        <v>0.89266100000000004</v>
      </c>
      <c r="F21">
        <v>-1000</v>
      </c>
      <c r="G21">
        <v>1000</v>
      </c>
      <c r="J21" t="s">
        <v>116</v>
      </c>
      <c r="K21" t="s">
        <v>82</v>
      </c>
      <c r="L21">
        <v>0</v>
      </c>
      <c r="M21">
        <v>-4.093324</v>
      </c>
      <c r="N21">
        <v>3.7096049999999998</v>
      </c>
      <c r="O21">
        <v>-1000</v>
      </c>
      <c r="P21">
        <v>1000</v>
      </c>
      <c r="R21" t="s">
        <v>116</v>
      </c>
      <c r="S21" t="s">
        <v>82</v>
      </c>
      <c r="T21">
        <v>0.44500899999999999</v>
      </c>
      <c r="U21">
        <v>0.12717899999999999</v>
      </c>
      <c r="V21">
        <v>0.65548700000000004</v>
      </c>
      <c r="W21">
        <v>-1000</v>
      </c>
      <c r="X21">
        <v>1000</v>
      </c>
      <c r="Z21" t="s">
        <v>116</v>
      </c>
      <c r="AA21" t="s">
        <v>82</v>
      </c>
      <c r="AB21">
        <v>0.44438299999999997</v>
      </c>
      <c r="AC21">
        <v>-2.0945290000000001</v>
      </c>
      <c r="AD21">
        <v>13.139065</v>
      </c>
      <c r="AE21">
        <v>-1000</v>
      </c>
      <c r="AF21">
        <v>1000</v>
      </c>
    </row>
    <row r="22" spans="1:32">
      <c r="A22" t="s">
        <v>117</v>
      </c>
      <c r="B22" t="s">
        <v>83</v>
      </c>
      <c r="C22">
        <v>0</v>
      </c>
      <c r="D22">
        <v>0</v>
      </c>
      <c r="E22">
        <v>0</v>
      </c>
      <c r="F22">
        <v>-1000</v>
      </c>
      <c r="G22">
        <v>1000</v>
      </c>
      <c r="J22" t="s">
        <v>117</v>
      </c>
      <c r="K22" t="s">
        <v>83</v>
      </c>
      <c r="L22">
        <v>1.248208</v>
      </c>
      <c r="M22">
        <v>1.100611</v>
      </c>
      <c r="N22">
        <v>1.364441</v>
      </c>
      <c r="O22">
        <v>-1000</v>
      </c>
      <c r="P22">
        <v>1000</v>
      </c>
      <c r="R22" t="s">
        <v>117</v>
      </c>
      <c r="S22" t="s">
        <v>83</v>
      </c>
      <c r="T22">
        <v>8.0007110000000008</v>
      </c>
      <c r="U22">
        <v>7.9107789999999998</v>
      </c>
      <c r="V22">
        <v>8.0539780000000007</v>
      </c>
      <c r="W22">
        <v>-1000</v>
      </c>
      <c r="X22">
        <v>1000</v>
      </c>
      <c r="Z22" t="s">
        <v>117</v>
      </c>
      <c r="AA22" t="s">
        <v>83</v>
      </c>
      <c r="AB22">
        <v>4.6211890000000002</v>
      </c>
      <c r="AC22">
        <v>4.4406109999999996</v>
      </c>
      <c r="AD22">
        <v>4.8315099999999997</v>
      </c>
      <c r="AE22">
        <v>-1000</v>
      </c>
      <c r="AF22">
        <v>1000</v>
      </c>
    </row>
    <row r="23" spans="1:32">
      <c r="A23" t="s">
        <v>118</v>
      </c>
      <c r="B23" t="s">
        <v>84</v>
      </c>
      <c r="C23">
        <v>0</v>
      </c>
      <c r="D23">
        <v>0</v>
      </c>
      <c r="E23">
        <v>0</v>
      </c>
      <c r="F23">
        <v>0</v>
      </c>
      <c r="G23">
        <v>1000</v>
      </c>
      <c r="J23" t="s">
        <v>118</v>
      </c>
      <c r="K23" t="s">
        <v>84</v>
      </c>
      <c r="L23">
        <v>1.233576</v>
      </c>
      <c r="M23">
        <v>1.086711</v>
      </c>
      <c r="N23">
        <v>1.350541</v>
      </c>
      <c r="O23">
        <v>0</v>
      </c>
      <c r="P23">
        <v>1000</v>
      </c>
      <c r="R23" t="s">
        <v>118</v>
      </c>
      <c r="S23" t="s">
        <v>84</v>
      </c>
      <c r="T23">
        <v>7.9859249999999999</v>
      </c>
      <c r="U23">
        <v>7.8967330000000002</v>
      </c>
      <c r="V23">
        <v>8.0399320000000003</v>
      </c>
      <c r="W23">
        <v>0</v>
      </c>
      <c r="X23">
        <v>1000</v>
      </c>
      <c r="Z23" t="s">
        <v>118</v>
      </c>
      <c r="AA23" t="s">
        <v>84</v>
      </c>
      <c r="AB23">
        <v>4.6064239999999996</v>
      </c>
      <c r="AC23">
        <v>4.4265850000000002</v>
      </c>
      <c r="AD23">
        <v>4.8174830000000002</v>
      </c>
      <c r="AE23">
        <v>0</v>
      </c>
      <c r="AF23">
        <v>1000</v>
      </c>
    </row>
    <row r="24" spans="1:32">
      <c r="A24" t="s">
        <v>119</v>
      </c>
      <c r="B24" t="s">
        <v>85</v>
      </c>
      <c r="C24">
        <v>0</v>
      </c>
      <c r="D24">
        <v>0</v>
      </c>
      <c r="E24">
        <v>0</v>
      </c>
      <c r="F24">
        <v>-1000</v>
      </c>
      <c r="G24">
        <v>1000</v>
      </c>
      <c r="J24" t="s">
        <v>119</v>
      </c>
      <c r="K24" t="s">
        <v>85</v>
      </c>
      <c r="L24">
        <v>1.233576</v>
      </c>
      <c r="M24">
        <v>1.086711</v>
      </c>
      <c r="N24">
        <v>1.350541</v>
      </c>
      <c r="O24">
        <v>0</v>
      </c>
      <c r="P24">
        <v>1000</v>
      </c>
      <c r="R24" t="s">
        <v>119</v>
      </c>
      <c r="S24" t="s">
        <v>85</v>
      </c>
      <c r="T24">
        <v>7.9859249999999999</v>
      </c>
      <c r="U24">
        <v>7.8967330000000002</v>
      </c>
      <c r="V24">
        <v>8.0399320000000003</v>
      </c>
      <c r="W24">
        <v>0</v>
      </c>
      <c r="X24">
        <v>1000</v>
      </c>
      <c r="Z24" t="s">
        <v>119</v>
      </c>
      <c r="AA24" t="s">
        <v>85</v>
      </c>
      <c r="AB24">
        <v>4.6064239999999996</v>
      </c>
      <c r="AC24">
        <v>4.4265850000000002</v>
      </c>
      <c r="AD24">
        <v>4.8174830000000002</v>
      </c>
      <c r="AE24">
        <v>0</v>
      </c>
      <c r="AF24">
        <v>1000</v>
      </c>
    </row>
    <row r="25" spans="1:32">
      <c r="A25" t="s">
        <v>120</v>
      </c>
      <c r="B25" t="s">
        <v>86</v>
      </c>
      <c r="C25">
        <v>-2.34E-4</v>
      </c>
      <c r="D25">
        <v>-2.34E-4</v>
      </c>
      <c r="E25">
        <v>-2.1800000000000001E-4</v>
      </c>
      <c r="F25">
        <v>-1</v>
      </c>
      <c r="G25">
        <v>0</v>
      </c>
      <c r="J25" t="s">
        <v>120</v>
      </c>
      <c r="K25" t="s">
        <v>86</v>
      </c>
      <c r="L25">
        <v>-1.248443</v>
      </c>
      <c r="M25">
        <v>-1.3646640000000001</v>
      </c>
      <c r="N25">
        <v>-1.1008340000000001</v>
      </c>
      <c r="O25">
        <v>-1000</v>
      </c>
      <c r="P25">
        <v>0</v>
      </c>
      <c r="R25" t="s">
        <v>120</v>
      </c>
      <c r="S25" t="s">
        <v>86</v>
      </c>
      <c r="T25">
        <v>-8.0009479999999993</v>
      </c>
      <c r="U25">
        <v>-8.0542040000000004</v>
      </c>
      <c r="V25">
        <v>-7.9110050000000003</v>
      </c>
      <c r="W25">
        <v>-1000</v>
      </c>
      <c r="X25">
        <v>0</v>
      </c>
      <c r="Z25" t="s">
        <v>120</v>
      </c>
      <c r="AA25" t="s">
        <v>86</v>
      </c>
      <c r="AB25">
        <v>-4.6214259999999996</v>
      </c>
      <c r="AC25">
        <v>-4.8317350000000001</v>
      </c>
      <c r="AD25">
        <v>-4.440836</v>
      </c>
      <c r="AE25">
        <v>-1000</v>
      </c>
      <c r="AF25">
        <v>0</v>
      </c>
    </row>
    <row r="26" spans="1:32">
      <c r="A26" t="s">
        <v>121</v>
      </c>
      <c r="B26" t="s">
        <v>87</v>
      </c>
      <c r="C26">
        <v>2.34E-4</v>
      </c>
      <c r="D26">
        <v>2.1800000000000001E-4</v>
      </c>
      <c r="E26">
        <v>2.34E-4</v>
      </c>
      <c r="F26">
        <v>-1000</v>
      </c>
      <c r="G26">
        <v>1000</v>
      </c>
      <c r="J26" t="s">
        <v>121</v>
      </c>
      <c r="K26" t="s">
        <v>87</v>
      </c>
      <c r="L26">
        <v>1.248443</v>
      </c>
      <c r="M26">
        <v>1.1008340000000001</v>
      </c>
      <c r="N26">
        <v>1.3646640000000001</v>
      </c>
      <c r="O26">
        <v>-1000</v>
      </c>
      <c r="P26">
        <v>1000</v>
      </c>
      <c r="R26" t="s">
        <v>121</v>
      </c>
      <c r="S26" t="s">
        <v>87</v>
      </c>
      <c r="T26">
        <v>8.0009479999999993</v>
      </c>
      <c r="U26">
        <v>7.9110050000000003</v>
      </c>
      <c r="V26">
        <v>8.0542040000000004</v>
      </c>
      <c r="W26">
        <v>-1000</v>
      </c>
      <c r="X26">
        <v>1000</v>
      </c>
      <c r="Z26" t="s">
        <v>121</v>
      </c>
      <c r="AA26" t="s">
        <v>87</v>
      </c>
      <c r="AB26">
        <v>4.6214259999999996</v>
      </c>
      <c r="AC26">
        <v>4.440836</v>
      </c>
      <c r="AD26">
        <v>4.8317350000000001</v>
      </c>
      <c r="AE26">
        <v>-1000</v>
      </c>
      <c r="AF26">
        <v>1000</v>
      </c>
    </row>
    <row r="27" spans="1:32">
      <c r="A27" t="s">
        <v>122</v>
      </c>
      <c r="B27" t="s">
        <v>88</v>
      </c>
      <c r="C27">
        <v>0</v>
      </c>
      <c r="D27">
        <v>0</v>
      </c>
      <c r="E27">
        <v>0</v>
      </c>
      <c r="F27">
        <v>-1000</v>
      </c>
      <c r="G27">
        <v>1000</v>
      </c>
      <c r="J27" t="s">
        <v>122</v>
      </c>
      <c r="K27" t="s">
        <v>88</v>
      </c>
      <c r="L27">
        <v>1.248208</v>
      </c>
      <c r="M27">
        <v>1.100611</v>
      </c>
      <c r="N27">
        <v>1.364441</v>
      </c>
      <c r="O27">
        <v>-1000</v>
      </c>
      <c r="P27">
        <v>1000</v>
      </c>
      <c r="R27" t="s">
        <v>122</v>
      </c>
      <c r="S27" t="s">
        <v>88</v>
      </c>
      <c r="T27">
        <v>8.0007110000000008</v>
      </c>
      <c r="U27">
        <v>7.9107789999999998</v>
      </c>
      <c r="V27">
        <v>8.0539780000000007</v>
      </c>
      <c r="W27">
        <v>-1000</v>
      </c>
      <c r="X27">
        <v>1000</v>
      </c>
      <c r="Z27" t="s">
        <v>122</v>
      </c>
      <c r="AA27" t="s">
        <v>88</v>
      </c>
      <c r="AB27">
        <v>4.6211890000000002</v>
      </c>
      <c r="AC27">
        <v>4.4406109999999996</v>
      </c>
      <c r="AD27">
        <v>4.8315099999999997</v>
      </c>
      <c r="AE27">
        <v>-1000</v>
      </c>
      <c r="AF27">
        <v>1000</v>
      </c>
    </row>
    <row r="28" spans="1:32">
      <c r="A28" t="s">
        <v>123</v>
      </c>
      <c r="B28" t="s">
        <v>89</v>
      </c>
      <c r="C28">
        <v>-19.898879999999998</v>
      </c>
      <c r="D28">
        <v>-22.651299999999999</v>
      </c>
      <c r="E28">
        <v>24.645606999999998</v>
      </c>
      <c r="F28">
        <v>-1000</v>
      </c>
      <c r="G28">
        <v>1000</v>
      </c>
      <c r="J28" t="s">
        <v>123</v>
      </c>
      <c r="K28" t="s">
        <v>89</v>
      </c>
      <c r="L28">
        <v>0</v>
      </c>
      <c r="M28">
        <v>-0.35254799999999997</v>
      </c>
      <c r="N28">
        <v>0</v>
      </c>
      <c r="O28">
        <v>-1000</v>
      </c>
      <c r="P28">
        <v>1000</v>
      </c>
      <c r="R28" t="s">
        <v>123</v>
      </c>
      <c r="S28" t="s">
        <v>89</v>
      </c>
      <c r="T28">
        <v>0</v>
      </c>
      <c r="U28">
        <v>-0.295574</v>
      </c>
      <c r="V28">
        <v>0</v>
      </c>
      <c r="W28">
        <v>-1000</v>
      </c>
      <c r="X28">
        <v>1000</v>
      </c>
      <c r="Z28" t="s">
        <v>123</v>
      </c>
      <c r="AA28" t="s">
        <v>89</v>
      </c>
      <c r="AB28">
        <v>0</v>
      </c>
      <c r="AC28">
        <v>-1.0400830000000001</v>
      </c>
      <c r="AD28">
        <v>0</v>
      </c>
      <c r="AE28">
        <v>-1000</v>
      </c>
      <c r="AF28">
        <v>1000</v>
      </c>
    </row>
    <row r="29" spans="1:32">
      <c r="A29" t="s">
        <v>124</v>
      </c>
      <c r="B29" t="s">
        <v>90</v>
      </c>
      <c r="C29">
        <v>26.338913999999999</v>
      </c>
      <c r="D29">
        <v>-13.771329</v>
      </c>
      <c r="E29">
        <v>31.531271</v>
      </c>
      <c r="F29">
        <v>-1000</v>
      </c>
      <c r="G29">
        <v>1000</v>
      </c>
      <c r="J29" t="s">
        <v>124</v>
      </c>
      <c r="K29" t="s">
        <v>90</v>
      </c>
      <c r="L29">
        <v>0</v>
      </c>
      <c r="M29">
        <v>-0.23503199999999999</v>
      </c>
      <c r="N29">
        <v>0</v>
      </c>
      <c r="O29">
        <v>-1000</v>
      </c>
      <c r="P29">
        <v>1000</v>
      </c>
      <c r="R29" t="s">
        <v>124</v>
      </c>
      <c r="S29" t="s">
        <v>90</v>
      </c>
      <c r="T29">
        <v>0</v>
      </c>
      <c r="U29">
        <v>-0.19705</v>
      </c>
      <c r="V29">
        <v>0</v>
      </c>
      <c r="W29">
        <v>-1000</v>
      </c>
      <c r="X29">
        <v>1000</v>
      </c>
      <c r="Z29" t="s">
        <v>124</v>
      </c>
      <c r="AA29" t="s">
        <v>90</v>
      </c>
      <c r="AB29">
        <v>0</v>
      </c>
      <c r="AC29">
        <v>-0.69338900000000003</v>
      </c>
      <c r="AD29">
        <v>0</v>
      </c>
      <c r="AE29">
        <v>-1000</v>
      </c>
      <c r="AF29">
        <v>1000</v>
      </c>
    </row>
    <row r="30" spans="1:32">
      <c r="A30" t="s">
        <v>125</v>
      </c>
      <c r="B30" t="s">
        <v>91</v>
      </c>
      <c r="C30">
        <v>5.7699280000000002</v>
      </c>
      <c r="D30">
        <v>3.8726780000000001</v>
      </c>
      <c r="E30">
        <v>6.3764760000000003</v>
      </c>
      <c r="F30">
        <v>-1000</v>
      </c>
      <c r="G30">
        <v>1000</v>
      </c>
      <c r="J30" t="s">
        <v>125</v>
      </c>
      <c r="K30" t="s">
        <v>91</v>
      </c>
      <c r="L30">
        <v>-1.011682</v>
      </c>
      <c r="M30">
        <v>-8.8831039999999994</v>
      </c>
      <c r="N30">
        <v>6.8171480000000004</v>
      </c>
      <c r="O30">
        <v>-1000</v>
      </c>
      <c r="P30">
        <v>1000</v>
      </c>
      <c r="R30" t="s">
        <v>125</v>
      </c>
      <c r="S30" t="s">
        <v>91</v>
      </c>
      <c r="T30">
        <v>0</v>
      </c>
      <c r="U30">
        <v>0</v>
      </c>
      <c r="V30">
        <v>0.59114900000000004</v>
      </c>
      <c r="W30">
        <v>-1000</v>
      </c>
      <c r="X30">
        <v>1000</v>
      </c>
      <c r="Z30" t="s">
        <v>125</v>
      </c>
      <c r="AA30" t="s">
        <v>91</v>
      </c>
      <c r="AB30">
        <v>0</v>
      </c>
      <c r="AC30">
        <v>-25.733521</v>
      </c>
      <c r="AD30">
        <v>4.5664959999999999</v>
      </c>
      <c r="AE30">
        <v>-1000</v>
      </c>
      <c r="AF30">
        <v>1000</v>
      </c>
    </row>
    <row r="31" spans="1:32">
      <c r="A31" t="s">
        <v>126</v>
      </c>
      <c r="B31" t="s">
        <v>92</v>
      </c>
      <c r="C31">
        <v>4.8768580000000004</v>
      </c>
      <c r="D31">
        <v>0</v>
      </c>
      <c r="E31">
        <v>45.302599999999998</v>
      </c>
      <c r="F31">
        <v>-1000</v>
      </c>
      <c r="G31">
        <v>1000</v>
      </c>
      <c r="J31" t="s">
        <v>126</v>
      </c>
      <c r="K31" t="s">
        <v>92</v>
      </c>
      <c r="L31">
        <v>3.6080040000000002</v>
      </c>
      <c r="M31">
        <v>0</v>
      </c>
      <c r="N31">
        <v>7.7939230000000004</v>
      </c>
      <c r="O31">
        <v>-1000</v>
      </c>
      <c r="P31">
        <v>1000</v>
      </c>
      <c r="R31" t="s">
        <v>126</v>
      </c>
      <c r="S31" t="s">
        <v>92</v>
      </c>
      <c r="T31">
        <v>0</v>
      </c>
      <c r="U31">
        <v>-0.295574</v>
      </c>
      <c r="V31">
        <v>0</v>
      </c>
      <c r="W31">
        <v>-1000</v>
      </c>
      <c r="X31">
        <v>1000</v>
      </c>
      <c r="Z31" t="s">
        <v>126</v>
      </c>
      <c r="AA31" t="s">
        <v>92</v>
      </c>
      <c r="AB31">
        <v>12.328616</v>
      </c>
      <c r="AC31">
        <v>0</v>
      </c>
      <c r="AD31">
        <v>14.969068</v>
      </c>
      <c r="AE31">
        <v>-1000</v>
      </c>
      <c r="AF31">
        <v>1000</v>
      </c>
    </row>
    <row r="32" spans="1:32">
      <c r="A32" t="s">
        <v>127</v>
      </c>
      <c r="B32" t="s">
        <v>93</v>
      </c>
      <c r="C32">
        <v>5.8630000000000004</v>
      </c>
      <c r="D32">
        <v>5.4622359999999999</v>
      </c>
      <c r="E32">
        <v>6.0969340000000001</v>
      </c>
      <c r="F32">
        <v>-1000</v>
      </c>
      <c r="G32">
        <v>1000</v>
      </c>
      <c r="J32" t="s">
        <v>127</v>
      </c>
      <c r="K32" t="s">
        <v>93</v>
      </c>
      <c r="L32">
        <v>6.3235390000000002</v>
      </c>
      <c r="M32">
        <v>5.7306970000000002</v>
      </c>
      <c r="N32">
        <v>6.6401680000000001</v>
      </c>
      <c r="O32">
        <v>-1000</v>
      </c>
      <c r="P32">
        <v>1000</v>
      </c>
      <c r="R32" t="s">
        <v>127</v>
      </c>
      <c r="S32" t="s">
        <v>93</v>
      </c>
      <c r="T32">
        <v>-0.65692200000000001</v>
      </c>
      <c r="U32">
        <v>-0.97231299999999998</v>
      </c>
      <c r="V32">
        <v>-0.52035699999999996</v>
      </c>
      <c r="W32">
        <v>-1000</v>
      </c>
      <c r="X32">
        <v>1000</v>
      </c>
      <c r="Z32" t="s">
        <v>127</v>
      </c>
      <c r="AA32" t="s">
        <v>93</v>
      </c>
      <c r="AB32">
        <v>11.744002999999999</v>
      </c>
      <c r="AC32">
        <v>11.259888</v>
      </c>
      <c r="AD32">
        <v>12.329317</v>
      </c>
      <c r="AE32">
        <v>-1000</v>
      </c>
      <c r="AF32">
        <v>1000</v>
      </c>
    </row>
    <row r="33" spans="1:32">
      <c r="A33" t="s">
        <v>128</v>
      </c>
      <c r="B33" t="s">
        <v>94</v>
      </c>
      <c r="C33">
        <v>6.5547570000000004</v>
      </c>
      <c r="D33">
        <v>6.1005079999999996</v>
      </c>
      <c r="E33">
        <v>6.7027089999999996</v>
      </c>
      <c r="F33">
        <v>-1000</v>
      </c>
      <c r="G33">
        <v>1000</v>
      </c>
      <c r="J33" t="s">
        <v>128</v>
      </c>
      <c r="K33" t="s">
        <v>94</v>
      </c>
      <c r="L33">
        <v>6.6527919999999998</v>
      </c>
      <c r="M33">
        <v>5.9297019999999998</v>
      </c>
      <c r="N33">
        <v>15.967528</v>
      </c>
      <c r="O33">
        <v>-1000</v>
      </c>
      <c r="P33">
        <v>1000</v>
      </c>
      <c r="R33" t="s">
        <v>128</v>
      </c>
      <c r="S33" t="s">
        <v>94</v>
      </c>
      <c r="T33">
        <v>21.973516</v>
      </c>
      <c r="U33">
        <v>21.772438000000001</v>
      </c>
      <c r="V33">
        <v>22.169388999999999</v>
      </c>
      <c r="W33">
        <v>-1000</v>
      </c>
      <c r="X33">
        <v>1000</v>
      </c>
      <c r="Z33" t="s">
        <v>128</v>
      </c>
      <c r="AA33" t="s">
        <v>94</v>
      </c>
      <c r="AB33">
        <v>12.644178</v>
      </c>
      <c r="AC33">
        <v>12.034902000000001</v>
      </c>
      <c r="AD33">
        <v>39.122978000000003</v>
      </c>
      <c r="AE33">
        <v>-1000</v>
      </c>
      <c r="AF33">
        <v>1000</v>
      </c>
    </row>
    <row r="34" spans="1:32">
      <c r="A34" t="s">
        <v>129</v>
      </c>
      <c r="B34" t="s">
        <v>95</v>
      </c>
      <c r="C34">
        <v>6.0389369999999998</v>
      </c>
      <c r="D34">
        <v>5.1388819999999997</v>
      </c>
      <c r="E34">
        <v>6.0969340000000001</v>
      </c>
      <c r="F34">
        <v>0</v>
      </c>
      <c r="G34">
        <v>1000</v>
      </c>
      <c r="J34" t="s">
        <v>129</v>
      </c>
      <c r="K34" t="s">
        <v>95</v>
      </c>
      <c r="L34">
        <v>6.3235390000000002</v>
      </c>
      <c r="M34">
        <v>5.7306970000000002</v>
      </c>
      <c r="N34">
        <v>6.6401680000000001</v>
      </c>
      <c r="O34">
        <v>0</v>
      </c>
      <c r="P34">
        <v>1000</v>
      </c>
      <c r="R34" t="s">
        <v>129</v>
      </c>
      <c r="S34" t="s">
        <v>95</v>
      </c>
      <c r="T34">
        <v>20.356272000000001</v>
      </c>
      <c r="U34">
        <v>20.08539</v>
      </c>
      <c r="V34">
        <v>20.532321</v>
      </c>
      <c r="W34">
        <v>0</v>
      </c>
      <c r="X34">
        <v>1000</v>
      </c>
      <c r="Z34" t="s">
        <v>129</v>
      </c>
      <c r="AA34" t="s">
        <v>95</v>
      </c>
      <c r="AB34">
        <v>11.835583</v>
      </c>
      <c r="AC34">
        <v>10.823722</v>
      </c>
      <c r="AD34">
        <v>12.329317</v>
      </c>
      <c r="AE34">
        <v>0</v>
      </c>
      <c r="AF34">
        <v>1000</v>
      </c>
    </row>
    <row r="35" spans="1:32">
      <c r="A35" t="s">
        <v>130</v>
      </c>
      <c r="B35" t="s">
        <v>96</v>
      </c>
      <c r="C35">
        <v>0</v>
      </c>
      <c r="D35">
        <v>0</v>
      </c>
      <c r="E35">
        <v>0</v>
      </c>
      <c r="F35">
        <v>0</v>
      </c>
      <c r="G35">
        <v>0</v>
      </c>
      <c r="J35" t="s">
        <v>130</v>
      </c>
      <c r="K35" t="s">
        <v>96</v>
      </c>
      <c r="L35">
        <v>0</v>
      </c>
      <c r="M35">
        <v>0</v>
      </c>
      <c r="N35">
        <v>0</v>
      </c>
      <c r="O35">
        <v>0</v>
      </c>
      <c r="P35">
        <v>0</v>
      </c>
      <c r="R35" t="s">
        <v>130</v>
      </c>
      <c r="S35" t="s">
        <v>96</v>
      </c>
      <c r="T35">
        <v>0</v>
      </c>
      <c r="U35">
        <v>0</v>
      </c>
      <c r="V35">
        <v>0</v>
      </c>
      <c r="W35">
        <v>0</v>
      </c>
      <c r="X35">
        <v>0</v>
      </c>
      <c r="Z35" t="s">
        <v>130</v>
      </c>
      <c r="AA35" t="s">
        <v>96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>
      <c r="A36" t="s">
        <v>131</v>
      </c>
      <c r="B36" t="s">
        <v>97</v>
      </c>
      <c r="C36">
        <v>0</v>
      </c>
      <c r="D36">
        <v>0</v>
      </c>
      <c r="E36">
        <v>0.44633</v>
      </c>
      <c r="F36">
        <v>0</v>
      </c>
      <c r="G36">
        <v>1000</v>
      </c>
      <c r="J36" t="s">
        <v>131</v>
      </c>
      <c r="K36" t="s">
        <v>97</v>
      </c>
      <c r="L36">
        <v>0</v>
      </c>
      <c r="M36">
        <v>0</v>
      </c>
      <c r="N36">
        <v>0.17627399999999999</v>
      </c>
      <c r="O36">
        <v>0</v>
      </c>
      <c r="P36">
        <v>1000</v>
      </c>
      <c r="R36" t="s">
        <v>131</v>
      </c>
      <c r="S36" t="s">
        <v>97</v>
      </c>
      <c r="T36">
        <v>0</v>
      </c>
      <c r="U36">
        <v>0</v>
      </c>
      <c r="V36">
        <v>0.147787</v>
      </c>
      <c r="W36">
        <v>0</v>
      </c>
      <c r="X36">
        <v>1000</v>
      </c>
      <c r="Z36" t="s">
        <v>131</v>
      </c>
      <c r="AA36" t="s">
        <v>97</v>
      </c>
      <c r="AB36">
        <v>0</v>
      </c>
      <c r="AC36">
        <v>0</v>
      </c>
      <c r="AD36">
        <v>0.520042</v>
      </c>
      <c r="AE36">
        <v>0</v>
      </c>
      <c r="AF36">
        <v>1000</v>
      </c>
    </row>
    <row r="37" spans="1:32">
      <c r="A37" t="s">
        <v>197</v>
      </c>
      <c r="B37" t="s">
        <v>198</v>
      </c>
      <c r="J37" t="s">
        <v>197</v>
      </c>
      <c r="K37" t="s">
        <v>198</v>
      </c>
      <c r="R37" t="s">
        <v>197</v>
      </c>
      <c r="S37" t="s">
        <v>198</v>
      </c>
      <c r="T37">
        <v>4</v>
      </c>
      <c r="U37">
        <v>3.9554</v>
      </c>
      <c r="V37">
        <v>4.0270000000000001</v>
      </c>
      <c r="W37">
        <v>-1000</v>
      </c>
      <c r="X37">
        <v>1000</v>
      </c>
      <c r="Z37" t="s">
        <v>197</v>
      </c>
      <c r="AA37" t="s">
        <v>198</v>
      </c>
      <c r="AB37">
        <v>2.3109999999999999</v>
      </c>
      <c r="AC37">
        <v>2.2202999999999999</v>
      </c>
      <c r="AD37">
        <v>2.4157999999999999</v>
      </c>
      <c r="AE37">
        <v>-1000</v>
      </c>
      <c r="AF37">
        <v>1000</v>
      </c>
    </row>
    <row r="38" spans="1:32">
      <c r="A38" t="s">
        <v>133</v>
      </c>
      <c r="J38" t="s">
        <v>133</v>
      </c>
      <c r="R38" t="s">
        <v>133</v>
      </c>
      <c r="Z38" t="s">
        <v>133</v>
      </c>
    </row>
    <row r="40" spans="1:32">
      <c r="B40" t="s">
        <v>196</v>
      </c>
      <c r="C40">
        <f>C45/C64</f>
        <v>-1.5183577987974608</v>
      </c>
      <c r="D40">
        <f>D45/D64</f>
        <v>-1.6025026409783694</v>
      </c>
      <c r="E40">
        <f>E45/E64</f>
        <v>-1.4917302830968857</v>
      </c>
      <c r="J40" s="19" t="s">
        <v>188</v>
      </c>
      <c r="K40" s="19"/>
      <c r="L40" s="19">
        <f>L67/L49</f>
        <v>4.5752989924249645</v>
      </c>
      <c r="M40" s="19">
        <f>M67/M49</f>
        <v>4.1856456974024372</v>
      </c>
      <c r="N40" s="19">
        <f>N67/N49</f>
        <v>5.1887932240464947</v>
      </c>
      <c r="S40" t="s">
        <v>135</v>
      </c>
    </row>
    <row r="41" spans="1:32" s="19" customFormat="1"/>
    <row r="42" spans="1:32" s="57" customFormat="1">
      <c r="A42" s="57" t="s">
        <v>195</v>
      </c>
      <c r="R42" s="57" t="s">
        <v>136</v>
      </c>
      <c r="T42" s="57">
        <f>T65/T50</f>
        <v>5.2118823919365562</v>
      </c>
      <c r="U42" s="57">
        <f t="shared" ref="U42:V42" si="0">U65/U50</f>
        <v>5.177420388160022</v>
      </c>
      <c r="V42" s="57">
        <f t="shared" si="0"/>
        <v>5.2711381170913176</v>
      </c>
      <c r="AA42" s="57" t="s">
        <v>137</v>
      </c>
      <c r="AB42" s="57">
        <f>AB49/AB51</f>
        <v>2.6831545068556766</v>
      </c>
      <c r="AC42" s="57">
        <f>AC49/AC51</f>
        <v>2.5663659120378082</v>
      </c>
      <c r="AD42" s="57">
        <f>AD49/AD51</f>
        <v>2.7922670416110842</v>
      </c>
    </row>
    <row r="43" spans="1:32">
      <c r="A43" t="s">
        <v>138</v>
      </c>
      <c r="B43" t="s">
        <v>139</v>
      </c>
      <c r="C43">
        <v>-1.2999999999999999E-5</v>
      </c>
      <c r="D43">
        <v>-1.2999999999999999E-5</v>
      </c>
      <c r="E43">
        <v>-1.2E-5</v>
      </c>
      <c r="F43">
        <v>-1000</v>
      </c>
      <c r="G43">
        <v>1000</v>
      </c>
    </row>
    <row r="44" spans="1:32">
      <c r="A44" t="s">
        <v>140</v>
      </c>
      <c r="B44" t="s">
        <v>141</v>
      </c>
      <c r="C44">
        <v>-2.81E-4</v>
      </c>
      <c r="D44">
        <v>-2.81E-4</v>
      </c>
      <c r="E44">
        <v>-2.61E-4</v>
      </c>
      <c r="F44">
        <v>-1000</v>
      </c>
      <c r="G44">
        <v>1000</v>
      </c>
    </row>
    <row r="45" spans="1:32">
      <c r="A45" t="s">
        <v>100</v>
      </c>
      <c r="B45" t="s">
        <v>66</v>
      </c>
      <c r="C45">
        <v>-8.9</v>
      </c>
      <c r="D45">
        <v>-8.9</v>
      </c>
      <c r="E45">
        <v>-8.9</v>
      </c>
      <c r="F45">
        <v>-8.9</v>
      </c>
      <c r="G45">
        <v>-8.9</v>
      </c>
      <c r="Z45" t="s">
        <v>176</v>
      </c>
    </row>
    <row r="46" spans="1:32">
      <c r="A46" t="s">
        <v>144</v>
      </c>
      <c r="B46" t="s">
        <v>145</v>
      </c>
      <c r="C46">
        <v>-3.4E-5</v>
      </c>
      <c r="D46">
        <v>-3.4E-5</v>
      </c>
      <c r="E46">
        <v>-3.1999999999999999E-5</v>
      </c>
      <c r="F46">
        <v>-1000</v>
      </c>
      <c r="G46">
        <v>1000</v>
      </c>
      <c r="J46" t="s">
        <v>138</v>
      </c>
      <c r="K46" t="s">
        <v>139</v>
      </c>
      <c r="L46">
        <v>-1.2999999999999999E-5</v>
      </c>
      <c r="M46">
        <v>-1.2999999999999999E-5</v>
      </c>
      <c r="N46">
        <v>-1.2999999999999999E-5</v>
      </c>
      <c r="O46">
        <v>-1000</v>
      </c>
      <c r="P46">
        <v>1000</v>
      </c>
      <c r="R46" t="s">
        <v>138</v>
      </c>
      <c r="S46" t="s">
        <v>139</v>
      </c>
      <c r="T46">
        <v>-1.2999999999999999E-5</v>
      </c>
      <c r="U46">
        <v>-1.2999999999999999E-5</v>
      </c>
      <c r="V46">
        <v>-1.2999999999999999E-5</v>
      </c>
      <c r="W46">
        <v>-1000</v>
      </c>
      <c r="X46">
        <v>1000</v>
      </c>
      <c r="Z46" t="s">
        <v>138</v>
      </c>
      <c r="AA46" t="s">
        <v>139</v>
      </c>
      <c r="AB46">
        <v>-1.2999999999999999E-5</v>
      </c>
      <c r="AC46">
        <v>-1.2999999999999999E-5</v>
      </c>
      <c r="AD46">
        <v>-1.2999999999999999E-5</v>
      </c>
      <c r="AE46">
        <v>-1000</v>
      </c>
      <c r="AF46">
        <v>1000</v>
      </c>
    </row>
    <row r="47" spans="1:32">
      <c r="A47" t="s">
        <v>120</v>
      </c>
      <c r="B47" t="s">
        <v>86</v>
      </c>
      <c r="C47">
        <v>-2.34E-4</v>
      </c>
      <c r="D47">
        <v>-2.34E-4</v>
      </c>
      <c r="E47">
        <v>-2.1800000000000001E-4</v>
      </c>
      <c r="F47">
        <v>-1</v>
      </c>
      <c r="G47">
        <v>0</v>
      </c>
      <c r="J47" t="s">
        <v>140</v>
      </c>
      <c r="K47" t="s">
        <v>141</v>
      </c>
      <c r="L47">
        <v>-2.8200000000000002E-4</v>
      </c>
      <c r="M47">
        <v>-2.8200000000000002E-4</v>
      </c>
      <c r="N47">
        <v>-2.6800000000000001E-4</v>
      </c>
      <c r="O47">
        <v>-1000</v>
      </c>
      <c r="P47">
        <v>1000</v>
      </c>
      <c r="R47" t="s">
        <v>140</v>
      </c>
      <c r="S47" t="s">
        <v>141</v>
      </c>
      <c r="T47">
        <v>-2.8499999999999999E-4</v>
      </c>
      <c r="U47">
        <v>-2.8499999999999999E-4</v>
      </c>
      <c r="V47">
        <v>-2.7E-4</v>
      </c>
      <c r="W47">
        <v>-1000</v>
      </c>
      <c r="X47">
        <v>1000</v>
      </c>
      <c r="Z47" t="s">
        <v>140</v>
      </c>
      <c r="AA47" t="s">
        <v>141</v>
      </c>
      <c r="AB47">
        <v>-2.8400000000000002E-4</v>
      </c>
      <c r="AC47">
        <v>-2.8400000000000002E-4</v>
      </c>
      <c r="AD47">
        <v>-2.7E-4</v>
      </c>
      <c r="AE47">
        <v>-1000</v>
      </c>
      <c r="AF47">
        <v>1000</v>
      </c>
    </row>
    <row r="48" spans="1:32">
      <c r="A48" t="s">
        <v>146</v>
      </c>
      <c r="B48" t="s">
        <v>147</v>
      </c>
      <c r="C48">
        <v>-2.5822999999999999E-2</v>
      </c>
      <c r="D48">
        <v>-2.5822999999999999E-2</v>
      </c>
      <c r="E48">
        <v>-2.4015000000000002E-2</v>
      </c>
      <c r="F48">
        <v>-1000</v>
      </c>
      <c r="G48">
        <v>1000</v>
      </c>
      <c r="J48" t="s">
        <v>144</v>
      </c>
      <c r="K48" t="s">
        <v>145</v>
      </c>
      <c r="L48">
        <v>-3.4E-5</v>
      </c>
      <c r="M48">
        <v>-3.4E-5</v>
      </c>
      <c r="N48">
        <v>-3.3000000000000003E-5</v>
      </c>
      <c r="O48">
        <v>-1000</v>
      </c>
      <c r="P48">
        <v>1000</v>
      </c>
      <c r="R48" t="s">
        <v>142</v>
      </c>
      <c r="S48" t="s">
        <v>143</v>
      </c>
      <c r="T48" s="14">
        <v>34.004435999999998</v>
      </c>
      <c r="U48" s="14">
        <v>33.799990999999999</v>
      </c>
      <c r="V48" s="14">
        <v>34.028485000000003</v>
      </c>
      <c r="W48">
        <v>-1000</v>
      </c>
      <c r="X48">
        <v>1000</v>
      </c>
      <c r="Z48" t="s">
        <v>142</v>
      </c>
      <c r="AA48" t="s">
        <v>143</v>
      </c>
      <c r="AB48" s="14">
        <v>8.0835290000000004</v>
      </c>
      <c r="AC48" s="14">
        <v>7.6780140000000001</v>
      </c>
      <c r="AD48" s="14">
        <v>8.2723549999999992</v>
      </c>
      <c r="AE48">
        <v>-1000</v>
      </c>
      <c r="AF48">
        <v>1000</v>
      </c>
    </row>
    <row r="49" spans="1:32">
      <c r="A49" t="s">
        <v>148</v>
      </c>
      <c r="B49" t="s">
        <v>149</v>
      </c>
      <c r="C49">
        <v>-2.7995290000000002</v>
      </c>
      <c r="D49">
        <v>-3.0352670000000002</v>
      </c>
      <c r="E49">
        <v>-2.608387</v>
      </c>
      <c r="F49">
        <v>-1000</v>
      </c>
      <c r="G49">
        <v>1000</v>
      </c>
      <c r="J49" t="s">
        <v>120</v>
      </c>
      <c r="K49" t="s">
        <v>86</v>
      </c>
      <c r="L49">
        <v>-1.248443</v>
      </c>
      <c r="M49">
        <v>-1.3646640000000001</v>
      </c>
      <c r="N49">
        <v>-1.1008340000000001</v>
      </c>
      <c r="O49">
        <v>-1000</v>
      </c>
      <c r="P49">
        <v>0</v>
      </c>
      <c r="R49" t="s">
        <v>144</v>
      </c>
      <c r="S49" t="s">
        <v>145</v>
      </c>
      <c r="T49">
        <v>-3.4999999999999997E-5</v>
      </c>
      <c r="U49">
        <v>-3.4999999999999997E-5</v>
      </c>
      <c r="V49">
        <v>-3.3000000000000003E-5</v>
      </c>
      <c r="W49">
        <v>-1000</v>
      </c>
      <c r="X49">
        <v>1000</v>
      </c>
      <c r="Z49" t="s">
        <v>100</v>
      </c>
      <c r="AA49" t="s">
        <v>66</v>
      </c>
      <c r="AB49">
        <v>-12.4</v>
      </c>
      <c r="AC49">
        <v>-12.4</v>
      </c>
      <c r="AD49">
        <v>-12.4</v>
      </c>
      <c r="AE49">
        <v>-12.4</v>
      </c>
      <c r="AF49">
        <v>-12.4</v>
      </c>
    </row>
    <row r="50" spans="1:32">
      <c r="A50" t="s">
        <v>179</v>
      </c>
      <c r="B50" t="s">
        <v>180</v>
      </c>
      <c r="C50" s="14">
        <v>1.1160129999999999</v>
      </c>
      <c r="D50" s="14">
        <v>1.018294</v>
      </c>
      <c r="E50" s="14">
        <v>1.2537480000000001</v>
      </c>
      <c r="F50">
        <v>0</v>
      </c>
      <c r="G50">
        <v>1000</v>
      </c>
      <c r="J50" t="s">
        <v>146</v>
      </c>
      <c r="K50" t="s">
        <v>147</v>
      </c>
      <c r="L50">
        <v>-2.5871999999999999E-2</v>
      </c>
      <c r="M50">
        <v>-2.5871999999999999E-2</v>
      </c>
      <c r="N50">
        <v>-2.4577999999999999E-2</v>
      </c>
      <c r="O50">
        <v>-1000</v>
      </c>
      <c r="P50">
        <v>1000</v>
      </c>
      <c r="R50" t="s">
        <v>120</v>
      </c>
      <c r="S50" t="s">
        <v>86</v>
      </c>
      <c r="T50">
        <v>-8.0009479999999993</v>
      </c>
      <c r="U50">
        <v>-8.0542040000000004</v>
      </c>
      <c r="V50">
        <v>-7.9110050000000003</v>
      </c>
      <c r="W50">
        <v>-1000</v>
      </c>
      <c r="X50">
        <v>0</v>
      </c>
      <c r="Z50" t="s">
        <v>144</v>
      </c>
      <c r="AA50" t="s">
        <v>145</v>
      </c>
      <c r="AB50">
        <v>-3.4999999999999997E-5</v>
      </c>
      <c r="AC50">
        <v>-3.4999999999999997E-5</v>
      </c>
      <c r="AD50">
        <v>-3.3000000000000003E-5</v>
      </c>
      <c r="AE50">
        <v>-1000</v>
      </c>
      <c r="AF50">
        <v>1000</v>
      </c>
    </row>
    <row r="51" spans="1:32">
      <c r="A51" t="s">
        <v>150</v>
      </c>
      <c r="B51" t="s">
        <v>151</v>
      </c>
      <c r="C51">
        <v>-4.2200000000000001E-4</v>
      </c>
      <c r="D51">
        <v>-4.2200000000000001E-4</v>
      </c>
      <c r="E51">
        <v>-3.9199999999999999E-4</v>
      </c>
      <c r="F51">
        <v>-1000</v>
      </c>
      <c r="G51">
        <v>1000</v>
      </c>
      <c r="J51" t="s">
        <v>148</v>
      </c>
      <c r="K51" t="s">
        <v>149</v>
      </c>
      <c r="L51">
        <v>-0.583206</v>
      </c>
      <c r="M51">
        <v>-0.81043600000000005</v>
      </c>
      <c r="N51">
        <v>-0.55403800000000003</v>
      </c>
      <c r="O51">
        <v>-1000</v>
      </c>
      <c r="P51">
        <v>1000</v>
      </c>
      <c r="R51" t="s">
        <v>146</v>
      </c>
      <c r="S51" t="s">
        <v>147</v>
      </c>
      <c r="T51">
        <v>-2.6144000000000001E-2</v>
      </c>
      <c r="U51">
        <v>-2.6144000000000001E-2</v>
      </c>
      <c r="V51">
        <v>-2.4836E-2</v>
      </c>
      <c r="W51">
        <v>-1000</v>
      </c>
      <c r="X51">
        <v>1000</v>
      </c>
      <c r="Z51" t="s">
        <v>120</v>
      </c>
      <c r="AA51" t="s">
        <v>86</v>
      </c>
      <c r="AB51">
        <v>-4.6214259999999996</v>
      </c>
      <c r="AC51">
        <v>-4.8317350000000001</v>
      </c>
      <c r="AD51">
        <v>-4.440836</v>
      </c>
      <c r="AE51">
        <v>-1000</v>
      </c>
      <c r="AF51">
        <v>0</v>
      </c>
    </row>
    <row r="52" spans="1:32">
      <c r="A52" t="s">
        <v>152</v>
      </c>
      <c r="B52" t="s">
        <v>153</v>
      </c>
      <c r="C52">
        <v>-1.8699999999999999E-4</v>
      </c>
      <c r="D52">
        <v>-1.8699999999999999E-4</v>
      </c>
      <c r="E52">
        <v>-1.74E-4</v>
      </c>
      <c r="F52">
        <v>-1000</v>
      </c>
      <c r="G52">
        <v>1000</v>
      </c>
      <c r="J52" t="s">
        <v>150</v>
      </c>
      <c r="K52" t="s">
        <v>151</v>
      </c>
      <c r="L52">
        <v>-4.2299999999999998E-4</v>
      </c>
      <c r="M52">
        <v>-4.2299999999999998E-4</v>
      </c>
      <c r="N52">
        <v>-4.0099999999999999E-4</v>
      </c>
      <c r="O52">
        <v>-1000</v>
      </c>
      <c r="P52">
        <v>1000</v>
      </c>
      <c r="R52" t="s">
        <v>148</v>
      </c>
      <c r="S52" t="s">
        <v>149</v>
      </c>
      <c r="T52">
        <v>-0.58932600000000002</v>
      </c>
      <c r="U52">
        <v>-0.62079499999999999</v>
      </c>
      <c r="V52">
        <v>-0.55985200000000002</v>
      </c>
      <c r="W52">
        <v>-1000</v>
      </c>
      <c r="X52">
        <v>1000</v>
      </c>
      <c r="Z52" t="s">
        <v>146</v>
      </c>
      <c r="AA52" t="s">
        <v>147</v>
      </c>
      <c r="AB52">
        <v>-2.6107000000000002E-2</v>
      </c>
      <c r="AC52">
        <v>-2.6107000000000002E-2</v>
      </c>
      <c r="AD52">
        <v>-2.4801E-2</v>
      </c>
      <c r="AE52">
        <v>-1000</v>
      </c>
      <c r="AF52">
        <v>1000</v>
      </c>
    </row>
    <row r="53" spans="1:32">
      <c r="A53" t="s">
        <v>154</v>
      </c>
      <c r="B53" t="s">
        <v>155</v>
      </c>
      <c r="C53">
        <v>-4.6900000000000002E-4</v>
      </c>
      <c r="D53">
        <v>-4.6900000000000002E-4</v>
      </c>
      <c r="E53">
        <v>-4.3600000000000003E-4</v>
      </c>
      <c r="F53">
        <v>-1000</v>
      </c>
      <c r="G53">
        <v>1000</v>
      </c>
      <c r="J53" t="s">
        <v>152</v>
      </c>
      <c r="K53" t="s">
        <v>153</v>
      </c>
      <c r="L53">
        <v>-1.8799999999999999E-4</v>
      </c>
      <c r="M53">
        <v>-1.8799999999999999E-4</v>
      </c>
      <c r="N53">
        <v>-1.7799999999999999E-4</v>
      </c>
      <c r="O53">
        <v>-1000</v>
      </c>
      <c r="P53">
        <v>1000</v>
      </c>
      <c r="R53" t="s">
        <v>150</v>
      </c>
      <c r="S53" t="s">
        <v>151</v>
      </c>
      <c r="T53">
        <v>-4.2700000000000002E-4</v>
      </c>
      <c r="U53">
        <v>-4.2700000000000002E-4</v>
      </c>
      <c r="V53">
        <v>-4.06E-4</v>
      </c>
      <c r="W53">
        <v>-1000</v>
      </c>
      <c r="X53">
        <v>1000</v>
      </c>
      <c r="Z53" t="s">
        <v>148</v>
      </c>
      <c r="AA53" t="s">
        <v>149</v>
      </c>
      <c r="AB53">
        <v>-0.58849600000000002</v>
      </c>
      <c r="AC53">
        <v>-0.76813200000000004</v>
      </c>
      <c r="AD53">
        <v>-0.55906999999999996</v>
      </c>
      <c r="AE53">
        <v>-1000</v>
      </c>
      <c r="AF53">
        <v>1000</v>
      </c>
    </row>
    <row r="54" spans="1:32">
      <c r="A54" t="s">
        <v>156</v>
      </c>
      <c r="B54" t="s">
        <v>157</v>
      </c>
      <c r="C54">
        <v>-1.8699999999999999E-4</v>
      </c>
      <c r="D54">
        <v>-1.8699999999999999E-4</v>
      </c>
      <c r="E54">
        <v>-1.74E-4</v>
      </c>
      <c r="F54">
        <v>-1000</v>
      </c>
      <c r="G54">
        <v>1000</v>
      </c>
      <c r="J54" t="s">
        <v>154</v>
      </c>
      <c r="K54" t="s">
        <v>155</v>
      </c>
      <c r="L54">
        <v>-4.6900000000000002E-4</v>
      </c>
      <c r="M54">
        <v>-4.6900000000000002E-4</v>
      </c>
      <c r="N54">
        <v>-4.46E-4</v>
      </c>
      <c r="O54">
        <v>-1000</v>
      </c>
      <c r="P54">
        <v>1000</v>
      </c>
      <c r="R54" t="s">
        <v>152</v>
      </c>
      <c r="S54" t="s">
        <v>153</v>
      </c>
      <c r="T54">
        <v>-1.9000000000000001E-4</v>
      </c>
      <c r="U54">
        <v>-1.9000000000000001E-4</v>
      </c>
      <c r="V54">
        <v>-1.8000000000000001E-4</v>
      </c>
      <c r="W54">
        <v>-1000</v>
      </c>
      <c r="X54">
        <v>1000</v>
      </c>
      <c r="Z54" t="s">
        <v>150</v>
      </c>
      <c r="AA54" t="s">
        <v>151</v>
      </c>
      <c r="AB54">
        <v>-4.26E-4</v>
      </c>
      <c r="AC54">
        <v>-4.26E-4</v>
      </c>
      <c r="AD54">
        <v>-4.0499999999999998E-4</v>
      </c>
      <c r="AE54">
        <v>-1000</v>
      </c>
      <c r="AF54">
        <v>1000</v>
      </c>
    </row>
    <row r="55" spans="1:32">
      <c r="A55" t="s">
        <v>158</v>
      </c>
      <c r="B55" t="s">
        <v>159</v>
      </c>
      <c r="C55">
        <v>-1.8699999999999999E-4</v>
      </c>
      <c r="D55">
        <v>-1.8699999999999999E-4</v>
      </c>
      <c r="E55">
        <v>-1.74E-4</v>
      </c>
      <c r="F55">
        <v>-1000</v>
      </c>
      <c r="G55">
        <v>1000</v>
      </c>
      <c r="J55" t="s">
        <v>156</v>
      </c>
      <c r="K55" t="s">
        <v>157</v>
      </c>
      <c r="L55">
        <v>-1.8799999999999999E-4</v>
      </c>
      <c r="M55">
        <v>-1.8799999999999999E-4</v>
      </c>
      <c r="N55">
        <v>-1.7799999999999999E-4</v>
      </c>
      <c r="O55">
        <v>-1000</v>
      </c>
      <c r="P55">
        <v>1000</v>
      </c>
      <c r="R55" t="s">
        <v>154</v>
      </c>
      <c r="S55" t="s">
        <v>155</v>
      </c>
      <c r="T55">
        <v>-4.7399999999999997E-4</v>
      </c>
      <c r="U55">
        <v>-4.7399999999999997E-4</v>
      </c>
      <c r="V55">
        <v>-4.5100000000000001E-4</v>
      </c>
      <c r="W55">
        <v>-1000</v>
      </c>
      <c r="X55">
        <v>1000</v>
      </c>
      <c r="Z55" t="s">
        <v>152</v>
      </c>
      <c r="AA55" t="s">
        <v>153</v>
      </c>
      <c r="AB55">
        <v>-1.8900000000000001E-4</v>
      </c>
      <c r="AC55">
        <v>-1.8900000000000001E-4</v>
      </c>
      <c r="AD55">
        <v>-1.8000000000000001E-4</v>
      </c>
      <c r="AE55">
        <v>-1000</v>
      </c>
      <c r="AF55">
        <v>1000</v>
      </c>
    </row>
    <row r="56" spans="1:32">
      <c r="A56" t="s">
        <v>160</v>
      </c>
      <c r="B56" t="s">
        <v>161</v>
      </c>
      <c r="C56">
        <v>-1.8699999999999999E-4</v>
      </c>
      <c r="D56">
        <v>-1.8699999999999999E-4</v>
      </c>
      <c r="E56">
        <v>-1.74E-4</v>
      </c>
      <c r="F56">
        <v>-1000</v>
      </c>
      <c r="G56">
        <v>1000</v>
      </c>
      <c r="J56" t="s">
        <v>158</v>
      </c>
      <c r="K56" t="s">
        <v>159</v>
      </c>
      <c r="L56">
        <v>-1.8799999999999999E-4</v>
      </c>
      <c r="M56">
        <v>-1.8799999999999999E-4</v>
      </c>
      <c r="N56">
        <v>-1.7799999999999999E-4</v>
      </c>
      <c r="O56">
        <v>-1000</v>
      </c>
      <c r="P56">
        <v>1000</v>
      </c>
      <c r="R56" t="s">
        <v>156</v>
      </c>
      <c r="S56" t="s">
        <v>157</v>
      </c>
      <c r="T56">
        <v>-1.9000000000000001E-4</v>
      </c>
      <c r="U56">
        <v>-1.9000000000000001E-4</v>
      </c>
      <c r="V56">
        <v>-1.8000000000000001E-4</v>
      </c>
      <c r="W56">
        <v>-1000</v>
      </c>
      <c r="X56">
        <v>1000</v>
      </c>
      <c r="Z56" t="s">
        <v>154</v>
      </c>
      <c r="AA56" t="s">
        <v>155</v>
      </c>
      <c r="AB56">
        <v>-4.7399999999999997E-4</v>
      </c>
      <c r="AC56">
        <v>-4.7399999999999997E-4</v>
      </c>
      <c r="AD56">
        <v>-4.4999999999999999E-4</v>
      </c>
      <c r="AE56">
        <v>-1000</v>
      </c>
      <c r="AF56">
        <v>1000</v>
      </c>
    </row>
    <row r="57" spans="1:32">
      <c r="A57" t="s">
        <v>162</v>
      </c>
      <c r="B57" t="s">
        <v>163</v>
      </c>
      <c r="C57">
        <v>-1.8699999999999999E-4</v>
      </c>
      <c r="D57">
        <v>-1.8699999999999999E-4</v>
      </c>
      <c r="E57">
        <v>-1.74E-4</v>
      </c>
      <c r="F57">
        <v>-1000</v>
      </c>
      <c r="G57">
        <v>1000</v>
      </c>
      <c r="J57" t="s">
        <v>160</v>
      </c>
      <c r="K57" t="s">
        <v>161</v>
      </c>
      <c r="L57">
        <v>-1.8799999999999999E-4</v>
      </c>
      <c r="M57">
        <v>-1.8799999999999999E-4</v>
      </c>
      <c r="N57">
        <v>-1.7799999999999999E-4</v>
      </c>
      <c r="O57">
        <v>-1000</v>
      </c>
      <c r="P57">
        <v>1000</v>
      </c>
      <c r="R57" t="s">
        <v>158</v>
      </c>
      <c r="S57" t="s">
        <v>159</v>
      </c>
      <c r="T57">
        <v>-1.9000000000000001E-4</v>
      </c>
      <c r="U57">
        <v>-1.9000000000000001E-4</v>
      </c>
      <c r="V57">
        <v>-1.8000000000000001E-4</v>
      </c>
      <c r="W57">
        <v>-1000</v>
      </c>
      <c r="X57">
        <v>1000</v>
      </c>
      <c r="Z57" t="s">
        <v>156</v>
      </c>
      <c r="AA57" t="s">
        <v>157</v>
      </c>
      <c r="AB57">
        <v>-1.8900000000000001E-4</v>
      </c>
      <c r="AC57">
        <v>-1.8900000000000001E-4</v>
      </c>
      <c r="AD57">
        <v>-1.8000000000000001E-4</v>
      </c>
      <c r="AE57">
        <v>-1000</v>
      </c>
      <c r="AF57">
        <v>1000</v>
      </c>
    </row>
    <row r="58" spans="1:32">
      <c r="A58" t="s">
        <v>127</v>
      </c>
      <c r="B58" t="s">
        <v>93</v>
      </c>
      <c r="C58" s="14">
        <v>5.8630000000000004</v>
      </c>
      <c r="D58" s="14">
        <v>5.4622359999999999</v>
      </c>
      <c r="E58" s="14">
        <v>6.0969340000000001</v>
      </c>
      <c r="F58">
        <v>-1000</v>
      </c>
      <c r="G58">
        <v>1000</v>
      </c>
      <c r="J58" t="s">
        <v>162</v>
      </c>
      <c r="K58" t="s">
        <v>163</v>
      </c>
      <c r="L58">
        <v>-1.8799999999999999E-4</v>
      </c>
      <c r="M58">
        <v>-1.8799999999999999E-4</v>
      </c>
      <c r="N58">
        <v>-1.7799999999999999E-4</v>
      </c>
      <c r="O58">
        <v>-1000</v>
      </c>
      <c r="P58">
        <v>1000</v>
      </c>
      <c r="R58" t="s">
        <v>160</v>
      </c>
      <c r="S58" t="s">
        <v>161</v>
      </c>
      <c r="T58">
        <v>-1.9000000000000001E-4</v>
      </c>
      <c r="U58">
        <v>-1.9000000000000001E-4</v>
      </c>
      <c r="V58">
        <v>-1.8000000000000001E-4</v>
      </c>
      <c r="W58">
        <v>-1000</v>
      </c>
      <c r="X58">
        <v>1000</v>
      </c>
      <c r="Z58" t="s">
        <v>158</v>
      </c>
      <c r="AA58" t="s">
        <v>159</v>
      </c>
      <c r="AB58">
        <v>-1.8900000000000001E-4</v>
      </c>
      <c r="AC58">
        <v>-1.8900000000000001E-4</v>
      </c>
      <c r="AD58">
        <v>-1.8000000000000001E-4</v>
      </c>
      <c r="AE58">
        <v>-1000</v>
      </c>
      <c r="AF58">
        <v>1000</v>
      </c>
    </row>
    <row r="59" spans="1:32">
      <c r="A59" t="s">
        <v>164</v>
      </c>
      <c r="B59" t="s">
        <v>165</v>
      </c>
      <c r="C59">
        <v>-1.0540000000000001E-2</v>
      </c>
      <c r="D59">
        <v>-1.0540000000000001E-2</v>
      </c>
      <c r="E59">
        <v>-9.8019999999999999E-3</v>
      </c>
      <c r="F59">
        <v>-1000</v>
      </c>
      <c r="G59">
        <v>1000</v>
      </c>
      <c r="J59" t="s">
        <v>127</v>
      </c>
      <c r="K59" t="s">
        <v>93</v>
      </c>
      <c r="L59" s="14">
        <v>6.3235390000000002</v>
      </c>
      <c r="M59" s="14">
        <v>5.7306970000000002</v>
      </c>
      <c r="N59" s="14">
        <v>6.6401680000000001</v>
      </c>
      <c r="O59">
        <v>-1000</v>
      </c>
      <c r="P59">
        <v>1000</v>
      </c>
      <c r="R59" t="s">
        <v>162</v>
      </c>
      <c r="S59" t="s">
        <v>163</v>
      </c>
      <c r="T59">
        <v>-1.9000000000000001E-4</v>
      </c>
      <c r="U59">
        <v>-1.9000000000000001E-4</v>
      </c>
      <c r="V59">
        <v>-1.8000000000000001E-4</v>
      </c>
      <c r="W59">
        <v>-1000</v>
      </c>
      <c r="X59">
        <v>1000</v>
      </c>
      <c r="Z59" t="s">
        <v>160</v>
      </c>
      <c r="AA59" t="s">
        <v>161</v>
      </c>
      <c r="AB59">
        <v>-1.8900000000000001E-4</v>
      </c>
      <c r="AC59">
        <v>-1.8900000000000001E-4</v>
      </c>
      <c r="AD59">
        <v>-1.8000000000000001E-4</v>
      </c>
      <c r="AE59">
        <v>-1000</v>
      </c>
      <c r="AF59">
        <v>1000</v>
      </c>
    </row>
    <row r="60" spans="1:32">
      <c r="A60" t="s">
        <v>166</v>
      </c>
      <c r="B60" t="s">
        <v>167</v>
      </c>
      <c r="C60">
        <v>-2.81E-4</v>
      </c>
      <c r="D60">
        <v>-2.81E-4</v>
      </c>
      <c r="E60">
        <v>-2.61E-4</v>
      </c>
      <c r="F60">
        <v>-1000</v>
      </c>
      <c r="G60">
        <v>1000</v>
      </c>
      <c r="J60" t="s">
        <v>164</v>
      </c>
      <c r="K60" t="s">
        <v>165</v>
      </c>
      <c r="L60">
        <v>-1.056E-2</v>
      </c>
      <c r="M60">
        <v>-1.056E-2</v>
      </c>
      <c r="N60">
        <v>-1.0031999999999999E-2</v>
      </c>
      <c r="O60">
        <v>-1000</v>
      </c>
      <c r="P60">
        <v>1000</v>
      </c>
      <c r="R60" t="s">
        <v>127</v>
      </c>
      <c r="S60" t="s">
        <v>93</v>
      </c>
      <c r="T60">
        <v>-0.65692200000000001</v>
      </c>
      <c r="U60">
        <v>-0.97231299999999998</v>
      </c>
      <c r="V60">
        <v>-0.52035699999999996</v>
      </c>
      <c r="W60">
        <v>-1000</v>
      </c>
      <c r="X60">
        <v>1000</v>
      </c>
      <c r="Z60" t="s">
        <v>162</v>
      </c>
      <c r="AA60" t="s">
        <v>163</v>
      </c>
      <c r="AB60">
        <v>-1.8900000000000001E-4</v>
      </c>
      <c r="AC60">
        <v>-1.8900000000000001E-4</v>
      </c>
      <c r="AD60">
        <v>-1.8000000000000001E-4</v>
      </c>
      <c r="AE60">
        <v>-1000</v>
      </c>
      <c r="AF60">
        <v>1000</v>
      </c>
    </row>
    <row r="61" spans="1:32">
      <c r="A61" t="s">
        <v>168</v>
      </c>
      <c r="B61" t="s">
        <v>169</v>
      </c>
      <c r="C61">
        <v>-4.2200000000000001E-4</v>
      </c>
      <c r="D61">
        <v>-4.2200000000000001E-4</v>
      </c>
      <c r="E61">
        <v>-3.9199999999999999E-4</v>
      </c>
      <c r="F61">
        <v>-1000</v>
      </c>
      <c r="G61">
        <v>1000</v>
      </c>
      <c r="J61" t="s">
        <v>166</v>
      </c>
      <c r="K61" t="s">
        <v>167</v>
      </c>
      <c r="L61">
        <v>-2.8200000000000002E-4</v>
      </c>
      <c r="M61">
        <v>-2.8200000000000002E-4</v>
      </c>
      <c r="N61">
        <v>-2.6800000000000001E-4</v>
      </c>
      <c r="O61">
        <v>-1000</v>
      </c>
      <c r="P61">
        <v>1000</v>
      </c>
      <c r="R61" t="s">
        <v>164</v>
      </c>
      <c r="S61" t="s">
        <v>165</v>
      </c>
      <c r="T61">
        <v>-1.0671E-2</v>
      </c>
      <c r="U61">
        <v>-1.0671E-2</v>
      </c>
      <c r="V61">
        <v>-1.0137E-2</v>
      </c>
      <c r="W61">
        <v>-1000</v>
      </c>
      <c r="X61">
        <v>1000</v>
      </c>
      <c r="Z61" t="s">
        <v>127</v>
      </c>
      <c r="AA61" t="s">
        <v>93</v>
      </c>
      <c r="AB61" s="14">
        <v>11.744002999999999</v>
      </c>
      <c r="AC61" s="14">
        <v>11.259888</v>
      </c>
      <c r="AD61" s="14">
        <v>12.329317</v>
      </c>
      <c r="AE61">
        <v>-1000</v>
      </c>
      <c r="AF61">
        <v>1000</v>
      </c>
    </row>
    <row r="62" spans="1:32">
      <c r="A62" t="s">
        <v>170</v>
      </c>
      <c r="B62" t="s">
        <v>171</v>
      </c>
      <c r="C62">
        <v>-4.0000000000000003E-5</v>
      </c>
      <c r="D62">
        <v>-4.0000000000000003E-5</v>
      </c>
      <c r="E62">
        <v>-3.6999999999999998E-5</v>
      </c>
      <c r="F62">
        <v>-1000</v>
      </c>
      <c r="G62">
        <v>1000</v>
      </c>
      <c r="J62" t="s">
        <v>168</v>
      </c>
      <c r="K62" t="s">
        <v>169</v>
      </c>
      <c r="L62">
        <v>-4.2299999999999998E-4</v>
      </c>
      <c r="M62">
        <v>-4.2299999999999998E-4</v>
      </c>
      <c r="N62">
        <v>-4.0099999999999999E-4</v>
      </c>
      <c r="O62">
        <v>-1000</v>
      </c>
      <c r="P62">
        <v>1000</v>
      </c>
      <c r="R62" t="s">
        <v>166</v>
      </c>
      <c r="S62" t="s">
        <v>167</v>
      </c>
      <c r="T62">
        <v>-2.8499999999999999E-4</v>
      </c>
      <c r="U62">
        <v>-2.8499999999999999E-4</v>
      </c>
      <c r="V62">
        <v>-2.7E-4</v>
      </c>
      <c r="W62">
        <v>-1000</v>
      </c>
      <c r="X62">
        <v>1000</v>
      </c>
      <c r="Z62" t="s">
        <v>164</v>
      </c>
      <c r="AA62" t="s">
        <v>165</v>
      </c>
      <c r="AB62">
        <v>-1.0656000000000001E-2</v>
      </c>
      <c r="AC62">
        <v>-1.0656000000000001E-2</v>
      </c>
      <c r="AD62">
        <v>-1.0123E-2</v>
      </c>
      <c r="AE62">
        <v>-1000</v>
      </c>
      <c r="AF62">
        <v>1000</v>
      </c>
    </row>
    <row r="63" spans="1:32">
      <c r="A63" t="s">
        <v>181</v>
      </c>
      <c r="B63" t="s">
        <v>182</v>
      </c>
      <c r="C63" s="14">
        <v>8.3727440000000009</v>
      </c>
      <c r="D63" s="14">
        <v>7.8419730000000003</v>
      </c>
      <c r="E63" s="14">
        <v>8.8119340000000008</v>
      </c>
      <c r="F63">
        <v>0</v>
      </c>
      <c r="G63">
        <v>1000</v>
      </c>
      <c r="J63" t="s">
        <v>170</v>
      </c>
      <c r="K63" t="s">
        <v>171</v>
      </c>
      <c r="L63">
        <v>-4.0000000000000003E-5</v>
      </c>
      <c r="M63">
        <v>-4.0000000000000003E-5</v>
      </c>
      <c r="N63">
        <v>-3.8000000000000002E-5</v>
      </c>
      <c r="O63">
        <v>-1000</v>
      </c>
      <c r="P63">
        <v>1000</v>
      </c>
      <c r="R63" t="s">
        <v>168</v>
      </c>
      <c r="S63" t="s">
        <v>169</v>
      </c>
      <c r="T63">
        <v>-4.2700000000000002E-4</v>
      </c>
      <c r="U63">
        <v>-4.2700000000000002E-4</v>
      </c>
      <c r="V63">
        <v>-4.06E-4</v>
      </c>
      <c r="W63">
        <v>-1000</v>
      </c>
      <c r="X63">
        <v>1000</v>
      </c>
      <c r="Z63" t="s">
        <v>166</v>
      </c>
      <c r="AA63" t="s">
        <v>167</v>
      </c>
      <c r="AB63">
        <v>-2.8400000000000002E-4</v>
      </c>
      <c r="AC63">
        <v>-2.8400000000000002E-4</v>
      </c>
      <c r="AD63">
        <v>-2.7E-4</v>
      </c>
      <c r="AE63">
        <v>-1000</v>
      </c>
      <c r="AF63">
        <v>1000</v>
      </c>
    </row>
    <row r="64" spans="1:32">
      <c r="A64" t="s">
        <v>172</v>
      </c>
      <c r="B64" t="s">
        <v>173</v>
      </c>
      <c r="C64" s="14">
        <v>5.8615959999999996</v>
      </c>
      <c r="D64" s="14">
        <v>5.5538129999999999</v>
      </c>
      <c r="E64" s="14">
        <v>5.9662259999999998</v>
      </c>
      <c r="F64">
        <v>0</v>
      </c>
      <c r="G64">
        <v>1000</v>
      </c>
      <c r="J64" t="s">
        <v>172</v>
      </c>
      <c r="K64" t="s">
        <v>173</v>
      </c>
      <c r="L64" s="14">
        <v>4.2586490000000001</v>
      </c>
      <c r="M64" s="14">
        <v>4.1317170000000001</v>
      </c>
      <c r="N64" s="14">
        <v>4.4310280000000004</v>
      </c>
      <c r="O64">
        <v>0</v>
      </c>
      <c r="P64">
        <v>1000</v>
      </c>
      <c r="R64" t="s">
        <v>170</v>
      </c>
      <c r="S64" t="s">
        <v>171</v>
      </c>
      <c r="T64">
        <v>-4.0000000000000003E-5</v>
      </c>
      <c r="U64">
        <v>-4.0000000000000003E-5</v>
      </c>
      <c r="V64">
        <v>-3.8000000000000002E-5</v>
      </c>
      <c r="W64">
        <v>-1000</v>
      </c>
      <c r="X64">
        <v>1000</v>
      </c>
      <c r="Z64" t="s">
        <v>168</v>
      </c>
      <c r="AA64" t="s">
        <v>169</v>
      </c>
      <c r="AB64">
        <v>-4.26E-4</v>
      </c>
      <c r="AC64">
        <v>-4.26E-4</v>
      </c>
      <c r="AD64">
        <v>-4.0499999999999998E-4</v>
      </c>
      <c r="AE64">
        <v>-1000</v>
      </c>
      <c r="AF64">
        <v>1000</v>
      </c>
    </row>
    <row r="65" spans="1:32">
      <c r="A65" t="s">
        <v>174</v>
      </c>
      <c r="B65" t="s">
        <v>175</v>
      </c>
      <c r="C65">
        <v>-1.35E-4</v>
      </c>
      <c r="D65">
        <v>-1.35E-4</v>
      </c>
      <c r="E65">
        <v>-1.26E-4</v>
      </c>
      <c r="F65">
        <v>-1000</v>
      </c>
      <c r="G65">
        <v>0</v>
      </c>
      <c r="J65" t="s">
        <v>174</v>
      </c>
      <c r="K65" t="s">
        <v>175</v>
      </c>
      <c r="L65">
        <v>-1.35E-4</v>
      </c>
      <c r="M65">
        <v>-1.35E-4</v>
      </c>
      <c r="N65">
        <v>-1.2899999999999999E-4</v>
      </c>
      <c r="O65">
        <v>-1000</v>
      </c>
      <c r="P65">
        <v>0</v>
      </c>
      <c r="R65" t="s">
        <v>181</v>
      </c>
      <c r="S65" t="s">
        <v>182</v>
      </c>
      <c r="T65">
        <v>-41.7</v>
      </c>
      <c r="U65">
        <v>-41.7</v>
      </c>
      <c r="V65">
        <v>-41.7</v>
      </c>
      <c r="W65">
        <v>-41.7</v>
      </c>
      <c r="X65">
        <v>-41.7</v>
      </c>
      <c r="Z65" t="s">
        <v>170</v>
      </c>
      <c r="AA65" t="s">
        <v>171</v>
      </c>
      <c r="AB65">
        <v>-4.0000000000000003E-5</v>
      </c>
      <c r="AC65">
        <v>-4.0000000000000003E-5</v>
      </c>
      <c r="AD65">
        <v>-3.8000000000000002E-5</v>
      </c>
      <c r="AE65">
        <v>-1000</v>
      </c>
      <c r="AF65">
        <v>1000</v>
      </c>
    </row>
    <row r="66" spans="1:32">
      <c r="A66" t="s">
        <v>183</v>
      </c>
      <c r="B66" t="s">
        <v>184</v>
      </c>
      <c r="C66" s="14">
        <v>8.5351999999999997E-2</v>
      </c>
      <c r="D66" s="14">
        <v>0</v>
      </c>
      <c r="E66" s="14">
        <v>0.268872</v>
      </c>
      <c r="F66">
        <v>0</v>
      </c>
      <c r="G66">
        <v>1000</v>
      </c>
      <c r="J66" t="s">
        <v>119</v>
      </c>
      <c r="K66" t="s">
        <v>85</v>
      </c>
      <c r="L66" s="14">
        <v>1.233576</v>
      </c>
      <c r="M66" s="14">
        <v>1.086711</v>
      </c>
      <c r="N66" s="14">
        <v>1.350541</v>
      </c>
      <c r="O66">
        <v>0</v>
      </c>
      <c r="P66">
        <v>1000</v>
      </c>
      <c r="R66" t="s">
        <v>172</v>
      </c>
      <c r="S66" t="s">
        <v>173</v>
      </c>
      <c r="T66">
        <v>-0.83116299999999999</v>
      </c>
      <c r="U66">
        <v>-0.87018399999999996</v>
      </c>
      <c r="V66">
        <v>-0.70750599999999997</v>
      </c>
      <c r="W66">
        <v>-100</v>
      </c>
      <c r="X66">
        <v>0</v>
      </c>
      <c r="Z66" t="s">
        <v>172</v>
      </c>
      <c r="AA66" t="s">
        <v>173</v>
      </c>
      <c r="AB66" s="14">
        <v>11.570008</v>
      </c>
      <c r="AC66" s="14">
        <v>11.320492</v>
      </c>
      <c r="AD66" s="14">
        <v>11.693483000000001</v>
      </c>
      <c r="AE66">
        <v>0</v>
      </c>
      <c r="AF66">
        <v>1000</v>
      </c>
    </row>
    <row r="67" spans="1:32">
      <c r="A67" t="s">
        <v>185</v>
      </c>
      <c r="B67" t="s">
        <v>186</v>
      </c>
      <c r="C67">
        <v>-1.4605E-2</v>
      </c>
      <c r="D67">
        <v>-1.4605E-2</v>
      </c>
      <c r="E67">
        <v>-1.3582E-2</v>
      </c>
      <c r="F67">
        <v>-1000</v>
      </c>
      <c r="G67">
        <v>1000</v>
      </c>
      <c r="J67" t="s">
        <v>177</v>
      </c>
      <c r="K67" t="s">
        <v>178</v>
      </c>
      <c r="L67">
        <v>-5.7119999999999997</v>
      </c>
      <c r="M67">
        <v>-5.7119999999999997</v>
      </c>
      <c r="N67">
        <v>-5.7119999999999997</v>
      </c>
      <c r="O67">
        <v>-5.7119999999999997</v>
      </c>
      <c r="P67">
        <v>-5.7119999999999997</v>
      </c>
      <c r="R67" t="s">
        <v>174</v>
      </c>
      <c r="S67" t="s">
        <v>175</v>
      </c>
      <c r="T67">
        <v>-1.37E-4</v>
      </c>
      <c r="U67">
        <v>-1.37E-4</v>
      </c>
      <c r="V67">
        <v>-1.2999999999999999E-4</v>
      </c>
      <c r="W67">
        <v>-1000</v>
      </c>
      <c r="X67">
        <v>0</v>
      </c>
      <c r="Z67" t="s">
        <v>174</v>
      </c>
      <c r="AA67" t="s">
        <v>175</v>
      </c>
      <c r="AB67">
        <v>-1.37E-4</v>
      </c>
      <c r="AC67">
        <v>-1.37E-4</v>
      </c>
      <c r="AD67">
        <v>-1.2999999999999999E-4</v>
      </c>
      <c r="AE67">
        <v>-1000</v>
      </c>
      <c r="AF67">
        <v>0</v>
      </c>
    </row>
    <row r="68" spans="1:32">
      <c r="A68" t="s">
        <v>133</v>
      </c>
      <c r="R68" t="s">
        <v>119</v>
      </c>
      <c r="S68" t="s">
        <v>85</v>
      </c>
      <c r="T68" s="14">
        <v>7.9859249999999999</v>
      </c>
      <c r="U68" s="14">
        <v>7.8967330000000002</v>
      </c>
      <c r="V68" s="14">
        <v>8.0399320000000003</v>
      </c>
      <c r="W68">
        <v>0</v>
      </c>
      <c r="X68">
        <v>1000</v>
      </c>
      <c r="Z68" t="s">
        <v>119</v>
      </c>
      <c r="AA68" t="s">
        <v>85</v>
      </c>
      <c r="AB68" s="14">
        <v>4.6064239999999996</v>
      </c>
      <c r="AC68" s="14">
        <v>4.4265850000000002</v>
      </c>
      <c r="AD68" s="14">
        <v>4.8174830000000002</v>
      </c>
      <c r="AE68">
        <v>0</v>
      </c>
      <c r="AF68">
        <v>1000</v>
      </c>
    </row>
    <row r="69" spans="1:32">
      <c r="R69" t="s">
        <v>187</v>
      </c>
    </row>
  </sheetData>
  <pageMargins left="0.75" right="0.75" top="1" bottom="1" header="0.5" footer="0.5"/>
  <pageSetup orientation="portrait" verticalDpi="599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zoomScale="70" zoomScaleNormal="70" workbookViewId="0">
      <selection activeCell="K21" sqref="K21"/>
    </sheetView>
  </sheetViews>
  <sheetFormatPr defaultRowHeight="15.6"/>
  <cols>
    <col min="1" max="1" width="14.19921875" bestFit="1" customWidth="1"/>
    <col min="6" max="6" width="14.19921875" bestFit="1" customWidth="1"/>
    <col min="11" max="11" width="14.19921875" bestFit="1" customWidth="1"/>
    <col min="12" max="13" width="10.5" bestFit="1" customWidth="1"/>
    <col min="14" max="14" width="10.5" customWidth="1"/>
    <col min="16" max="16" width="14.19921875" bestFit="1" customWidth="1"/>
  </cols>
  <sheetData>
    <row r="1" spans="1:18">
      <c r="A1" t="s">
        <v>258</v>
      </c>
      <c r="F1" t="s">
        <v>257</v>
      </c>
      <c r="K1" t="s">
        <v>199</v>
      </c>
      <c r="P1" t="s">
        <v>259</v>
      </c>
    </row>
    <row r="2" spans="1:18">
      <c r="A2" t="s">
        <v>254</v>
      </c>
      <c r="B2" t="s">
        <v>255</v>
      </c>
      <c r="C2" t="s">
        <v>256</v>
      </c>
      <c r="F2" t="s">
        <v>254</v>
      </c>
      <c r="G2" t="s">
        <v>255</v>
      </c>
      <c r="H2" t="s">
        <v>256</v>
      </c>
      <c r="K2" t="s">
        <v>254</v>
      </c>
      <c r="L2" t="s">
        <v>255</v>
      </c>
      <c r="M2" t="s">
        <v>256</v>
      </c>
      <c r="P2" t="s">
        <v>254</v>
      </c>
      <c r="Q2" t="s">
        <v>255</v>
      </c>
      <c r="R2" t="s">
        <v>256</v>
      </c>
    </row>
    <row r="3" spans="1:18">
      <c r="A3" t="s">
        <v>200</v>
      </c>
      <c r="B3">
        <v>0</v>
      </c>
      <c r="C3">
        <v>0.28337800000000002</v>
      </c>
      <c r="F3" t="s">
        <v>200</v>
      </c>
      <c r="G3">
        <v>0</v>
      </c>
      <c r="H3">
        <v>9.0980000000000005E-2</v>
      </c>
      <c r="K3" t="s">
        <v>200</v>
      </c>
      <c r="L3">
        <v>0</v>
      </c>
      <c r="M3">
        <v>0.48376000000000002</v>
      </c>
      <c r="P3" t="s">
        <v>200</v>
      </c>
      <c r="Q3">
        <v>0</v>
      </c>
      <c r="R3">
        <v>0.32841599999999999</v>
      </c>
    </row>
    <row r="4" spans="1:18">
      <c r="A4" t="s">
        <v>201</v>
      </c>
      <c r="B4">
        <v>-8.9</v>
      </c>
      <c r="C4">
        <v>-8.9</v>
      </c>
      <c r="F4" t="s">
        <v>201</v>
      </c>
      <c r="G4">
        <v>0</v>
      </c>
      <c r="H4">
        <v>0</v>
      </c>
      <c r="K4" t="s">
        <v>201</v>
      </c>
      <c r="L4">
        <v>-12.4</v>
      </c>
      <c r="M4">
        <v>-12.4</v>
      </c>
      <c r="P4" t="s">
        <v>201</v>
      </c>
      <c r="Q4">
        <v>0</v>
      </c>
      <c r="R4">
        <v>0</v>
      </c>
    </row>
    <row r="5" spans="1:18">
      <c r="A5" t="s">
        <v>202</v>
      </c>
      <c r="B5">
        <v>0</v>
      </c>
      <c r="C5">
        <v>0</v>
      </c>
      <c r="F5" t="s">
        <v>202</v>
      </c>
      <c r="G5">
        <v>0</v>
      </c>
      <c r="H5">
        <v>7.7939230000000004</v>
      </c>
      <c r="K5" t="s">
        <v>202</v>
      </c>
      <c r="L5">
        <v>0</v>
      </c>
      <c r="M5">
        <v>14.969068</v>
      </c>
      <c r="P5" t="s">
        <v>202</v>
      </c>
      <c r="Q5">
        <v>24.180218</v>
      </c>
      <c r="R5">
        <v>24.62358</v>
      </c>
    </row>
    <row r="6" spans="1:18">
      <c r="A6" t="s">
        <v>203</v>
      </c>
      <c r="B6">
        <v>-6.1205489999999996</v>
      </c>
      <c r="C6">
        <v>-5.4028689999999999</v>
      </c>
      <c r="F6" t="s">
        <v>203</v>
      </c>
      <c r="G6">
        <v>-5.8318919999999999</v>
      </c>
      <c r="H6">
        <v>-4.706467</v>
      </c>
      <c r="K6" t="s">
        <v>203</v>
      </c>
      <c r="L6">
        <v>-12.017341</v>
      </c>
      <c r="M6">
        <v>-10.788001</v>
      </c>
      <c r="P6" t="s">
        <v>203</v>
      </c>
      <c r="Q6">
        <v>-20.755714000000001</v>
      </c>
      <c r="R6">
        <v>-20.049620000000001</v>
      </c>
    </row>
    <row r="7" spans="1:18">
      <c r="A7" t="s">
        <v>204</v>
      </c>
      <c r="B7">
        <v>5.4999849999999997</v>
      </c>
      <c r="C7">
        <v>6.1810200000000002</v>
      </c>
      <c r="F7" t="s">
        <v>204</v>
      </c>
      <c r="G7">
        <v>4.067545</v>
      </c>
      <c r="H7">
        <v>4.4200929999999996</v>
      </c>
      <c r="K7" t="s">
        <v>204</v>
      </c>
      <c r="L7">
        <v>11.075224</v>
      </c>
      <c r="M7">
        <v>12.115308000000001</v>
      </c>
      <c r="P7" t="s">
        <v>204</v>
      </c>
      <c r="Q7">
        <v>-0.95364800000000005</v>
      </c>
      <c r="R7">
        <v>-0.65807300000000002</v>
      </c>
    </row>
    <row r="8" spans="1:18">
      <c r="A8" t="s">
        <v>205</v>
      </c>
      <c r="B8">
        <v>-6.1810200000000002</v>
      </c>
      <c r="C8">
        <v>-5.4999849999999997</v>
      </c>
      <c r="F8" t="s">
        <v>205</v>
      </c>
      <c r="G8">
        <v>-4.4200929999999996</v>
      </c>
      <c r="H8">
        <v>-4.067545</v>
      </c>
      <c r="K8" t="s">
        <v>205</v>
      </c>
      <c r="L8">
        <v>-12.115308000000001</v>
      </c>
      <c r="M8">
        <v>-11.075224</v>
      </c>
      <c r="P8" t="s">
        <v>205</v>
      </c>
      <c r="Q8">
        <v>0.65807300000000002</v>
      </c>
      <c r="R8">
        <v>0.95364800000000005</v>
      </c>
    </row>
    <row r="9" spans="1:18">
      <c r="A9" t="s">
        <v>206</v>
      </c>
      <c r="B9">
        <v>-5.9489700000000001</v>
      </c>
      <c r="C9">
        <v>-5.6246669999999996</v>
      </c>
      <c r="F9" t="s">
        <v>206</v>
      </c>
      <c r="G9">
        <v>-4.4310280000000004</v>
      </c>
      <c r="H9">
        <v>-4.1317170000000001</v>
      </c>
      <c r="K9" t="s">
        <v>206</v>
      </c>
      <c r="L9">
        <v>-11.693483000000001</v>
      </c>
      <c r="M9">
        <v>-11.320492</v>
      </c>
      <c r="P9" t="s">
        <v>206</v>
      </c>
      <c r="Q9">
        <v>0.70750599999999997</v>
      </c>
      <c r="R9">
        <v>0.87018399999999996</v>
      </c>
    </row>
    <row r="10" spans="1:18">
      <c r="A10" t="s">
        <v>207</v>
      </c>
      <c r="B10">
        <v>8.9</v>
      </c>
      <c r="C10">
        <v>8.9</v>
      </c>
      <c r="F10" t="s">
        <v>207</v>
      </c>
      <c r="G10">
        <v>0</v>
      </c>
      <c r="H10">
        <v>0</v>
      </c>
      <c r="K10" t="s">
        <v>207</v>
      </c>
      <c r="L10">
        <v>12.4</v>
      </c>
      <c r="M10">
        <v>12.4</v>
      </c>
      <c r="P10" t="s">
        <v>207</v>
      </c>
      <c r="Q10">
        <v>0</v>
      </c>
      <c r="R10">
        <v>0</v>
      </c>
    </row>
    <row r="11" spans="1:18">
      <c r="A11" t="s">
        <v>208</v>
      </c>
      <c r="B11">
        <v>-0.63760099999999997</v>
      </c>
      <c r="C11">
        <v>0</v>
      </c>
      <c r="F11" t="s">
        <v>208</v>
      </c>
      <c r="G11">
        <v>0.23192499999999999</v>
      </c>
      <c r="H11">
        <v>0.68666000000000005</v>
      </c>
      <c r="K11" t="s">
        <v>208</v>
      </c>
      <c r="L11">
        <v>-1.0400830000000001</v>
      </c>
      <c r="M11">
        <v>0.18925600000000001</v>
      </c>
      <c r="P11" t="s">
        <v>208</v>
      </c>
      <c r="Q11">
        <v>20.622336000000001</v>
      </c>
      <c r="R11">
        <v>21.328430000000001</v>
      </c>
    </row>
    <row r="12" spans="1:18">
      <c r="A12" t="s">
        <v>209</v>
      </c>
      <c r="B12">
        <v>8.9</v>
      </c>
      <c r="C12">
        <v>8.9</v>
      </c>
      <c r="F12" t="s">
        <v>209</v>
      </c>
      <c r="G12">
        <v>0</v>
      </c>
      <c r="H12">
        <v>0</v>
      </c>
      <c r="K12" t="s">
        <v>209</v>
      </c>
      <c r="L12">
        <v>12.4</v>
      </c>
      <c r="M12">
        <v>12.4</v>
      </c>
      <c r="P12" t="s">
        <v>209</v>
      </c>
      <c r="Q12">
        <v>0</v>
      </c>
      <c r="R12">
        <v>0</v>
      </c>
    </row>
    <row r="13" spans="1:18">
      <c r="A13" t="s">
        <v>210</v>
      </c>
      <c r="B13">
        <v>0</v>
      </c>
      <c r="C13">
        <v>0</v>
      </c>
      <c r="F13" t="s">
        <v>210</v>
      </c>
      <c r="G13">
        <v>0</v>
      </c>
      <c r="H13">
        <v>0</v>
      </c>
      <c r="K13" t="s">
        <v>210</v>
      </c>
      <c r="L13">
        <v>0</v>
      </c>
      <c r="M13">
        <v>0</v>
      </c>
      <c r="P13" t="s">
        <v>210</v>
      </c>
      <c r="Q13">
        <v>0</v>
      </c>
      <c r="R13">
        <v>0</v>
      </c>
    </row>
    <row r="14" spans="1:18">
      <c r="A14" t="s">
        <v>211</v>
      </c>
      <c r="B14">
        <v>0</v>
      </c>
      <c r="C14">
        <v>0</v>
      </c>
      <c r="F14" t="s">
        <v>211</v>
      </c>
      <c r="G14">
        <v>0</v>
      </c>
      <c r="H14">
        <v>0</v>
      </c>
      <c r="K14" t="s">
        <v>211</v>
      </c>
      <c r="L14">
        <v>0</v>
      </c>
      <c r="M14">
        <v>0</v>
      </c>
      <c r="P14" t="s">
        <v>211</v>
      </c>
      <c r="Q14">
        <v>0</v>
      </c>
      <c r="R14">
        <v>0</v>
      </c>
    </row>
    <row r="15" spans="1:18">
      <c r="A15" t="s">
        <v>212</v>
      </c>
      <c r="B15">
        <v>-1.5455950000000001</v>
      </c>
      <c r="C15">
        <v>-1.0924039999999999</v>
      </c>
      <c r="F15" t="s">
        <v>212</v>
      </c>
      <c r="G15">
        <v>-3.7539419999999999</v>
      </c>
      <c r="H15">
        <v>-2.8035960000000002</v>
      </c>
      <c r="K15" t="s">
        <v>212</v>
      </c>
      <c r="L15">
        <v>-10.193747999999999</v>
      </c>
      <c r="M15">
        <v>-8.9104329999999994</v>
      </c>
      <c r="P15" t="s">
        <v>212</v>
      </c>
      <c r="Q15">
        <v>-16.414641</v>
      </c>
      <c r="R15">
        <v>-15.872293000000001</v>
      </c>
    </row>
    <row r="16" spans="1:18">
      <c r="A16" t="s">
        <v>213</v>
      </c>
      <c r="B16">
        <v>-10.213403</v>
      </c>
      <c r="C16">
        <v>80.480553</v>
      </c>
      <c r="F16" t="s">
        <v>213</v>
      </c>
      <c r="G16">
        <v>-3.7539419999999999</v>
      </c>
      <c r="H16">
        <v>11.833902999999999</v>
      </c>
      <c r="K16" t="s">
        <v>213</v>
      </c>
      <c r="L16">
        <v>-10.193747999999999</v>
      </c>
      <c r="M16">
        <v>19.744387</v>
      </c>
      <c r="P16" t="s">
        <v>213</v>
      </c>
      <c r="Q16">
        <v>24.818663000000001</v>
      </c>
      <c r="R16">
        <v>25.827707</v>
      </c>
    </row>
    <row r="17" spans="1:18">
      <c r="A17" t="s">
        <v>214</v>
      </c>
      <c r="B17">
        <v>-80.480553</v>
      </c>
      <c r="C17">
        <v>10.213403</v>
      </c>
      <c r="F17" t="s">
        <v>214</v>
      </c>
      <c r="G17">
        <v>-11.833902999999999</v>
      </c>
      <c r="H17">
        <v>3.7539419999999999</v>
      </c>
      <c r="K17" t="s">
        <v>214</v>
      </c>
      <c r="L17">
        <v>-19.744387</v>
      </c>
      <c r="M17">
        <v>10.193747999999999</v>
      </c>
      <c r="P17" t="s">
        <v>214</v>
      </c>
    </row>
    <row r="18" spans="1:18">
      <c r="A18" t="s">
        <v>215</v>
      </c>
      <c r="B18">
        <v>-31.416961000000001</v>
      </c>
      <c r="C18">
        <v>0</v>
      </c>
      <c r="F18" t="s">
        <v>215</v>
      </c>
      <c r="G18">
        <v>-8.5171390000000002</v>
      </c>
      <c r="H18">
        <v>-7.1324949999999996</v>
      </c>
      <c r="K18" t="s">
        <v>215</v>
      </c>
      <c r="L18">
        <v>-17.426190999999999</v>
      </c>
      <c r="M18">
        <v>-15.589088</v>
      </c>
      <c r="P18" t="s">
        <v>215</v>
      </c>
      <c r="Q18">
        <v>-28.673846000000001</v>
      </c>
      <c r="R18">
        <v>-28.230484000000001</v>
      </c>
    </row>
    <row r="19" spans="1:18">
      <c r="A19" t="s">
        <v>216</v>
      </c>
      <c r="B19">
        <v>-6.0800429999999999</v>
      </c>
      <c r="C19">
        <v>-5.3971539999999996</v>
      </c>
      <c r="F19" t="s">
        <v>216</v>
      </c>
      <c r="G19">
        <v>-6.6401680000000001</v>
      </c>
      <c r="H19">
        <v>-5.7306970000000002</v>
      </c>
      <c r="K19" t="s">
        <v>216</v>
      </c>
      <c r="L19">
        <v>-12.329317</v>
      </c>
      <c r="M19">
        <v>-10.823722</v>
      </c>
      <c r="P19" t="s">
        <v>216</v>
      </c>
      <c r="Q19">
        <v>-20.791484000000001</v>
      </c>
      <c r="R19">
        <v>-20.08539</v>
      </c>
    </row>
    <row r="20" spans="1:18">
      <c r="A20" t="s">
        <v>217</v>
      </c>
      <c r="B20">
        <v>0</v>
      </c>
      <c r="C20">
        <v>0.63760099999999997</v>
      </c>
      <c r="F20" t="s">
        <v>217</v>
      </c>
      <c r="G20">
        <v>-4.093324</v>
      </c>
      <c r="H20">
        <v>3.7096049999999998</v>
      </c>
      <c r="K20" t="s">
        <v>217</v>
      </c>
      <c r="L20">
        <v>-2.0945290000000001</v>
      </c>
      <c r="M20">
        <v>13.139065</v>
      </c>
      <c r="P20" t="s">
        <v>217</v>
      </c>
      <c r="Q20">
        <v>0.12717899999999999</v>
      </c>
      <c r="R20">
        <v>0.65548700000000004</v>
      </c>
    </row>
    <row r="21" spans="1:18">
      <c r="A21" t="s">
        <v>218</v>
      </c>
      <c r="B21">
        <v>0</v>
      </c>
      <c r="C21">
        <v>0</v>
      </c>
      <c r="F21" t="s">
        <v>218</v>
      </c>
      <c r="G21">
        <v>1.100611</v>
      </c>
      <c r="H21">
        <v>1.364441</v>
      </c>
      <c r="K21" t="s">
        <v>218</v>
      </c>
      <c r="L21">
        <v>4.4406109999999996</v>
      </c>
      <c r="M21">
        <v>4.8315099999999997</v>
      </c>
      <c r="P21" t="s">
        <v>218</v>
      </c>
      <c r="Q21">
        <v>7.9107789999999998</v>
      </c>
      <c r="R21">
        <v>8.0539780000000007</v>
      </c>
    </row>
    <row r="22" spans="1:18">
      <c r="A22" t="s">
        <v>219</v>
      </c>
      <c r="B22">
        <v>0</v>
      </c>
      <c r="C22">
        <v>0</v>
      </c>
      <c r="F22" t="s">
        <v>219</v>
      </c>
      <c r="G22">
        <v>1.086711</v>
      </c>
      <c r="H22">
        <v>1.350541</v>
      </c>
      <c r="K22" t="s">
        <v>219</v>
      </c>
      <c r="L22">
        <v>4.4265850000000002</v>
      </c>
      <c r="M22">
        <v>4.8174830000000002</v>
      </c>
      <c r="P22" t="s">
        <v>219</v>
      </c>
      <c r="Q22">
        <v>7.8967330000000002</v>
      </c>
      <c r="R22">
        <v>8.0399320000000003</v>
      </c>
    </row>
    <row r="23" spans="1:18">
      <c r="A23" t="s">
        <v>220</v>
      </c>
      <c r="B23">
        <v>0</v>
      </c>
      <c r="C23">
        <v>0</v>
      </c>
      <c r="F23" t="s">
        <v>220</v>
      </c>
      <c r="G23">
        <v>1.086711</v>
      </c>
      <c r="H23">
        <v>1.350541</v>
      </c>
      <c r="K23" t="s">
        <v>220</v>
      </c>
      <c r="L23">
        <v>4.4265850000000002</v>
      </c>
      <c r="M23">
        <v>4.8174830000000002</v>
      </c>
      <c r="P23" t="s">
        <v>220</v>
      </c>
      <c r="Q23">
        <v>7.8967330000000002</v>
      </c>
      <c r="R23">
        <v>8.0399320000000003</v>
      </c>
    </row>
    <row r="24" spans="1:18">
      <c r="A24" t="s">
        <v>221</v>
      </c>
      <c r="B24">
        <v>-2.3699999999999999E-4</v>
      </c>
      <c r="C24">
        <v>-2.2499999999999999E-4</v>
      </c>
      <c r="F24" t="s">
        <v>221</v>
      </c>
      <c r="G24">
        <v>-1.3646640000000001</v>
      </c>
      <c r="H24">
        <v>-1.1008340000000001</v>
      </c>
      <c r="K24" t="s">
        <v>221</v>
      </c>
      <c r="L24">
        <v>-4.8317350000000001</v>
      </c>
      <c r="M24">
        <v>-4.440836</v>
      </c>
      <c r="P24" t="s">
        <v>221</v>
      </c>
      <c r="Q24">
        <v>-8.0542040000000004</v>
      </c>
      <c r="R24">
        <v>-7.9110050000000003</v>
      </c>
    </row>
    <row r="25" spans="1:18">
      <c r="A25" t="s">
        <v>222</v>
      </c>
      <c r="B25">
        <v>2.2499999999999999E-4</v>
      </c>
      <c r="C25">
        <v>2.3699999999999999E-4</v>
      </c>
      <c r="F25" t="s">
        <v>222</v>
      </c>
      <c r="G25">
        <v>1.1008340000000001</v>
      </c>
      <c r="H25">
        <v>1.3646640000000001</v>
      </c>
      <c r="K25" t="s">
        <v>222</v>
      </c>
      <c r="L25">
        <v>4.440836</v>
      </c>
      <c r="M25">
        <v>4.8317350000000001</v>
      </c>
      <c r="P25" t="s">
        <v>222</v>
      </c>
      <c r="Q25">
        <v>7.9110050000000003</v>
      </c>
      <c r="R25">
        <v>8.0542040000000004</v>
      </c>
    </row>
    <row r="26" spans="1:18">
      <c r="A26" t="s">
        <v>223</v>
      </c>
      <c r="B26">
        <v>0</v>
      </c>
      <c r="C26">
        <v>0</v>
      </c>
      <c r="F26" t="s">
        <v>223</v>
      </c>
      <c r="G26">
        <v>1.100611</v>
      </c>
      <c r="H26">
        <v>1.364441</v>
      </c>
      <c r="K26" t="s">
        <v>223</v>
      </c>
      <c r="L26">
        <v>4.4406109999999996</v>
      </c>
      <c r="M26">
        <v>4.8315099999999997</v>
      </c>
      <c r="P26" t="s">
        <v>223</v>
      </c>
      <c r="Q26">
        <v>7.9107789999999998</v>
      </c>
      <c r="R26">
        <v>8.0539780000000007</v>
      </c>
    </row>
    <row r="27" spans="1:18">
      <c r="A27" t="s">
        <v>224</v>
      </c>
      <c r="B27">
        <v>-22.537645000000001</v>
      </c>
      <c r="C27">
        <v>24.587796999999998</v>
      </c>
      <c r="F27" t="s">
        <v>224</v>
      </c>
      <c r="G27">
        <v>-0.35254799999999997</v>
      </c>
      <c r="H27">
        <v>0</v>
      </c>
      <c r="K27" t="s">
        <v>224</v>
      </c>
      <c r="L27">
        <v>-1.0400830000000001</v>
      </c>
      <c r="M27">
        <v>0</v>
      </c>
      <c r="P27" t="s">
        <v>224</v>
      </c>
      <c r="Q27">
        <v>-0.295574</v>
      </c>
      <c r="R27">
        <v>0</v>
      </c>
    </row>
    <row r="28" spans="1:18">
      <c r="A28" t="s">
        <v>225</v>
      </c>
      <c r="B28">
        <v>-13.658329</v>
      </c>
      <c r="C28">
        <v>31.416961000000001</v>
      </c>
      <c r="F28" t="s">
        <v>225</v>
      </c>
      <c r="G28">
        <v>-0.23503199999999999</v>
      </c>
      <c r="H28">
        <v>0</v>
      </c>
      <c r="K28" t="s">
        <v>225</v>
      </c>
      <c r="L28">
        <v>-0.69338900000000003</v>
      </c>
      <c r="M28">
        <v>0</v>
      </c>
      <c r="P28" t="s">
        <v>225</v>
      </c>
      <c r="Q28">
        <v>-0.19705</v>
      </c>
      <c r="R28">
        <v>0</v>
      </c>
    </row>
    <row r="29" spans="1:18">
      <c r="A29" t="s">
        <v>226</v>
      </c>
      <c r="B29">
        <v>4.3737899999999996</v>
      </c>
      <c r="C29">
        <v>6.2014649999999998</v>
      </c>
      <c r="F29" t="s">
        <v>226</v>
      </c>
      <c r="G29">
        <v>-8.8831039999999994</v>
      </c>
      <c r="H29">
        <v>6.8171480000000004</v>
      </c>
      <c r="K29" t="s">
        <v>226</v>
      </c>
      <c r="L29">
        <v>-25.733521</v>
      </c>
      <c r="M29">
        <v>4.5664959999999999</v>
      </c>
      <c r="P29" t="s">
        <v>226</v>
      </c>
      <c r="Q29">
        <v>0</v>
      </c>
      <c r="R29">
        <v>0.59114900000000004</v>
      </c>
    </row>
    <row r="30" spans="1:18">
      <c r="A30" t="s">
        <v>227</v>
      </c>
      <c r="B30">
        <v>0</v>
      </c>
      <c r="C30">
        <v>45.075290000000003</v>
      </c>
      <c r="F30" t="s">
        <v>227</v>
      </c>
      <c r="G30">
        <v>0</v>
      </c>
      <c r="H30">
        <v>7.7939230000000004</v>
      </c>
      <c r="K30" t="s">
        <v>227</v>
      </c>
      <c r="L30">
        <v>0</v>
      </c>
      <c r="M30">
        <v>14.969068</v>
      </c>
      <c r="P30" t="s">
        <v>227</v>
      </c>
      <c r="Q30">
        <v>-0.295574</v>
      </c>
      <c r="R30">
        <v>0</v>
      </c>
    </row>
    <row r="31" spans="1:18">
      <c r="A31" t="s">
        <v>228</v>
      </c>
      <c r="B31">
        <v>5.5731640000000002</v>
      </c>
      <c r="C31">
        <v>6.0466129999999998</v>
      </c>
      <c r="F31" t="s">
        <v>228</v>
      </c>
      <c r="G31">
        <v>5.7306970000000002</v>
      </c>
      <c r="H31">
        <v>6.6401680000000001</v>
      </c>
      <c r="K31" t="s">
        <v>228</v>
      </c>
      <c r="L31">
        <v>11.259888</v>
      </c>
      <c r="M31">
        <v>12.329317</v>
      </c>
      <c r="P31" t="s">
        <v>228</v>
      </c>
      <c r="Q31">
        <v>-0.97231299999999998</v>
      </c>
      <c r="R31">
        <v>-0.52035699999999996</v>
      </c>
    </row>
    <row r="32" spans="1:18">
      <c r="A32" t="s">
        <v>229</v>
      </c>
      <c r="B32">
        <v>6.2299100000000003</v>
      </c>
      <c r="C32">
        <v>6.6623039999999998</v>
      </c>
      <c r="F32" t="s">
        <v>229</v>
      </c>
      <c r="G32">
        <v>5.9297019999999998</v>
      </c>
      <c r="H32">
        <v>15.967528</v>
      </c>
      <c r="K32" t="s">
        <v>229</v>
      </c>
      <c r="L32">
        <v>12.034902000000001</v>
      </c>
      <c r="M32">
        <v>39.122978000000003</v>
      </c>
      <c r="P32" t="s">
        <v>229</v>
      </c>
      <c r="Q32">
        <v>21.772438000000001</v>
      </c>
      <c r="R32">
        <v>22.169388999999999</v>
      </c>
    </row>
    <row r="33" spans="1:18">
      <c r="A33" t="s">
        <v>230</v>
      </c>
      <c r="B33">
        <v>5.3971539999999996</v>
      </c>
      <c r="C33">
        <v>6.0800429999999999</v>
      </c>
      <c r="F33" t="s">
        <v>230</v>
      </c>
      <c r="G33">
        <v>5.7306970000000002</v>
      </c>
      <c r="H33">
        <v>6.6401680000000001</v>
      </c>
      <c r="K33" t="s">
        <v>230</v>
      </c>
      <c r="L33">
        <v>10.823722</v>
      </c>
      <c r="M33">
        <v>12.329317</v>
      </c>
      <c r="P33" t="s">
        <v>230</v>
      </c>
      <c r="Q33">
        <v>20.08539</v>
      </c>
      <c r="R33">
        <v>20.532321</v>
      </c>
    </row>
    <row r="34" spans="1:18">
      <c r="A34" t="s">
        <v>231</v>
      </c>
      <c r="B34">
        <v>0</v>
      </c>
      <c r="C34">
        <v>0</v>
      </c>
      <c r="F34" t="s">
        <v>231</v>
      </c>
      <c r="G34">
        <v>0</v>
      </c>
      <c r="H34">
        <v>0</v>
      </c>
      <c r="K34" t="s">
        <v>231</v>
      </c>
      <c r="L34">
        <v>0</v>
      </c>
      <c r="M34">
        <v>0</v>
      </c>
      <c r="P34" t="s">
        <v>231</v>
      </c>
      <c r="Q34">
        <v>0</v>
      </c>
      <c r="R34">
        <v>0</v>
      </c>
    </row>
    <row r="35" spans="1:18">
      <c r="A35" t="s">
        <v>232</v>
      </c>
      <c r="B35">
        <v>0</v>
      </c>
      <c r="C35">
        <v>0.318801</v>
      </c>
      <c r="F35" t="s">
        <v>232</v>
      </c>
      <c r="G35">
        <v>0</v>
      </c>
      <c r="H35">
        <v>0.17627399999999999</v>
      </c>
      <c r="K35" t="s">
        <v>232</v>
      </c>
      <c r="L35">
        <v>0</v>
      </c>
      <c r="M35">
        <v>0.520042</v>
      </c>
      <c r="P35" t="s">
        <v>232</v>
      </c>
      <c r="Q35">
        <v>0</v>
      </c>
      <c r="R35">
        <v>0.147787</v>
      </c>
    </row>
    <row r="36" spans="1:18">
      <c r="A36" t="s">
        <v>233</v>
      </c>
      <c r="B36">
        <v>0</v>
      </c>
      <c r="C36">
        <v>0</v>
      </c>
      <c r="F36" t="s">
        <v>233</v>
      </c>
      <c r="G36">
        <v>0.55030599999999996</v>
      </c>
      <c r="H36">
        <v>0.68222099999999997</v>
      </c>
      <c r="K36" t="s">
        <v>233</v>
      </c>
      <c r="L36">
        <v>2.2203059999999999</v>
      </c>
      <c r="M36">
        <v>2.4157549999999999</v>
      </c>
      <c r="P36" t="s">
        <v>233</v>
      </c>
      <c r="Q36">
        <v>3.95539</v>
      </c>
      <c r="R36">
        <v>4.0269890000000004</v>
      </c>
    </row>
    <row r="37" spans="1:18">
      <c r="A37" t="s">
        <v>234</v>
      </c>
      <c r="B37">
        <v>-15.687797</v>
      </c>
      <c r="C37">
        <v>29.387492999999999</v>
      </c>
      <c r="F37" t="s">
        <v>234</v>
      </c>
      <c r="G37">
        <v>0</v>
      </c>
      <c r="H37">
        <v>0</v>
      </c>
      <c r="K37" t="s">
        <v>234</v>
      </c>
      <c r="L37">
        <v>0</v>
      </c>
      <c r="M37">
        <v>0</v>
      </c>
      <c r="P37" t="s">
        <v>234</v>
      </c>
      <c r="Q37">
        <v>0</v>
      </c>
      <c r="R37">
        <v>0</v>
      </c>
    </row>
    <row r="38" spans="1:18">
      <c r="A38" t="s">
        <v>235</v>
      </c>
      <c r="B38">
        <v>-1.2999999999999999E-5</v>
      </c>
      <c r="C38">
        <v>-1.2999999999999999E-5</v>
      </c>
      <c r="F38" t="s">
        <v>235</v>
      </c>
      <c r="G38">
        <v>-1.2999999999999999E-5</v>
      </c>
      <c r="H38">
        <v>-1.2999999999999999E-5</v>
      </c>
      <c r="K38" t="s">
        <v>235</v>
      </c>
      <c r="L38">
        <v>-1.2999999999999999E-5</v>
      </c>
      <c r="M38">
        <v>-1.2999999999999999E-5</v>
      </c>
      <c r="P38" t="s">
        <v>235</v>
      </c>
    </row>
    <row r="39" spans="1:18">
      <c r="A39" t="s">
        <v>236</v>
      </c>
      <c r="B39" s="64">
        <v>-2.8400000000000002E-4</v>
      </c>
      <c r="C39">
        <v>-2.7E-4</v>
      </c>
      <c r="F39" t="s">
        <v>236</v>
      </c>
      <c r="G39">
        <v>-2.8200000000000002E-4</v>
      </c>
      <c r="H39">
        <v>-2.6800000000000001E-4</v>
      </c>
      <c r="K39" t="s">
        <v>236</v>
      </c>
      <c r="L39">
        <v>-2.8400000000000002E-4</v>
      </c>
      <c r="M39">
        <v>-2.7E-4</v>
      </c>
      <c r="P39" t="s">
        <v>236</v>
      </c>
    </row>
    <row r="40" spans="1:18">
      <c r="A40" t="s">
        <v>237</v>
      </c>
      <c r="B40">
        <v>0</v>
      </c>
      <c r="C40">
        <v>0.34005400000000002</v>
      </c>
      <c r="F40" t="s">
        <v>237</v>
      </c>
      <c r="G40">
        <v>0</v>
      </c>
      <c r="H40">
        <v>8.1750000000000003E-2</v>
      </c>
      <c r="K40" t="s">
        <v>237</v>
      </c>
      <c r="L40">
        <v>7.6780140000000001</v>
      </c>
      <c r="M40">
        <v>8.2723549999999992</v>
      </c>
      <c r="P40" t="s">
        <v>237</v>
      </c>
    </row>
    <row r="41" spans="1:18">
      <c r="A41" t="s">
        <v>201</v>
      </c>
      <c r="B41">
        <v>-8.9</v>
      </c>
      <c r="C41">
        <v>-8.9</v>
      </c>
      <c r="F41" t="s">
        <v>201</v>
      </c>
      <c r="G41">
        <v>0</v>
      </c>
      <c r="H41">
        <v>0</v>
      </c>
      <c r="K41" t="s">
        <v>201</v>
      </c>
      <c r="L41">
        <v>-12.4</v>
      </c>
      <c r="M41">
        <v>-12.4</v>
      </c>
      <c r="P41" t="s">
        <v>201</v>
      </c>
    </row>
    <row r="42" spans="1:18">
      <c r="A42" t="s">
        <v>238</v>
      </c>
      <c r="B42">
        <v>-3.4999999999999997E-5</v>
      </c>
      <c r="C42">
        <v>-3.3000000000000003E-5</v>
      </c>
      <c r="F42" t="s">
        <v>238</v>
      </c>
      <c r="G42">
        <v>-3.4E-5</v>
      </c>
      <c r="H42">
        <v>-3.3000000000000003E-5</v>
      </c>
      <c r="K42" t="s">
        <v>238</v>
      </c>
      <c r="L42">
        <v>-3.4999999999999997E-5</v>
      </c>
      <c r="M42">
        <v>-3.3000000000000003E-5</v>
      </c>
      <c r="P42" t="s">
        <v>238</v>
      </c>
    </row>
    <row r="43" spans="1:18">
      <c r="A43" t="s">
        <v>221</v>
      </c>
      <c r="B43">
        <v>-2.3699999999999999E-4</v>
      </c>
      <c r="C43">
        <v>-2.2499999999999999E-4</v>
      </c>
      <c r="F43" t="s">
        <v>221</v>
      </c>
      <c r="G43">
        <v>-1.3646640000000001</v>
      </c>
      <c r="H43">
        <v>-1.1008340000000001</v>
      </c>
      <c r="K43" t="s">
        <v>221</v>
      </c>
      <c r="L43">
        <v>-4.8317350000000001</v>
      </c>
      <c r="M43">
        <v>-4.440836</v>
      </c>
      <c r="P43" t="s">
        <v>221</v>
      </c>
    </row>
    <row r="44" spans="1:18">
      <c r="A44" t="s">
        <v>239</v>
      </c>
      <c r="B44">
        <v>-2.6106000000000001E-2</v>
      </c>
      <c r="C44">
        <v>-2.4801E-2</v>
      </c>
      <c r="F44" t="s">
        <v>239</v>
      </c>
      <c r="G44">
        <v>-2.5871999999999999E-2</v>
      </c>
      <c r="H44">
        <v>-2.4577999999999999E-2</v>
      </c>
      <c r="K44" t="s">
        <v>239</v>
      </c>
      <c r="L44">
        <v>-2.6107000000000002E-2</v>
      </c>
      <c r="M44">
        <v>-2.4801E-2</v>
      </c>
      <c r="P44" t="s">
        <v>239</v>
      </c>
    </row>
    <row r="45" spans="1:18">
      <c r="A45" t="s">
        <v>240</v>
      </c>
      <c r="B45">
        <v>-2.9869759999999999</v>
      </c>
      <c r="C45">
        <v>-2.6598359999999999</v>
      </c>
      <c r="F45" t="s">
        <v>240</v>
      </c>
      <c r="G45">
        <v>-0.81043600000000005</v>
      </c>
      <c r="H45">
        <v>-0.55403800000000003</v>
      </c>
      <c r="K45" t="s">
        <v>240</v>
      </c>
      <c r="L45">
        <v>-0.76813200000000004</v>
      </c>
      <c r="M45">
        <v>-0.55906999999999996</v>
      </c>
      <c r="P45" t="s">
        <v>240</v>
      </c>
    </row>
    <row r="46" spans="1:18">
      <c r="A46" t="s">
        <v>241</v>
      </c>
      <c r="B46">
        <v>-4.26E-4</v>
      </c>
      <c r="C46">
        <v>-4.0499999999999998E-4</v>
      </c>
      <c r="F46" t="s">
        <v>241</v>
      </c>
      <c r="G46">
        <v>-4.2299999999999998E-4</v>
      </c>
      <c r="H46">
        <v>-4.0099999999999999E-4</v>
      </c>
      <c r="K46" t="s">
        <v>241</v>
      </c>
      <c r="L46">
        <v>-4.26E-4</v>
      </c>
      <c r="M46">
        <v>-4.0499999999999998E-4</v>
      </c>
      <c r="P46" t="s">
        <v>241</v>
      </c>
    </row>
    <row r="47" spans="1:18">
      <c r="A47" t="s">
        <v>242</v>
      </c>
      <c r="B47">
        <v>-1.8900000000000001E-4</v>
      </c>
      <c r="C47">
        <v>-1.8000000000000001E-4</v>
      </c>
      <c r="F47" t="s">
        <v>242</v>
      </c>
      <c r="G47">
        <v>-1.8799999999999999E-4</v>
      </c>
      <c r="H47">
        <v>-1.7799999999999999E-4</v>
      </c>
      <c r="K47" t="s">
        <v>242</v>
      </c>
      <c r="L47">
        <v>-1.8900000000000001E-4</v>
      </c>
      <c r="M47">
        <v>-1.8000000000000001E-4</v>
      </c>
      <c r="P47" t="s">
        <v>242</v>
      </c>
    </row>
    <row r="48" spans="1:18">
      <c r="A48" t="s">
        <v>243</v>
      </c>
      <c r="B48">
        <v>-4.7399999999999997E-4</v>
      </c>
      <c r="C48">
        <v>-4.4999999999999999E-4</v>
      </c>
      <c r="F48" t="s">
        <v>243</v>
      </c>
      <c r="G48">
        <v>-4.6900000000000002E-4</v>
      </c>
      <c r="H48">
        <v>-4.46E-4</v>
      </c>
      <c r="K48" t="s">
        <v>243</v>
      </c>
      <c r="L48">
        <v>-4.7399999999999997E-4</v>
      </c>
      <c r="M48">
        <v>-4.4999999999999999E-4</v>
      </c>
      <c r="P48" t="s">
        <v>243</v>
      </c>
    </row>
    <row r="49" spans="1:16">
      <c r="A49" t="s">
        <v>244</v>
      </c>
      <c r="B49">
        <v>-1.8900000000000001E-4</v>
      </c>
      <c r="C49">
        <v>-1.8000000000000001E-4</v>
      </c>
      <c r="F49" t="s">
        <v>244</v>
      </c>
      <c r="G49">
        <v>-1.8799999999999999E-4</v>
      </c>
      <c r="H49">
        <v>-1.7799999999999999E-4</v>
      </c>
      <c r="K49" t="s">
        <v>244</v>
      </c>
      <c r="L49">
        <v>-1.8900000000000001E-4</v>
      </c>
      <c r="M49">
        <v>-1.8000000000000001E-4</v>
      </c>
      <c r="P49" t="s">
        <v>244</v>
      </c>
    </row>
    <row r="50" spans="1:16">
      <c r="A50" t="s">
        <v>245</v>
      </c>
      <c r="B50">
        <v>-1.8900000000000001E-4</v>
      </c>
      <c r="C50">
        <v>-1.8000000000000001E-4</v>
      </c>
      <c r="F50" t="s">
        <v>245</v>
      </c>
      <c r="G50">
        <v>-1.8799999999999999E-4</v>
      </c>
      <c r="H50">
        <v>-1.7799999999999999E-4</v>
      </c>
      <c r="K50" t="s">
        <v>245</v>
      </c>
      <c r="L50">
        <v>-1.8900000000000001E-4</v>
      </c>
      <c r="M50">
        <v>-1.8000000000000001E-4</v>
      </c>
      <c r="P50" t="s">
        <v>245</v>
      </c>
    </row>
    <row r="51" spans="1:16">
      <c r="A51" t="s">
        <v>246</v>
      </c>
      <c r="B51">
        <v>-1.8900000000000001E-4</v>
      </c>
      <c r="C51">
        <v>-1.8000000000000001E-4</v>
      </c>
      <c r="F51" t="s">
        <v>246</v>
      </c>
      <c r="G51">
        <v>-1.8799999999999999E-4</v>
      </c>
      <c r="H51">
        <v>-1.7799999999999999E-4</v>
      </c>
      <c r="K51" t="s">
        <v>246</v>
      </c>
      <c r="L51">
        <v>-1.8900000000000001E-4</v>
      </c>
      <c r="M51">
        <v>-1.8000000000000001E-4</v>
      </c>
      <c r="P51" t="s">
        <v>246</v>
      </c>
    </row>
    <row r="52" spans="1:16">
      <c r="A52" t="s">
        <v>247</v>
      </c>
      <c r="B52">
        <v>-1.8900000000000001E-4</v>
      </c>
      <c r="C52">
        <v>-1.8000000000000001E-4</v>
      </c>
      <c r="F52" t="s">
        <v>247</v>
      </c>
      <c r="G52">
        <v>-1.8799999999999999E-4</v>
      </c>
      <c r="H52">
        <v>-1.7799999999999999E-4</v>
      </c>
      <c r="K52" t="s">
        <v>247</v>
      </c>
      <c r="L52">
        <v>-1.8900000000000001E-4</v>
      </c>
      <c r="M52">
        <v>-1.8000000000000001E-4</v>
      </c>
      <c r="P52" t="s">
        <v>247</v>
      </c>
    </row>
    <row r="53" spans="1:16">
      <c r="A53" t="s">
        <v>228</v>
      </c>
      <c r="B53">
        <v>5.5731640000000002</v>
      </c>
      <c r="C53">
        <v>6.0466129999999998</v>
      </c>
      <c r="F53" t="s">
        <v>228</v>
      </c>
      <c r="G53">
        <v>5.7306970000000002</v>
      </c>
      <c r="H53">
        <v>6.6401680000000001</v>
      </c>
      <c r="K53" t="s">
        <v>228</v>
      </c>
      <c r="L53">
        <v>11.259888</v>
      </c>
      <c r="M53">
        <v>12.329317</v>
      </c>
      <c r="P53" t="s">
        <v>228</v>
      </c>
    </row>
    <row r="54" spans="1:16">
      <c r="A54" t="s">
        <v>248</v>
      </c>
      <c r="B54">
        <v>-1.0656000000000001E-2</v>
      </c>
      <c r="C54">
        <v>-1.0123E-2</v>
      </c>
      <c r="F54" t="s">
        <v>248</v>
      </c>
      <c r="G54">
        <v>-1.056E-2</v>
      </c>
      <c r="H54">
        <v>-1.0031999999999999E-2</v>
      </c>
      <c r="K54" t="s">
        <v>248</v>
      </c>
      <c r="L54">
        <v>-1.0656000000000001E-2</v>
      </c>
      <c r="M54">
        <v>-1.0123E-2</v>
      </c>
      <c r="P54" t="s">
        <v>248</v>
      </c>
    </row>
    <row r="55" spans="1:16">
      <c r="A55" t="s">
        <v>249</v>
      </c>
      <c r="B55">
        <v>-2.8400000000000002E-4</v>
      </c>
      <c r="C55">
        <v>-2.7E-4</v>
      </c>
      <c r="F55" t="s">
        <v>249</v>
      </c>
      <c r="G55">
        <v>-2.8200000000000002E-4</v>
      </c>
      <c r="H55">
        <v>-2.6800000000000001E-4</v>
      </c>
      <c r="K55" t="s">
        <v>249</v>
      </c>
      <c r="L55">
        <v>-2.8400000000000002E-4</v>
      </c>
      <c r="M55">
        <v>-2.7E-4</v>
      </c>
      <c r="P55" t="s">
        <v>249</v>
      </c>
    </row>
    <row r="56" spans="1:16">
      <c r="A56" t="s">
        <v>250</v>
      </c>
      <c r="B56">
        <v>-4.26E-4</v>
      </c>
      <c r="C56">
        <v>-4.0499999999999998E-4</v>
      </c>
      <c r="F56" t="s">
        <v>250</v>
      </c>
      <c r="G56">
        <v>-4.2299999999999998E-4</v>
      </c>
      <c r="H56">
        <v>-4.0099999999999999E-4</v>
      </c>
      <c r="K56" t="s">
        <v>250</v>
      </c>
      <c r="L56">
        <v>-4.26E-4</v>
      </c>
      <c r="M56">
        <v>-4.0499999999999998E-4</v>
      </c>
      <c r="P56" t="s">
        <v>250</v>
      </c>
    </row>
    <row r="57" spans="1:16">
      <c r="A57" t="s">
        <v>251</v>
      </c>
      <c r="B57">
        <v>-4.0000000000000003E-5</v>
      </c>
      <c r="C57">
        <v>-3.8000000000000002E-5</v>
      </c>
      <c r="F57" t="s">
        <v>251</v>
      </c>
      <c r="G57">
        <v>-4.0000000000000003E-5</v>
      </c>
      <c r="H57">
        <v>-3.8000000000000002E-5</v>
      </c>
      <c r="K57" t="s">
        <v>251</v>
      </c>
      <c r="L57">
        <v>-4.0000000000000003E-5</v>
      </c>
      <c r="M57">
        <v>-3.8000000000000002E-5</v>
      </c>
      <c r="P57" t="s">
        <v>251</v>
      </c>
    </row>
    <row r="58" spans="1:16">
      <c r="A58" t="s">
        <v>252</v>
      </c>
      <c r="B58">
        <v>5.6246669999999996</v>
      </c>
      <c r="C58">
        <v>5.9489700000000001</v>
      </c>
      <c r="F58" t="s">
        <v>252</v>
      </c>
      <c r="G58">
        <v>4.1317170000000001</v>
      </c>
      <c r="H58">
        <v>4.4310280000000004</v>
      </c>
      <c r="K58" t="s">
        <v>252</v>
      </c>
      <c r="L58">
        <v>11.320492</v>
      </c>
      <c r="M58">
        <v>11.693483000000001</v>
      </c>
      <c r="P58" t="s">
        <v>252</v>
      </c>
    </row>
    <row r="59" spans="1:16">
      <c r="A59" t="s">
        <v>253</v>
      </c>
      <c r="B59">
        <v>-1.37E-4</v>
      </c>
      <c r="C59">
        <v>-1.2999999999999999E-4</v>
      </c>
      <c r="F59" t="s">
        <v>253</v>
      </c>
      <c r="G59">
        <v>-1.35E-4</v>
      </c>
      <c r="H59">
        <v>-1.2899999999999999E-4</v>
      </c>
      <c r="K59" t="s">
        <v>253</v>
      </c>
      <c r="L59">
        <v>-1.37E-4</v>
      </c>
      <c r="M59">
        <v>-1.2999999999999999E-4</v>
      </c>
      <c r="P59" t="s">
        <v>253</v>
      </c>
    </row>
    <row r="60" spans="1:16">
      <c r="A60" t="s">
        <v>220</v>
      </c>
      <c r="B60">
        <v>0</v>
      </c>
      <c r="C60">
        <v>0</v>
      </c>
      <c r="F60" t="s">
        <v>220</v>
      </c>
      <c r="G60">
        <v>1.086711</v>
      </c>
      <c r="H60">
        <v>1.350541</v>
      </c>
      <c r="K60" t="s">
        <v>220</v>
      </c>
      <c r="L60">
        <v>4.4265850000000002</v>
      </c>
      <c r="M60">
        <v>4.8174830000000002</v>
      </c>
      <c r="P60" t="s">
        <v>220</v>
      </c>
    </row>
  </sheetData>
  <pageMargins left="0.7" right="0.7" top="0.75" bottom="0.75" header="0.3" footer="0.3"/>
  <pageSetup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2 revised</vt:lpstr>
      <vt:lpstr>Table 1</vt:lpstr>
      <vt:lpstr>Table 2</vt:lpstr>
      <vt:lpstr>Sheet1</vt:lpstr>
      <vt:lpstr>FVA_Analysis</vt:lpstr>
      <vt:lpstr>FVA_QMO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Flowers</dc:creator>
  <cp:lastModifiedBy>Matt</cp:lastModifiedBy>
  <dcterms:created xsi:type="dcterms:W3CDTF">2015-05-31T19:24:17Z</dcterms:created>
  <dcterms:modified xsi:type="dcterms:W3CDTF">2016-11-11T01:00:16Z</dcterms:modified>
</cp:coreProperties>
</file>