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6" yWindow="132" windowWidth="14340" windowHeight="5832"/>
  </bookViews>
  <sheets>
    <sheet name="Filtering and Spin" sheetId="5" r:id="rId1"/>
    <sheet name="OD v Cell Density Chart" sheetId="6" r:id="rId2"/>
    <sheet name="Trial 1" sheetId="1" r:id="rId3"/>
    <sheet name="Trial 2" sheetId="2" r:id="rId4"/>
    <sheet name="Salts Calculations" sheetId="3" r:id="rId5"/>
    <sheet name="Filtering Method" sheetId="4" r:id="rId6"/>
  </sheets>
  <calcPr calcId="145621"/>
</workbook>
</file>

<file path=xl/calcChain.xml><?xml version="1.0" encoding="utf-8"?>
<calcChain xmlns="http://schemas.openxmlformats.org/spreadsheetml/2006/main">
  <c r="F24" i="5" l="1"/>
  <c r="G24" i="5"/>
  <c r="H24" i="5" s="1"/>
  <c r="I24" i="5" s="1"/>
  <c r="F23" i="5"/>
  <c r="G23" i="5"/>
  <c r="H23" i="5" s="1"/>
  <c r="I23" i="5" s="1"/>
  <c r="F22" i="5" l="1"/>
  <c r="G22" i="5" s="1"/>
  <c r="H22" i="5" s="1"/>
  <c r="I22" i="5" s="1"/>
  <c r="F21" i="5"/>
  <c r="G21" i="5" s="1"/>
  <c r="H21" i="5" s="1"/>
  <c r="I21" i="5" s="1"/>
  <c r="F14" i="5" l="1"/>
  <c r="G14" i="5" s="1"/>
  <c r="H14" i="5" s="1"/>
  <c r="I14" i="5" s="1"/>
  <c r="F20" i="5"/>
  <c r="G20" i="5" s="1"/>
  <c r="H20" i="5" s="1"/>
  <c r="I20" i="5" s="1"/>
  <c r="F19" i="5"/>
  <c r="G19" i="5"/>
  <c r="H19" i="5" s="1"/>
  <c r="I19" i="5" s="1"/>
  <c r="G8" i="5" l="1"/>
  <c r="F8" i="5"/>
  <c r="F4" i="5" l="1"/>
  <c r="F18" i="5"/>
  <c r="G18" i="5" s="1"/>
  <c r="H18" i="5" s="1"/>
  <c r="I18" i="5" s="1"/>
  <c r="F17" i="5"/>
  <c r="G17" i="5" s="1"/>
  <c r="H17" i="5" s="1"/>
  <c r="I17" i="5" s="1"/>
  <c r="F6" i="5"/>
  <c r="G6" i="5" s="1"/>
  <c r="H6" i="5" s="1"/>
  <c r="I6" i="5" s="1"/>
  <c r="F16" i="5"/>
  <c r="G16" i="5" s="1"/>
  <c r="H16" i="5" s="1"/>
  <c r="I16" i="5" s="1"/>
  <c r="F15" i="5"/>
  <c r="G15" i="5" s="1"/>
  <c r="H15" i="5" s="1"/>
  <c r="I15" i="5" s="1"/>
  <c r="F10" i="5"/>
  <c r="G10" i="5" s="1"/>
  <c r="H10" i="5" s="1"/>
  <c r="I10" i="5" s="1"/>
  <c r="F11" i="5"/>
  <c r="G11" i="5" s="1"/>
  <c r="H11" i="5" s="1"/>
  <c r="I11" i="5" s="1"/>
  <c r="F13" i="5"/>
  <c r="G13" i="5" s="1"/>
  <c r="H13" i="5" s="1"/>
  <c r="I13" i="5" s="1"/>
  <c r="F12" i="5"/>
  <c r="G12" i="5" s="1"/>
  <c r="H12" i="5" s="1"/>
  <c r="I12" i="5" s="1"/>
  <c r="F3" i="5"/>
  <c r="G3" i="5" s="1"/>
  <c r="H3" i="5" s="1"/>
  <c r="I3" i="5" s="1"/>
  <c r="F2" i="5"/>
  <c r="G2" i="5" s="1"/>
  <c r="H2" i="5" s="1"/>
  <c r="I2" i="5" s="1"/>
  <c r="F5" i="5"/>
  <c r="G5" i="5" s="1"/>
  <c r="H5" i="5" s="1"/>
  <c r="I5" i="5" s="1"/>
  <c r="G4" i="5"/>
  <c r="H4" i="5" s="1"/>
  <c r="I4" i="5" s="1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<sst xmlns="http://schemas.openxmlformats.org/spreadsheetml/2006/main" count="133" uniqueCount="71">
  <si>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</si>
  <si>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</si>
  <si>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</si>
  <si>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</si>
  <si>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</si>
  <si>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</si>
  <si>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</si>
  <si>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</si>
  <si>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</si>
  <si>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</si>
  <si>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</si>
  <si>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</si>
  <si>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</si>
  <si>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</si>
  <si>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</si>
  <si>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</si>
  <si>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</si>
  <si>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</si>
  <si>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</si>
  <si>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</si>
  <si>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</si>
  <si>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</si>
  <si>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</si>
  <si>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</si>
  <si>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</si>
  <si>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</si>
  <si>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</si>
  <si>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</si>
  <si>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</si>
  <si>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</si>
  <si>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</si>
  <si>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</si>
  <si>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</si>
  <si>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</si>
  <si>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</si>
  <si>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</si>
  <si>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</si>
  <si>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</si>
  <si>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</si>
  <si>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</si>
  <si>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</si>
  <si>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</si>
  <si>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</si>
  <si>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</si>
  <si>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</si>
  <si>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</si>
  <si>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</si>
  <si>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</si>
  <si>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</si>
  <si>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</si>
  <si>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</si>
  <si>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</si>
  <si>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</si>
  <si>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</si>
  <si>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</si>
  <si>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</si>
  <si>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</si>
  <si>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</si>
  <si>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</si>
  <si>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</si>
  <si>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</si>
  <si>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</si>
  <si>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</si>
  <si>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</si>
  <si>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</si>
  <si>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</si>
  <si>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</si>
  <si>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</si>
  <si>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</si>
  <si>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</si>
  <si>
    <t>&lt;- Broken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</si>
</sst>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0739131402714701"/>
                  <c:y val="0.2205224992866097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'Filtering and Spin'!$C$10:$C$22</c:f>
              <c:numCache>
                <c:formatCode>General</c:formatCode>
                <c:ptCount val="13"/>
                <c:pt idx="0">
                  <c:v>0.63400000000000001</c:v>
                </c:pt>
                <c:pt idx="1">
                  <c:v>0.63400000000000001</c:v>
                </c:pt>
                <c:pt idx="2">
                  <c:v>0.66200000000000003</c:v>
                </c:pt>
                <c:pt idx="3">
                  <c:v>0.66200000000000003</c:v>
                </c:pt>
                <c:pt idx="4">
                  <c:v>0.84499999999999997</c:v>
                </c:pt>
                <c:pt idx="5">
                  <c:v>0.84499999999999997</c:v>
                </c:pt>
                <c:pt idx="6">
                  <c:v>0.85</c:v>
                </c:pt>
                <c:pt idx="7">
                  <c:v>0.78600000000000003</c:v>
                </c:pt>
                <c:pt idx="8">
                  <c:v>0.78600000000000003</c:v>
                </c:pt>
                <c:pt idx="9">
                  <c:v>0.46600000000000003</c:v>
                </c:pt>
                <c:pt idx="10">
                  <c:v>0.46600000000000003</c:v>
                </c:pt>
                <c:pt idx="11">
                  <c:v>0.88</c:v>
                </c:pt>
                <c:pt idx="12">
                  <c:v>0.88</c:v>
                </c:pt>
              </c:numCache>
            </c:numRef>
          </c:xVal>
          <c:yVal>
            <c:numRef>
              <c:f>'Filtering and Spin'!$H$10:$H$22</c:f>
              <c:numCache>
                <c:formatCode>General</c:formatCode>
                <c:ptCount val="13"/>
                <c:pt idx="0">
                  <c:v>0.26999999999999247</c:v>
                </c:pt>
                <c:pt idx="1">
                  <c:v>0.26999999999999247</c:v>
                </c:pt>
                <c:pt idx="2">
                  <c:v>0.33000000000000362</c:v>
                </c:pt>
                <c:pt idx="3">
                  <c:v>0.24999999999999467</c:v>
                </c:pt>
                <c:pt idx="4">
                  <c:v>0.51000000000000156</c:v>
                </c:pt>
                <c:pt idx="5">
                  <c:v>0.36999999999999034</c:v>
                </c:pt>
                <c:pt idx="6">
                  <c:v>0.38999999999999702</c:v>
                </c:pt>
                <c:pt idx="7">
                  <c:v>0.38999999999999702</c:v>
                </c:pt>
                <c:pt idx="8">
                  <c:v>0.32999999999999474</c:v>
                </c:pt>
                <c:pt idx="9">
                  <c:v>0.1699999999999946</c:v>
                </c:pt>
                <c:pt idx="10">
                  <c:v>0.1499999999999968</c:v>
                </c:pt>
                <c:pt idx="11">
                  <c:v>0.43000000000000149</c:v>
                </c:pt>
                <c:pt idx="12">
                  <c:v>0.43000000000000149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29504"/>
        <c:axId val="137031040"/>
      </c:scatterChart>
      <c:valAx>
        <c:axId val="13702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7031040"/>
        <c:crosses val="autoZero"/>
        <c:crossBetween val="midCat"/>
      </c:valAx>
      <c:valAx>
        <c:axId val="13703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137029504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60512"/>
        <c:axId val="148162048"/>
      </c:scatterChart>
      <c:valAx>
        <c:axId val="14816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162048"/>
        <c:crosses val="autoZero"/>
        <c:crossBetween val="midCat"/>
      </c:valAx>
      <c:valAx>
        <c:axId val="14816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60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31072"/>
        <c:axId val="148533248"/>
      </c:scatterChart>
      <c:valAx>
        <c:axId val="14853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33248"/>
        <c:crosses val="autoZero"/>
        <c:crossBetween val="midCat"/>
      </c:valAx>
      <c:valAx>
        <c:axId val="148533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531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topLeftCell="A4" zoomScale="85" zoomScaleNormal="85" workbookViewId="0">
      <selection activeCell="F26" sqref="F26"/>
    </sheetView>
  </sheetViews>
  <sheetFormatPr defaultRowHeight="14.4" x14ac:dyDescent="0.3"/>
  <cols>
    <col min="4" max="4" width="10.33203125" bestFit="1" customWidth="1"/>
    <col min="6" max="6" width="12.5546875" bestFit="1" customWidth="1"/>
    <col min="7" max="7" width="10.109375" bestFit="1" customWidth="1"/>
    <col min="8" max="8" width="16" bestFit="1" customWidth="1"/>
    <col min="9" max="9" width="15.44140625" bestFit="1" customWidth="1"/>
  </cols>
  <sheetData>
    <row r="1" spans="1:10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10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E2-$F$8</f>
        <v>3.1105</v>
      </c>
      <c r="G2" s="12">
        <f>F2-D2</f>
        <v>1.4499999999999957E-2</v>
      </c>
      <c r="H2" s="12">
        <f>G2/0.05</f>
        <v>0.28999999999999915</v>
      </c>
      <c r="I2" s="12">
        <f>H2/C2</f>
        <v>0.46031746031745896</v>
      </c>
    </row>
    <row r="3" spans="1:10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E3-$F$8</f>
        <v>2.5244999999999997</v>
      </c>
      <c r="G3" s="12">
        <f t="shared" ref="G3:G5" si="1">F3-D3</f>
        <v>1.3499999999999623E-2</v>
      </c>
      <c r="H3" s="12">
        <f t="shared" ref="H3:H24" si="2">G3/0.05</f>
        <v>0.26999999999999247</v>
      </c>
      <c r="I3" s="12">
        <f t="shared" ref="I3:I5" si="3">H3/C3</f>
        <v>0.42857142857141661</v>
      </c>
    </row>
    <row r="4" spans="1:10" x14ac:dyDescent="0.3">
      <c r="A4" s="10">
        <v>42341</v>
      </c>
      <c r="B4">
        <v>3</v>
      </c>
      <c r="C4">
        <v>0.626</v>
      </c>
      <c r="D4">
        <v>2.5659999999999998</v>
      </c>
      <c r="E4">
        <v>2.593</v>
      </c>
      <c r="F4" s="13">
        <f t="shared" si="0"/>
        <v>2.5844999999999998</v>
      </c>
      <c r="G4">
        <f t="shared" si="1"/>
        <v>1.8499999999999961E-2</v>
      </c>
      <c r="H4">
        <f t="shared" si="2"/>
        <v>0.36999999999999922</v>
      </c>
      <c r="I4">
        <f t="shared" si="3"/>
        <v>0.59105431309904033</v>
      </c>
    </row>
    <row r="5" spans="1:10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2.6844999999999999</v>
      </c>
      <c r="G5" s="12">
        <f t="shared" si="1"/>
        <v>1.1499999999999844E-2</v>
      </c>
      <c r="H5" s="12">
        <f t="shared" si="2"/>
        <v>0.22999999999999687</v>
      </c>
      <c r="I5" s="12">
        <f t="shared" si="3"/>
        <v>0.36741214057507487</v>
      </c>
    </row>
    <row r="6" spans="1:10" ht="15" x14ac:dyDescent="0.25">
      <c r="A6" s="11">
        <v>42349</v>
      </c>
      <c r="B6" s="12">
        <v>2</v>
      </c>
      <c r="C6" s="12">
        <v>0.85</v>
      </c>
      <c r="D6" s="12">
        <v>2.782</v>
      </c>
      <c r="E6" s="12">
        <v>2.8180000000000001</v>
      </c>
      <c r="F6" s="12">
        <f>E6-$F$8</f>
        <v>2.8094999999999999</v>
      </c>
      <c r="G6" s="12">
        <f>F6-D6</f>
        <v>2.7499999999999858E-2</v>
      </c>
      <c r="H6" s="12">
        <f>G6/0.05</f>
        <v>0.54999999999999716</v>
      </c>
      <c r="I6" s="12">
        <f>H6/C6</f>
        <v>0.64705882352940847</v>
      </c>
      <c r="J6" t="s">
        <v>70</v>
      </c>
    </row>
    <row r="7" spans="1:10" s="13" customFormat="1" x14ac:dyDescent="0.3">
      <c r="A7" s="14">
        <v>42342</v>
      </c>
      <c r="B7" s="13" t="s">
        <v>63</v>
      </c>
      <c r="C7" s="13" t="s">
        <v>65</v>
      </c>
      <c r="D7" s="13">
        <v>2.88</v>
      </c>
      <c r="E7" s="13">
        <v>2.8879999999999999</v>
      </c>
      <c r="F7" s="13" t="s">
        <v>66</v>
      </c>
      <c r="G7" s="13" t="s">
        <v>67</v>
      </c>
      <c r="H7" s="15"/>
      <c r="I7" s="15"/>
    </row>
    <row r="8" spans="1:10" s="13" customFormat="1" x14ac:dyDescent="0.3">
      <c r="A8" s="14">
        <v>42342</v>
      </c>
      <c r="B8" s="13" t="s">
        <v>64</v>
      </c>
      <c r="C8" s="13" t="s">
        <v>65</v>
      </c>
      <c r="D8" s="13">
        <v>2.6019999999999999</v>
      </c>
      <c r="E8" s="13">
        <v>2.6110000000000002</v>
      </c>
      <c r="F8" s="13">
        <f>AVERAGE((E7-D7),(E8-D8))</f>
        <v>8.5000000000001741E-3</v>
      </c>
      <c r="G8" s="13">
        <f>STDEV((E7-D7),(E8-D8))</f>
        <v>7.0710678118678365E-4</v>
      </c>
      <c r="H8" s="16"/>
      <c r="I8" s="15"/>
    </row>
    <row r="9" spans="1:10" s="13" customFormat="1" x14ac:dyDescent="0.3">
      <c r="A9" s="14"/>
      <c r="H9" s="16"/>
      <c r="I9" s="15"/>
    </row>
    <row r="10" spans="1:10" s="13" customFormat="1" x14ac:dyDescent="0.3">
      <c r="A10" s="14">
        <v>42343</v>
      </c>
      <c r="B10" s="13">
        <v>1</v>
      </c>
      <c r="C10" s="13">
        <v>0.63400000000000001</v>
      </c>
      <c r="D10" s="13">
        <v>2.8330000000000002</v>
      </c>
      <c r="E10" s="13">
        <v>2.855</v>
      </c>
      <c r="F10" s="13">
        <f t="shared" ref="F10:F24" si="4">E10-$F$8</f>
        <v>2.8464999999999998</v>
      </c>
      <c r="G10">
        <f t="shared" ref="G10:G24" si="5">F10-D10</f>
        <v>1.3499999999999623E-2</v>
      </c>
      <c r="H10">
        <f t="shared" si="2"/>
        <v>0.26999999999999247</v>
      </c>
      <c r="I10">
        <f>H10/C10</f>
        <v>0.42586750788642347</v>
      </c>
    </row>
    <row r="11" spans="1:10" s="13" customFormat="1" x14ac:dyDescent="0.3">
      <c r="A11" s="14">
        <v>42343</v>
      </c>
      <c r="B11" s="13">
        <v>2</v>
      </c>
      <c r="C11" s="13">
        <v>0.63400000000000001</v>
      </c>
      <c r="D11" s="13">
        <v>2.8620000000000001</v>
      </c>
      <c r="E11" s="13">
        <v>2.8839999999999999</v>
      </c>
      <c r="F11" s="13">
        <f t="shared" si="4"/>
        <v>2.8754999999999997</v>
      </c>
      <c r="G11">
        <f t="shared" si="5"/>
        <v>1.3499999999999623E-2</v>
      </c>
      <c r="H11">
        <f t="shared" si="2"/>
        <v>0.26999999999999247</v>
      </c>
      <c r="I11">
        <f t="shared" ref="I11:I24" si="6">H11/C11</f>
        <v>0.42586750788642347</v>
      </c>
    </row>
    <row r="12" spans="1:10" s="13" customFormat="1" x14ac:dyDescent="0.3">
      <c r="A12" s="14">
        <v>42345</v>
      </c>
      <c r="B12" s="13">
        <v>1</v>
      </c>
      <c r="C12" s="13">
        <v>0.66200000000000003</v>
      </c>
      <c r="D12" s="13">
        <v>3.0019999999999998</v>
      </c>
      <c r="E12" s="13">
        <v>3.0270000000000001</v>
      </c>
      <c r="F12" s="13">
        <f t="shared" si="4"/>
        <v>3.0185</v>
      </c>
      <c r="G12">
        <f t="shared" si="5"/>
        <v>1.6500000000000181E-2</v>
      </c>
      <c r="H12">
        <f t="shared" si="2"/>
        <v>0.33000000000000362</v>
      </c>
      <c r="I12">
        <f t="shared" si="6"/>
        <v>0.49848942598187856</v>
      </c>
    </row>
    <row r="13" spans="1:10" s="13" customFormat="1" x14ac:dyDescent="0.3">
      <c r="A13" s="14">
        <v>42345</v>
      </c>
      <c r="B13" s="13">
        <v>2</v>
      </c>
      <c r="C13" s="13">
        <v>0.66200000000000003</v>
      </c>
      <c r="D13" s="13">
        <v>3.1480000000000001</v>
      </c>
      <c r="E13" s="13">
        <v>3.169</v>
      </c>
      <c r="F13" s="13">
        <f t="shared" si="4"/>
        <v>3.1604999999999999</v>
      </c>
      <c r="G13">
        <f t="shared" si="5"/>
        <v>1.2499999999999734E-2</v>
      </c>
      <c r="H13">
        <f t="shared" si="2"/>
        <v>0.24999999999999467</v>
      </c>
      <c r="I13">
        <f t="shared" si="6"/>
        <v>0.37764350453171397</v>
      </c>
    </row>
    <row r="14" spans="1:10" x14ac:dyDescent="0.3">
      <c r="A14" s="10">
        <v>42346</v>
      </c>
      <c r="B14" s="13">
        <v>1</v>
      </c>
      <c r="C14" s="13">
        <v>0.84499999999999997</v>
      </c>
      <c r="D14" s="13">
        <v>2.7839999999999998</v>
      </c>
      <c r="E14" s="13">
        <v>2.8180000000000001</v>
      </c>
      <c r="F14" s="13">
        <f t="shared" si="4"/>
        <v>2.8094999999999999</v>
      </c>
      <c r="G14">
        <f t="shared" si="5"/>
        <v>2.5500000000000078E-2</v>
      </c>
      <c r="H14">
        <f t="shared" si="2"/>
        <v>0.51000000000000156</v>
      </c>
      <c r="I14">
        <f t="shared" si="6"/>
        <v>0.60355029585799003</v>
      </c>
    </row>
    <row r="15" spans="1:10" x14ac:dyDescent="0.3">
      <c r="A15" s="10">
        <v>42346</v>
      </c>
      <c r="B15" s="13">
        <v>2</v>
      </c>
      <c r="C15" s="13">
        <v>0.84499999999999997</v>
      </c>
      <c r="D15" s="13">
        <v>2.8730000000000002</v>
      </c>
      <c r="E15" s="13">
        <v>2.9</v>
      </c>
      <c r="F15" s="13">
        <f t="shared" si="4"/>
        <v>2.8914999999999997</v>
      </c>
      <c r="G15">
        <f t="shared" si="5"/>
        <v>1.8499999999999517E-2</v>
      </c>
      <c r="H15">
        <f t="shared" si="2"/>
        <v>0.36999999999999034</v>
      </c>
      <c r="I15">
        <f t="shared" si="6"/>
        <v>0.43786982248519568</v>
      </c>
    </row>
    <row r="16" spans="1:10" x14ac:dyDescent="0.3">
      <c r="A16" s="10">
        <v>42349</v>
      </c>
      <c r="B16" s="13">
        <v>1</v>
      </c>
      <c r="C16" s="13">
        <v>0.85</v>
      </c>
      <c r="D16" s="13">
        <v>2.88</v>
      </c>
      <c r="E16" s="13">
        <v>2.9079999999999999</v>
      </c>
      <c r="F16" s="13">
        <f t="shared" si="4"/>
        <v>2.8994999999999997</v>
      </c>
      <c r="G16">
        <f t="shared" si="5"/>
        <v>1.9499999999999851E-2</v>
      </c>
      <c r="H16">
        <f t="shared" si="2"/>
        <v>0.38999999999999702</v>
      </c>
      <c r="I16">
        <f t="shared" si="6"/>
        <v>0.45882352941176119</v>
      </c>
    </row>
    <row r="17" spans="1:9" x14ac:dyDescent="0.3">
      <c r="A17" s="10">
        <v>42353</v>
      </c>
      <c r="B17" s="13">
        <v>1</v>
      </c>
      <c r="C17" s="13">
        <v>0.78600000000000003</v>
      </c>
      <c r="D17" s="13">
        <v>2.835</v>
      </c>
      <c r="E17" s="13">
        <v>2.863</v>
      </c>
      <c r="F17" s="13">
        <f t="shared" si="4"/>
        <v>2.8544999999999998</v>
      </c>
      <c r="G17">
        <f t="shared" si="5"/>
        <v>1.9499999999999851E-2</v>
      </c>
      <c r="H17">
        <f t="shared" si="2"/>
        <v>0.38999999999999702</v>
      </c>
      <c r="I17">
        <f t="shared" si="6"/>
        <v>0.49618320610686639</v>
      </c>
    </row>
    <row r="18" spans="1:9" x14ac:dyDescent="0.3">
      <c r="A18" s="10">
        <v>42353</v>
      </c>
      <c r="B18" s="13">
        <v>2</v>
      </c>
      <c r="C18" s="13">
        <v>0.78600000000000003</v>
      </c>
      <c r="D18" s="13">
        <v>2.871</v>
      </c>
      <c r="E18" s="13">
        <v>2.8959999999999999</v>
      </c>
      <c r="F18" s="13">
        <f t="shared" si="4"/>
        <v>2.8874999999999997</v>
      </c>
      <c r="G18">
        <f t="shared" si="5"/>
        <v>1.6499999999999737E-2</v>
      </c>
      <c r="H18">
        <f t="shared" si="2"/>
        <v>0.32999999999999474</v>
      </c>
      <c r="I18">
        <f t="shared" si="6"/>
        <v>0.41984732824426813</v>
      </c>
    </row>
    <row r="19" spans="1:9" x14ac:dyDescent="0.3">
      <c r="A19" s="10">
        <v>42354</v>
      </c>
      <c r="B19" s="13">
        <v>1</v>
      </c>
      <c r="C19" s="13">
        <v>0.46600000000000003</v>
      </c>
      <c r="D19" s="13">
        <v>3.08</v>
      </c>
      <c r="E19" s="13">
        <v>3.097</v>
      </c>
      <c r="F19" s="13">
        <f t="shared" si="4"/>
        <v>3.0884999999999998</v>
      </c>
      <c r="G19">
        <f t="shared" si="5"/>
        <v>8.49999999999973E-3</v>
      </c>
      <c r="H19">
        <f t="shared" si="2"/>
        <v>0.1699999999999946</v>
      </c>
      <c r="I19">
        <f t="shared" si="6"/>
        <v>0.36480686695277809</v>
      </c>
    </row>
    <row r="20" spans="1:9" x14ac:dyDescent="0.3">
      <c r="A20" s="10">
        <v>42354</v>
      </c>
      <c r="B20" s="13">
        <v>2</v>
      </c>
      <c r="C20" s="13">
        <v>0.46600000000000003</v>
      </c>
      <c r="D20" s="13">
        <v>2.859</v>
      </c>
      <c r="E20" s="13">
        <v>2.875</v>
      </c>
      <c r="F20" s="13">
        <f t="shared" si="4"/>
        <v>2.8664999999999998</v>
      </c>
      <c r="G20">
        <f t="shared" si="5"/>
        <v>7.4999999999998401E-3</v>
      </c>
      <c r="H20">
        <f t="shared" si="2"/>
        <v>0.1499999999999968</v>
      </c>
      <c r="I20">
        <f t="shared" si="6"/>
        <v>0.32188841201716051</v>
      </c>
    </row>
    <row r="21" spans="1:9" x14ac:dyDescent="0.3">
      <c r="A21" s="10">
        <v>42355</v>
      </c>
      <c r="B21" s="13">
        <v>1</v>
      </c>
      <c r="C21" s="13">
        <v>0.88</v>
      </c>
      <c r="D21" s="13">
        <v>2.5099999999999998</v>
      </c>
      <c r="E21" s="13">
        <v>2.54</v>
      </c>
      <c r="F21" s="13">
        <f t="shared" si="4"/>
        <v>2.5314999999999999</v>
      </c>
      <c r="G21">
        <f t="shared" si="5"/>
        <v>2.1500000000000075E-2</v>
      </c>
      <c r="H21">
        <f t="shared" si="2"/>
        <v>0.43000000000000149</v>
      </c>
      <c r="I21">
        <f t="shared" si="6"/>
        <v>0.48863636363636531</v>
      </c>
    </row>
    <row r="22" spans="1:9" x14ac:dyDescent="0.3">
      <c r="A22" s="10">
        <v>42355</v>
      </c>
      <c r="B22" s="13">
        <v>2</v>
      </c>
      <c r="C22" s="13">
        <v>0.88</v>
      </c>
      <c r="D22" s="13">
        <v>2.7559999999999998</v>
      </c>
      <c r="E22" s="13">
        <v>2.786</v>
      </c>
      <c r="F22" s="13">
        <f t="shared" si="4"/>
        <v>2.7774999999999999</v>
      </c>
      <c r="G22">
        <f t="shared" si="5"/>
        <v>2.1500000000000075E-2</v>
      </c>
      <c r="H22">
        <f t="shared" si="2"/>
        <v>0.43000000000000149</v>
      </c>
      <c r="I22">
        <f t="shared" si="6"/>
        <v>0.48863636363636531</v>
      </c>
    </row>
    <row r="23" spans="1:9" x14ac:dyDescent="0.3">
      <c r="A23" s="10">
        <v>42357</v>
      </c>
      <c r="B23" s="13">
        <v>1</v>
      </c>
      <c r="C23" s="13">
        <v>0.79200000000000004</v>
      </c>
      <c r="D23" s="13">
        <v>2.738</v>
      </c>
      <c r="E23" s="13">
        <v>2.7650000000000001</v>
      </c>
      <c r="F23" s="13">
        <f t="shared" si="4"/>
        <v>2.7565</v>
      </c>
      <c r="G23">
        <f t="shared" si="5"/>
        <v>1.8499999999999961E-2</v>
      </c>
      <c r="H23">
        <f t="shared" si="2"/>
        <v>0.36999999999999922</v>
      </c>
      <c r="I23">
        <f t="shared" si="6"/>
        <v>0.46717171717171618</v>
      </c>
    </row>
    <row r="24" spans="1:9" x14ac:dyDescent="0.3">
      <c r="A24" s="10">
        <v>42357</v>
      </c>
      <c r="B24" s="13">
        <v>2</v>
      </c>
      <c r="C24" s="13">
        <v>0.79200000000000004</v>
      </c>
      <c r="D24" s="13">
        <v>2.7109999999999999</v>
      </c>
      <c r="E24" s="13">
        <v>2.7389999999999999</v>
      </c>
      <c r="F24" s="13">
        <f t="shared" si="4"/>
        <v>2.7304999999999997</v>
      </c>
      <c r="G24">
        <f t="shared" si="5"/>
        <v>1.9499999999999851E-2</v>
      </c>
      <c r="H24">
        <f t="shared" si="2"/>
        <v>0.38999999999999702</v>
      </c>
      <c r="I24">
        <f t="shared" si="6"/>
        <v>0.49242424242423866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G42" sqref="G42"/>
    </sheetView>
  </sheetViews>
  <sheetFormatPr defaultRowHeight="14.4" x14ac:dyDescent="0.3"/>
  <cols>
    <col min="1" max="1" width="8.33203125" bestFit="1" customWidth="1"/>
    <col min="2" max="2" width="8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1" max="11" width="8.6640625" bestFit="1" customWidth="1"/>
    <col min="12" max="12" width="11.88671875" bestFit="1" customWidth="1"/>
    <col min="14" max="14" width="10.109375" bestFit="1" customWidth="1"/>
    <col min="15" max="15" width="13.88671875" bestFit="1" customWidth="1"/>
  </cols>
  <sheetData>
    <row r="1" spans="1:16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ht="15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x14ac:dyDescent="0.3">
      <c r="E13">
        <f>C8-K8</f>
        <v>0.59575000000000244</v>
      </c>
    </row>
    <row r="16" spans="1:16" x14ac:dyDescent="0.3">
      <c r="O16">
        <f>AVERAGE(O4:O7)</f>
        <v>0.13080932749067697</v>
      </c>
    </row>
    <row r="17" spans="15:15" ht="15" x14ac:dyDescent="0.25">
      <c r="O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4.4" x14ac:dyDescent="0.3"/>
  <cols>
    <col min="1" max="1" width="8.33203125" bestFit="1" customWidth="1"/>
    <col min="2" max="2" width="9.5546875" bestFit="1" customWidth="1"/>
    <col min="3" max="3" width="7.88671875" bestFit="1" customWidth="1"/>
    <col min="4" max="4" width="7.6640625" bestFit="1" customWidth="1"/>
    <col min="5" max="5" width="11.33203125" bestFit="1" customWidth="1"/>
    <col min="6" max="6" width="10.6640625" bestFit="1" customWidth="1"/>
    <col min="12" max="12" width="12" bestFit="1" customWidth="1"/>
  </cols>
  <sheetData>
    <row r="1" spans="1:16" ht="15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ht="1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5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ht="15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ht="15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ht="15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ht="15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4.4" x14ac:dyDescent="0.3"/>
  <cols>
    <col min="1" max="1" width="9.88671875" bestFit="1" customWidth="1"/>
    <col min="2" max="2" width="11.44140625" bestFit="1" customWidth="1"/>
    <col min="3" max="3" width="10.664062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4.4" x14ac:dyDescent="0.3"/>
  <cols>
    <col min="12" max="12" width="12.44140625" bestFit="1" customWidth="1"/>
  </cols>
  <sheetData>
    <row r="1" spans="1:16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x14ac:dyDescent="0.3">
      <c r="O9">
        <v>0.69199999999999995</v>
      </c>
      <c r="P9">
        <v>0.45000000000001705</v>
      </c>
    </row>
    <row r="10" spans="1:16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x14ac:dyDescent="0.3">
      <c r="A18" s="10">
        <v>42327</v>
      </c>
      <c r="B18" t="s">
        <v>37</v>
      </c>
      <c r="C18">
        <v>0.69199999999999995</v>
      </c>
    </row>
    <row r="19" spans="1:29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ht="15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ht="15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ht="15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ht="15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ht="15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ht="15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Filtering and Spin</vt:lpstr>
      <vt:lpstr>Trial 1</vt:lpstr>
      <vt:lpstr>Trial 2</vt:lpstr>
      <vt:lpstr>Salts Calculations</vt:lpstr>
      <vt:lpstr>Filtering Method</vt:lpstr>
      <vt:lpstr>OD v Cell Density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2015-04-14T00:27:10Z</dcterms:created>
  <dcterms:modified xsi:type="dcterms:W3CDTF">2015-12-19T22:50:05Z</dcterms:modified>
</cp:coreProperties>
</file>