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I30" i="5" l="1"/>
  <c r="I29" i="5"/>
  <c r="I28" i="5"/>
  <c r="F14" i="5"/>
  <c r="G14" i="5"/>
  <c r="H14" i="5"/>
  <c r="I14" i="5" s="1"/>
  <c r="F26" i="5"/>
  <c r="G26" i="5" s="1"/>
  <c r="H26" i="5" s="1"/>
  <c r="I26" i="5" s="1"/>
  <c r="F25" i="5"/>
  <c r="G25" i="5" s="1"/>
  <c r="H25" i="5" s="1"/>
  <c r="I25" i="5" s="1"/>
  <c r="F24" i="5" l="1"/>
  <c r="G24" i="5" s="1"/>
  <c r="H24" i="5" s="1"/>
  <c r="I24" i="5" s="1"/>
  <c r="F23" i="5"/>
  <c r="G23" i="5"/>
  <c r="H23" i="5" s="1"/>
  <c r="I23" i="5" s="1"/>
  <c r="F22" i="5" l="1"/>
  <c r="G22" i="5" s="1"/>
  <c r="H22" i="5" s="1"/>
  <c r="I22" i="5" s="1"/>
  <c r="F21" i="5"/>
  <c r="G21" i="5" s="1"/>
  <c r="H21" i="5" s="1"/>
  <c r="I21" i="5" s="1"/>
  <c r="F20" i="5" l="1"/>
  <c r="G20" i="5" s="1"/>
  <c r="H20" i="5" s="1"/>
  <c r="I20" i="5" s="1"/>
  <c r="F19" i="5"/>
  <c r="G19" i="5" s="1"/>
  <c r="H19" i="5" s="1"/>
  <c r="I19" i="5" s="1"/>
  <c r="G8" i="5" l="1"/>
  <c r="F8" i="5"/>
  <c r="F4" i="5" l="1"/>
  <c r="F18" i="5"/>
  <c r="G18" i="5" s="1"/>
  <c r="H18" i="5" s="1"/>
  <c r="I18" i="5" s="1"/>
  <c r="F17" i="5"/>
  <c r="G17" i="5" s="1"/>
  <c r="H17" i="5" s="1"/>
  <c r="I17" i="5" s="1"/>
  <c r="F6" i="5"/>
  <c r="G6" i="5" s="1"/>
  <c r="H6" i="5" s="1"/>
  <c r="I6" i="5" s="1"/>
  <c r="F16" i="5"/>
  <c r="G16" i="5" s="1"/>
  <c r="H16" i="5" s="1"/>
  <c r="I16" i="5" s="1"/>
  <c r="F15" i="5"/>
  <c r="G15" i="5" s="1"/>
  <c r="H15" i="5" s="1"/>
  <c r="I15" i="5" s="1"/>
  <c r="F10" i="5"/>
  <c r="G10" i="5" s="1"/>
  <c r="H10" i="5" s="1"/>
  <c r="I10" i="5" s="1"/>
  <c r="F11" i="5"/>
  <c r="G11" i="5" s="1"/>
  <c r="H11" i="5" s="1"/>
  <c r="I11" i="5" s="1"/>
  <c r="F13" i="5"/>
  <c r="G13" i="5" s="1"/>
  <c r="H13" i="5" s="1"/>
  <c r="I13" i="5" s="1"/>
  <c r="F12" i="5"/>
  <c r="G12" i="5" s="1"/>
  <c r="H12" i="5" s="1"/>
  <c r="I12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<sst xmlns="http://schemas.openxmlformats.org/spreadsheetml/2006/main" count="136" uniqueCount="73">
  <si>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</si>
  <si>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</si>
  <si>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</si>
  <si>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</si>
  <si>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</si>
  <si>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</si>
  <si>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</si>
  <si>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</si>
  <si>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</si>
  <si>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</si>
  <si>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</si>
  <si>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</si>
  <si>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</si>
  <si>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</si>
  <si>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</si>
  <si>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</si>
  <si>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</si>
  <si>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</si>
  <si>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</si>
  <si>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</si>
  <si>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</si>
  <si>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</si>
  <si>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</si>
  <si>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</si>
  <si>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</si>
  <si>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</si>
  <si>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</si>
  <si>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</si>
  <si>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</si>
  <si>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</si>
  <si>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</si>
  <si>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</si>
  <si>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</si>
  <si>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</si>
  <si>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</si>
  <si>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</si>
  <si>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</si>
  <si>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</si>
  <si>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</si>
  <si>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</si>
  <si>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</si>
  <si>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</si>
  <si>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</si>
  <si>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</si>
  <si>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</si>
  <si>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</si>
  <si>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</si>
  <si>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</si>
  <si>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</si>
  <si>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</si>
  <si>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</si>
  <si>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</si>
  <si>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</si>
  <si>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</si>
  <si>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</si>
  <si>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</si>
  <si>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</si>
  <si>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</si>
  <si>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</si>
  <si>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</si>
  <si>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</si>
  <si>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</si>
  <si>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</si>
  <si>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</si>
  <si>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</si>
  <si>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</si>
  <si>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</si>
  <si>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</si>
  <si>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</si>
  <si>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</si>
  <si>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</si>
  <si>
    <t xml:space="preserve">Stdev: </t>
  </si>
  <si>
    <t>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</si>
</sst>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  <xf numFmtId="0" fontId="0" fillId="0" borderId="4" xfId="0" applyBorder="1"/>
    <xf numFmtId="0" fontId="0" fillId="0" borderId="6" xfId="0" applyBorder="1"/>
    <xf numFmtId="0" fontId="0" fillId="0" borderId="8" xfId="0" applyBorder="1"/>
    <xf numFmtId="169" fontId="0" fillId="0" borderId="5" xfId="0" applyNumberFormat="1" applyBorder="1"/>
    <xf numFmtId="169" fontId="0" fillId="0" borderId="7" xfId="0" applyNumberFormat="1" applyBorder="1"/>
    <xf numFmtId="16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Spin'!$C$10:$C$26</c:f>
              <c:numCache>
                <c:formatCode>General</c:formatCode>
                <c:ptCount val="17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0.78600000000000003</c:v>
                </c:pt>
                <c:pt idx="8">
                  <c:v>0.78600000000000003</c:v>
                </c:pt>
                <c:pt idx="9">
                  <c:v>0.46600000000000003</c:v>
                </c:pt>
                <c:pt idx="10">
                  <c:v>0.46600000000000003</c:v>
                </c:pt>
                <c:pt idx="11">
                  <c:v>0.88</c:v>
                </c:pt>
                <c:pt idx="12">
                  <c:v>0.88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0.55600000000000005</c:v>
                </c:pt>
                <c:pt idx="16">
                  <c:v>0.55600000000000005</c:v>
                </c:pt>
              </c:numCache>
            </c:numRef>
          </c:xVal>
          <c:yVal>
            <c:numRef>
              <c:f>'Filtering and Spin'!$H$10:$H$26</c:f>
              <c:numCache>
                <c:formatCode>General</c:formatCode>
                <c:ptCount val="17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  <c:pt idx="7">
                  <c:v>0.38999999999999702</c:v>
                </c:pt>
                <c:pt idx="8">
                  <c:v>0.32999999999999474</c:v>
                </c:pt>
                <c:pt idx="9">
                  <c:v>0.1499999999999968</c:v>
                </c:pt>
                <c:pt idx="10">
                  <c:v>0.1499999999999968</c:v>
                </c:pt>
                <c:pt idx="11">
                  <c:v>0.43000000000000149</c:v>
                </c:pt>
                <c:pt idx="12">
                  <c:v>0.43000000000000149</c:v>
                </c:pt>
                <c:pt idx="13">
                  <c:v>0.36999999999999922</c:v>
                </c:pt>
                <c:pt idx="14">
                  <c:v>0.41000000000000369</c:v>
                </c:pt>
                <c:pt idx="15">
                  <c:v>0.27000000000000135</c:v>
                </c:pt>
                <c:pt idx="16">
                  <c:v>0.20999999999999019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3984"/>
        <c:axId val="105835520"/>
      </c:scatterChart>
      <c:valAx>
        <c:axId val="1058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5835520"/>
        <c:crosses val="autoZero"/>
        <c:crossBetween val="midCat"/>
      </c:valAx>
      <c:valAx>
        <c:axId val="1058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58339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1424"/>
        <c:axId val="120169600"/>
      </c:scatterChart>
      <c:valAx>
        <c:axId val="1201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69600"/>
        <c:crosses val="autoZero"/>
        <c:crossBetween val="midCat"/>
      </c:valAx>
      <c:valAx>
        <c:axId val="1201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0928"/>
        <c:axId val="121662848"/>
      </c:scatterChart>
      <c:valAx>
        <c:axId val="1216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62848"/>
        <c:crosses val="autoZero"/>
        <c:crossBetween val="midCat"/>
      </c:valAx>
      <c:valAx>
        <c:axId val="12166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6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0" zoomScale="85" zoomScaleNormal="85" workbookViewId="0">
      <selection activeCell="F29" sqref="F29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E2-$F$8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E3-$F$8</f>
        <v>2.5244999999999997</v>
      </c>
      <c r="G3" s="12">
        <f t="shared" ref="G3:G5" si="1">F3-D3</f>
        <v>1.3499999999999623E-2</v>
      </c>
      <c r="H3" s="12">
        <f t="shared" ref="H3:H26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ht="15" x14ac:dyDescent="0.25">
      <c r="A6" s="11">
        <v>42349</v>
      </c>
      <c r="B6" s="12">
        <v>2</v>
      </c>
      <c r="C6" s="12">
        <v>0.85</v>
      </c>
      <c r="D6" s="12">
        <v>2.782</v>
      </c>
      <c r="E6" s="12">
        <v>2.8180000000000001</v>
      </c>
      <c r="F6" s="12">
        <f>E6-$F$8</f>
        <v>2.8094999999999999</v>
      </c>
      <c r="G6" s="12">
        <f>F6-D6</f>
        <v>2.7499999999999858E-2</v>
      </c>
      <c r="H6" s="12">
        <f>G6/0.05</f>
        <v>0.54999999999999716</v>
      </c>
      <c r="I6" s="12">
        <f>H6/C6</f>
        <v>0.64705882352940847</v>
      </c>
      <c r="J6" t="s">
        <v>70</v>
      </c>
    </row>
    <row r="7" spans="1:10" s="13" customFormat="1" x14ac:dyDescent="0.3">
      <c r="A7" s="14">
        <v>42342</v>
      </c>
      <c r="B7" s="13" t="s">
        <v>63</v>
      </c>
      <c r="C7" s="13" t="s">
        <v>65</v>
      </c>
      <c r="D7" s="13">
        <v>2.88</v>
      </c>
      <c r="E7" s="13">
        <v>2.8879999999999999</v>
      </c>
      <c r="F7" s="13" t="s">
        <v>66</v>
      </c>
      <c r="G7" s="13" t="s">
        <v>67</v>
      </c>
      <c r="H7" s="15"/>
      <c r="I7" s="15"/>
    </row>
    <row r="8" spans="1:10" s="13" customFormat="1" x14ac:dyDescent="0.3">
      <c r="A8" s="14">
        <v>42342</v>
      </c>
      <c r="B8" s="13" t="s">
        <v>64</v>
      </c>
      <c r="C8" s="13" t="s">
        <v>65</v>
      </c>
      <c r="D8" s="13">
        <v>2.6019999999999999</v>
      </c>
      <c r="E8" s="13">
        <v>2.6110000000000002</v>
      </c>
      <c r="F8" s="13">
        <f>AVERAGE((E7-D7),(E8-D8))</f>
        <v>8.5000000000001741E-3</v>
      </c>
      <c r="G8" s="13">
        <f>STDEV((E7-D7),(E8-D8))</f>
        <v>7.0710678118678365E-4</v>
      </c>
      <c r="H8" s="16"/>
      <c r="I8" s="15"/>
    </row>
    <row r="9" spans="1:10" s="13" customFormat="1" x14ac:dyDescent="0.3">
      <c r="A9" s="14"/>
      <c r="H9" s="16"/>
      <c r="I9" s="15"/>
    </row>
    <row r="10" spans="1:10" s="13" customFormat="1" x14ac:dyDescent="0.3">
      <c r="A10" s="14">
        <v>42343</v>
      </c>
      <c r="B10" s="13">
        <v>1</v>
      </c>
      <c r="C10" s="13">
        <v>0.63400000000000001</v>
      </c>
      <c r="D10" s="13">
        <v>2.8330000000000002</v>
      </c>
      <c r="E10" s="13">
        <v>2.855</v>
      </c>
      <c r="F10" s="13">
        <f t="shared" ref="F10:F26" si="4">E10-$F$8</f>
        <v>2.8464999999999998</v>
      </c>
      <c r="G10">
        <f t="shared" ref="G10:G26" si="5">F10-D10</f>
        <v>1.3499999999999623E-2</v>
      </c>
      <c r="H10">
        <f t="shared" si="2"/>
        <v>0.26999999999999247</v>
      </c>
      <c r="I10">
        <f>H10/C10</f>
        <v>0.42586750788642347</v>
      </c>
    </row>
    <row r="11" spans="1:10" s="13" customFormat="1" x14ac:dyDescent="0.3">
      <c r="A11" s="14">
        <v>42343</v>
      </c>
      <c r="B11" s="13">
        <v>2</v>
      </c>
      <c r="C11" s="13">
        <v>0.63400000000000001</v>
      </c>
      <c r="D11" s="13">
        <v>2.8620000000000001</v>
      </c>
      <c r="E11" s="13">
        <v>2.8839999999999999</v>
      </c>
      <c r="F11" s="13">
        <f t="shared" si="4"/>
        <v>2.8754999999999997</v>
      </c>
      <c r="G11">
        <f t="shared" si="5"/>
        <v>1.3499999999999623E-2</v>
      </c>
      <c r="H11">
        <f t="shared" si="2"/>
        <v>0.26999999999999247</v>
      </c>
      <c r="I11">
        <f t="shared" ref="I11:I26" si="6">H11/C11</f>
        <v>0.42586750788642347</v>
      </c>
    </row>
    <row r="12" spans="1:10" s="13" customFormat="1" x14ac:dyDescent="0.3">
      <c r="A12" s="14">
        <v>42345</v>
      </c>
      <c r="B12" s="13">
        <v>1</v>
      </c>
      <c r="C12" s="13">
        <v>0.66200000000000003</v>
      </c>
      <c r="D12" s="13">
        <v>3.0019999999999998</v>
      </c>
      <c r="E12" s="13">
        <v>3.0270000000000001</v>
      </c>
      <c r="F12" s="13">
        <f t="shared" si="4"/>
        <v>3.0185</v>
      </c>
      <c r="G12">
        <f t="shared" si="5"/>
        <v>1.6500000000000181E-2</v>
      </c>
      <c r="H12">
        <f t="shared" si="2"/>
        <v>0.33000000000000362</v>
      </c>
      <c r="I12">
        <f t="shared" si="6"/>
        <v>0.49848942598187856</v>
      </c>
    </row>
    <row r="13" spans="1:10" s="13" customFormat="1" x14ac:dyDescent="0.3">
      <c r="A13" s="14">
        <v>42345</v>
      </c>
      <c r="B13" s="13">
        <v>2</v>
      </c>
      <c r="C13" s="13">
        <v>0.66200000000000003</v>
      </c>
      <c r="D13" s="13">
        <v>3.1480000000000001</v>
      </c>
      <c r="E13" s="13">
        <v>3.169</v>
      </c>
      <c r="F13" s="13">
        <f t="shared" si="4"/>
        <v>3.1604999999999999</v>
      </c>
      <c r="G13">
        <f t="shared" si="5"/>
        <v>1.2499999999999734E-2</v>
      </c>
      <c r="H13">
        <f t="shared" si="2"/>
        <v>0.24999999999999467</v>
      </c>
      <c r="I13">
        <f t="shared" si="6"/>
        <v>0.37764350453171397</v>
      </c>
    </row>
    <row r="14" spans="1:10" x14ac:dyDescent="0.3">
      <c r="A14" s="10">
        <v>42346</v>
      </c>
      <c r="B14" s="13">
        <v>1</v>
      </c>
      <c r="C14" s="13">
        <v>0.84499999999999997</v>
      </c>
      <c r="D14" s="13">
        <v>2.7839999999999998</v>
      </c>
      <c r="E14" s="13">
        <v>2.8180000000000001</v>
      </c>
      <c r="F14" s="13">
        <f t="shared" si="4"/>
        <v>2.8094999999999999</v>
      </c>
      <c r="G14">
        <f t="shared" si="5"/>
        <v>2.5500000000000078E-2</v>
      </c>
      <c r="H14">
        <f t="shared" si="2"/>
        <v>0.51000000000000156</v>
      </c>
      <c r="I14">
        <f t="shared" si="6"/>
        <v>0.60355029585799003</v>
      </c>
    </row>
    <row r="15" spans="1:10" x14ac:dyDescent="0.3">
      <c r="A15" s="10">
        <v>42346</v>
      </c>
      <c r="B15" s="13">
        <v>2</v>
      </c>
      <c r="C15" s="13">
        <v>0.84499999999999997</v>
      </c>
      <c r="D15" s="13">
        <v>2.8730000000000002</v>
      </c>
      <c r="E15" s="13">
        <v>2.9</v>
      </c>
      <c r="F15" s="13">
        <f t="shared" si="4"/>
        <v>2.8914999999999997</v>
      </c>
      <c r="G15">
        <f t="shared" si="5"/>
        <v>1.8499999999999517E-2</v>
      </c>
      <c r="H15">
        <f t="shared" si="2"/>
        <v>0.36999999999999034</v>
      </c>
      <c r="I15">
        <f t="shared" si="6"/>
        <v>0.43786982248519568</v>
      </c>
    </row>
    <row r="16" spans="1:10" x14ac:dyDescent="0.3">
      <c r="A16" s="10">
        <v>42349</v>
      </c>
      <c r="B16" s="13">
        <v>1</v>
      </c>
      <c r="C16" s="13">
        <v>0.85</v>
      </c>
      <c r="D16" s="13">
        <v>2.88</v>
      </c>
      <c r="E16" s="13">
        <v>2.9079999999999999</v>
      </c>
      <c r="F16" s="13">
        <f t="shared" si="4"/>
        <v>2.8994999999999997</v>
      </c>
      <c r="G16">
        <f t="shared" si="5"/>
        <v>1.9499999999999851E-2</v>
      </c>
      <c r="H16">
        <f t="shared" si="2"/>
        <v>0.38999999999999702</v>
      </c>
      <c r="I16">
        <f t="shared" si="6"/>
        <v>0.45882352941176119</v>
      </c>
    </row>
    <row r="17" spans="1:9" x14ac:dyDescent="0.3">
      <c r="A17" s="10">
        <v>42353</v>
      </c>
      <c r="B17" s="13">
        <v>1</v>
      </c>
      <c r="C17" s="13">
        <v>0.78600000000000003</v>
      </c>
      <c r="D17" s="13">
        <v>2.835</v>
      </c>
      <c r="E17" s="13">
        <v>2.863</v>
      </c>
      <c r="F17" s="13">
        <f t="shared" si="4"/>
        <v>2.8544999999999998</v>
      </c>
      <c r="G17">
        <f t="shared" si="5"/>
        <v>1.9499999999999851E-2</v>
      </c>
      <c r="H17">
        <f t="shared" si="2"/>
        <v>0.38999999999999702</v>
      </c>
      <c r="I17">
        <f t="shared" si="6"/>
        <v>0.49618320610686639</v>
      </c>
    </row>
    <row r="18" spans="1:9" x14ac:dyDescent="0.3">
      <c r="A18" s="10">
        <v>42353</v>
      </c>
      <c r="B18" s="13">
        <v>2</v>
      </c>
      <c r="C18" s="13">
        <v>0.78600000000000003</v>
      </c>
      <c r="D18" s="13">
        <v>2.871</v>
      </c>
      <c r="E18" s="13">
        <v>2.8959999999999999</v>
      </c>
      <c r="F18" s="13">
        <f t="shared" si="4"/>
        <v>2.8874999999999997</v>
      </c>
      <c r="G18">
        <f t="shared" si="5"/>
        <v>1.6499999999999737E-2</v>
      </c>
      <c r="H18">
        <f t="shared" si="2"/>
        <v>0.32999999999999474</v>
      </c>
      <c r="I18">
        <f t="shared" si="6"/>
        <v>0.41984732824426813</v>
      </c>
    </row>
    <row r="19" spans="1:9" x14ac:dyDescent="0.3">
      <c r="A19" s="10">
        <v>42354</v>
      </c>
      <c r="B19" s="13">
        <v>1</v>
      </c>
      <c r="C19" s="13">
        <v>0.46600000000000003</v>
      </c>
      <c r="D19" s="13">
        <v>3.08</v>
      </c>
      <c r="E19" s="13">
        <v>3.0960000000000001</v>
      </c>
      <c r="F19" s="13">
        <f t="shared" si="4"/>
        <v>3.0874999999999999</v>
      </c>
      <c r="G19">
        <f t="shared" si="5"/>
        <v>7.4999999999998401E-3</v>
      </c>
      <c r="H19">
        <f t="shared" si="2"/>
        <v>0.1499999999999968</v>
      </c>
      <c r="I19">
        <f t="shared" si="6"/>
        <v>0.32188841201716051</v>
      </c>
    </row>
    <row r="20" spans="1:9" x14ac:dyDescent="0.3">
      <c r="A20" s="10">
        <v>42354</v>
      </c>
      <c r="B20" s="13">
        <v>2</v>
      </c>
      <c r="C20" s="13">
        <v>0.46600000000000003</v>
      </c>
      <c r="D20" s="13">
        <v>2.859</v>
      </c>
      <c r="E20" s="13">
        <v>2.875</v>
      </c>
      <c r="F20" s="13">
        <f t="shared" si="4"/>
        <v>2.8664999999999998</v>
      </c>
      <c r="G20">
        <f t="shared" si="5"/>
        <v>7.4999999999998401E-3</v>
      </c>
      <c r="H20">
        <f t="shared" si="2"/>
        <v>0.1499999999999968</v>
      </c>
      <c r="I20">
        <f t="shared" si="6"/>
        <v>0.32188841201716051</v>
      </c>
    </row>
    <row r="21" spans="1:9" x14ac:dyDescent="0.3">
      <c r="A21" s="10">
        <v>42355</v>
      </c>
      <c r="B21" s="13">
        <v>1</v>
      </c>
      <c r="C21" s="13">
        <v>0.88</v>
      </c>
      <c r="D21" s="13">
        <v>2.5099999999999998</v>
      </c>
      <c r="E21" s="13">
        <v>2.54</v>
      </c>
      <c r="F21" s="13">
        <f t="shared" si="4"/>
        <v>2.5314999999999999</v>
      </c>
      <c r="G21">
        <f t="shared" si="5"/>
        <v>2.1500000000000075E-2</v>
      </c>
      <c r="H21">
        <f t="shared" si="2"/>
        <v>0.43000000000000149</v>
      </c>
      <c r="I21">
        <f t="shared" si="6"/>
        <v>0.48863636363636531</v>
      </c>
    </row>
    <row r="22" spans="1:9" x14ac:dyDescent="0.3">
      <c r="A22" s="10">
        <v>42355</v>
      </c>
      <c r="B22" s="13">
        <v>2</v>
      </c>
      <c r="C22" s="13">
        <v>0.88</v>
      </c>
      <c r="D22" s="13">
        <v>2.7559999999999998</v>
      </c>
      <c r="E22" s="13">
        <v>2.786</v>
      </c>
      <c r="F22" s="13">
        <f t="shared" si="4"/>
        <v>2.7774999999999999</v>
      </c>
      <c r="G22">
        <f t="shared" si="5"/>
        <v>2.1500000000000075E-2</v>
      </c>
      <c r="H22">
        <f t="shared" si="2"/>
        <v>0.43000000000000149</v>
      </c>
      <c r="I22">
        <f t="shared" si="6"/>
        <v>0.48863636363636531</v>
      </c>
    </row>
    <row r="23" spans="1:9" x14ac:dyDescent="0.3">
      <c r="A23" s="10">
        <v>42357</v>
      </c>
      <c r="B23" s="13">
        <v>1</v>
      </c>
      <c r="C23" s="13">
        <v>0.79200000000000004</v>
      </c>
      <c r="D23" s="13">
        <v>2.738</v>
      </c>
      <c r="E23" s="13">
        <v>2.7650000000000001</v>
      </c>
      <c r="F23" s="13">
        <f t="shared" si="4"/>
        <v>2.7565</v>
      </c>
      <c r="G23">
        <f t="shared" si="5"/>
        <v>1.8499999999999961E-2</v>
      </c>
      <c r="H23">
        <f t="shared" si="2"/>
        <v>0.36999999999999922</v>
      </c>
      <c r="I23">
        <f t="shared" si="6"/>
        <v>0.46717171717171618</v>
      </c>
    </row>
    <row r="24" spans="1:9" x14ac:dyDescent="0.3">
      <c r="A24" s="10">
        <v>42357</v>
      </c>
      <c r="B24" s="13">
        <v>2</v>
      </c>
      <c r="C24" s="13">
        <v>0.79200000000000004</v>
      </c>
      <c r="D24" s="13">
        <v>2.7109999999999999</v>
      </c>
      <c r="E24" s="13">
        <v>2.74</v>
      </c>
      <c r="F24" s="13">
        <f t="shared" si="4"/>
        <v>2.7315</v>
      </c>
      <c r="G24">
        <f t="shared" si="5"/>
        <v>2.0500000000000185E-2</v>
      </c>
      <c r="H24">
        <f t="shared" si="2"/>
        <v>0.41000000000000369</v>
      </c>
      <c r="I24">
        <f t="shared" si="6"/>
        <v>0.51767676767677229</v>
      </c>
    </row>
    <row r="25" spans="1:9" x14ac:dyDescent="0.3">
      <c r="A25" s="10">
        <v>42359</v>
      </c>
      <c r="B25" s="13">
        <v>1</v>
      </c>
      <c r="C25" s="13">
        <v>0.55600000000000005</v>
      </c>
      <c r="D25" s="13">
        <v>2.7229999999999999</v>
      </c>
      <c r="E25" s="13">
        <v>2.7450000000000001</v>
      </c>
      <c r="F25" s="13">
        <f t="shared" si="4"/>
        <v>2.7364999999999999</v>
      </c>
      <c r="G25">
        <f t="shared" si="5"/>
        <v>1.3500000000000068E-2</v>
      </c>
      <c r="H25">
        <f t="shared" si="2"/>
        <v>0.27000000000000135</v>
      </c>
      <c r="I25">
        <f t="shared" si="6"/>
        <v>0.48561151079136927</v>
      </c>
    </row>
    <row r="26" spans="1:9" x14ac:dyDescent="0.3">
      <c r="A26" s="10">
        <v>42359</v>
      </c>
      <c r="B26" s="13">
        <v>2</v>
      </c>
      <c r="C26" s="13">
        <v>0.55600000000000005</v>
      </c>
      <c r="D26" s="13">
        <v>2.8450000000000002</v>
      </c>
      <c r="E26" s="13">
        <v>2.8639999999999999</v>
      </c>
      <c r="F26" s="13">
        <f t="shared" si="4"/>
        <v>2.8554999999999997</v>
      </c>
      <c r="G26">
        <f t="shared" si="5"/>
        <v>1.049999999999951E-2</v>
      </c>
      <c r="H26">
        <f t="shared" si="2"/>
        <v>0.20999999999999019</v>
      </c>
      <c r="I26">
        <f t="shared" si="6"/>
        <v>0.37769784172660104</v>
      </c>
    </row>
    <row r="27" spans="1:9" ht="15" thickBot="1" x14ac:dyDescent="0.35"/>
    <row r="28" spans="1:9" x14ac:dyDescent="0.3">
      <c r="H28" s="17" t="s">
        <v>40</v>
      </c>
      <c r="I28" s="20">
        <f>AVERAGE(I10:I26)</f>
        <v>0.44784408923917829</v>
      </c>
    </row>
    <row r="29" spans="1:9" x14ac:dyDescent="0.3">
      <c r="H29" s="18" t="s">
        <v>71</v>
      </c>
      <c r="I29" s="21">
        <f>STDEV(I10:I26)</f>
        <v>7.1893444203942031E-2</v>
      </c>
    </row>
    <row r="30" spans="1:9" ht="15" thickBot="1" x14ac:dyDescent="0.35">
      <c r="H30" s="19" t="s">
        <v>72</v>
      </c>
      <c r="I30" s="22">
        <f>0.95*I29/SQRT(COUNT(I10:I26))</f>
        <v>1.656488535471692E-2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2015-12-22T18:50:53Z</dcterms:modified>
</cp:coreProperties>
</file>