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t\Documents\GitHub\methanococcus\Paper\"/>
    </mc:Choice>
  </mc:AlternateContent>
  <bookViews>
    <workbookView xWindow="390" yWindow="105" windowWidth="15570" windowHeight="8730" activeTab="2"/>
  </bookViews>
  <sheets>
    <sheet name="Generalized Subsystems" sheetId="5" r:id="rId1"/>
    <sheet name="Growth Yield" sheetId="4" r:id="rId2"/>
    <sheet name="Knockout Validation" sheetId="1" r:id="rId3"/>
    <sheet name="General Model Stats" sheetId="2" r:id="rId4"/>
    <sheet name="Gapfilled Subsystems" sheetId="3" r:id="rId5"/>
  </sheets>
  <calcPr calcId="152511"/>
</workbook>
</file>

<file path=xl/calcChain.xml><?xml version="1.0" encoding="utf-8"?>
<calcChain xmlns="http://schemas.openxmlformats.org/spreadsheetml/2006/main">
  <c r="H10" i="5" l="1"/>
  <c r="K19" i="5" l="1"/>
  <c r="H3" i="5"/>
  <c r="H2" i="5"/>
  <c r="F26" i="2" l="1"/>
  <c r="I10" i="5" l="1"/>
  <c r="H9" i="5"/>
  <c r="H8" i="5"/>
  <c r="I8" i="5" s="1"/>
  <c r="H4" i="5"/>
  <c r="I4" i="5" s="1"/>
  <c r="H7" i="5"/>
  <c r="I7" i="5" s="1"/>
  <c r="H6" i="5"/>
  <c r="I6" i="5" s="1"/>
  <c r="H5" i="5"/>
  <c r="I5" i="5" s="1"/>
  <c r="I3" i="5"/>
  <c r="I2" i="5"/>
  <c r="I9" i="5"/>
  <c r="P37" i="5"/>
  <c r="O37" i="5"/>
  <c r="H37" i="5" l="1"/>
  <c r="I37" i="5"/>
  <c r="O37" i="3"/>
  <c r="N37" i="3"/>
  <c r="C8" i="4" l="1"/>
  <c r="B8" i="4"/>
  <c r="F30" i="4" l="1"/>
  <c r="C6" i="4" l="1"/>
  <c r="C9" i="4" s="1"/>
  <c r="C7" i="4"/>
  <c r="B7" i="4"/>
  <c r="B6" i="4"/>
  <c r="B9" i="4" s="1"/>
</calcChain>
</file>

<file path=xl/sharedStrings.xml><?xml version="1.0" encoding="utf-8"?>
<sst xmlns="http://schemas.openxmlformats.org/spreadsheetml/2006/main" count="754" uniqueCount="121">
  <si>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</si>
  <si>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</si>
  <si>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</si>
  <si>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</si>
  <si>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</si>
  <si>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</si>
  <si>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</si>
  <si>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</si>
  <si>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</si>
  <si>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</si>
  <si>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</si>
  <si>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</si>
  <si>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</si>
  <si>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</si>
  <si>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</si>
  <si>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</si>
  <si>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</si>
  <si>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</si>
  <si>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</si>
  <si>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</si>
  <si>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</si>
  <si>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</si>
  <si>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</si>
  <si>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</si>
  <si>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</si>
  <si>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</si>
  <si>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</si>
  <si>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</si>
  <si>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</si>
  <si>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</si>
  <si>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</si>
  <si>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</si>
  <si>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</si>
  <si>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</si>
  <si>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</si>
  <si>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</si>
  <si>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</si>
  <si>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</si>
  <si>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</si>
  <si>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</si>
  <si>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</si>
  <si>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</si>
  <si>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</si>
  <si>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</si>
  <si>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</si>
  <si>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</si>
  <si>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</si>
  <si>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</si>
  <si>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</si>
  <si>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</si>
  <si>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</si>
  <si>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</si>
  <si>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</si>
  <si>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</si>
  <si>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</si>
  <si>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</si>
  <si>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</si>
  <si>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</si>
  <si>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</si>
  <si>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</si>
  <si>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</si>
  <si>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</si>
  <si>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</si>
  <si>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</si>
  <si>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</si>
  <si>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</si>
  <si>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</si>
  <si>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</si>
  <si>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</si>
  <si>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</si>
  <si>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</si>
  <si>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</si>
  <si>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</si>
  <si>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</si>
  <si>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</si>
  <si>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</si>
  <si>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</si>
  <si>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</si>
  <si>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</si>
  <si>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</si>
  <si>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</si>
  <si>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</si>
  <si>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</si>
  <si>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</si>
  <si>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</si>
  <si>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</si>
  <si>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</si>
  <si>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</si>
  <si>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</si>
  <si>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</si>
  <si>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</si>
  <si>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</si>
  <si>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</si>
  <si>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</si>
  <si>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</si>
  <si>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</si>
  <si>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</si>
  <si>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</si>
  <si>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</si>
  <si>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</si>
  <si>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</si>
  <si>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</si>
  <si>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</si>
  <si>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</si>
  <si>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</si>
  <si>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</si>
  <si>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</si>
  <si>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Table 1B. Some basic statistics for the iMR544 model.</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</si>
  <si>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</si>
  <si>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</si>
  <si>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</si>
  <si>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</si>
  <si>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</si>
  <si>
    <t>Figure 2. GAPOR turned off</t>
  </si>
  <si>
    <t>27 of 30</t>
  </si>
  <si>
    <t>Figure 2. GAPOR on, ACS irreversible</t>
  </si>
  <si>
    <t>Figure 2. GAPOR turned off, ACS irreversible</t>
  </si>
  <si>
    <t>Figure 2. Switching GAPOR at the end</t>
  </si>
  <si>
    <t>Figure 2. Switching GAPOR at the end, ACS irreversible</t>
  </si>
  <si>
    <t>29 of 30</t>
  </si>
  <si>
    <t>28 of 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</si>
</sst>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0" fillId="0"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357009232"/>
        <c:axId val="357014328"/>
      </c:barChart>
      <c:catAx>
        <c:axId val="357009232"/>
        <c:scaling>
          <c:orientation val="minMax"/>
        </c:scaling>
        <c:delete val="0"/>
        <c:axPos val="b"/>
        <c:numFmt formatCode="General" sourceLinked="0"/>
        <c:majorTickMark val="out"/>
        <c:minorTickMark val="none"/>
        <c:tickLblPos val="nextTo"/>
        <c:crossAx val="357014328"/>
        <c:crosses val="autoZero"/>
        <c:auto val="1"/>
        <c:lblAlgn val="ctr"/>
        <c:lblOffset val="100"/>
        <c:noMultiLvlLbl val="0"/>
      </c:catAx>
      <c:valAx>
        <c:axId val="357014328"/>
        <c:scaling>
          <c:orientation val="minMax"/>
        </c:scaling>
        <c:delete val="0"/>
        <c:axPos val="l"/>
        <c:majorGridlines/>
        <c:numFmt formatCode="General" sourceLinked="1"/>
        <c:majorTickMark val="out"/>
        <c:minorTickMark val="none"/>
        <c:tickLblPos val="nextTo"/>
        <c:crossAx val="357009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H11" sqref="H11"/>
    </sheetView>
  </sheetViews>
  <sheetFormatPr defaultRowHeight="15" x14ac:dyDescent="0.25"/>
  <cols>
    <col min="7" max="7" width="35.28515625" bestFit="1" customWidth="1"/>
    <col min="14" max="14" width="59.85546875" bestFit="1" customWidth="1"/>
  </cols>
  <sheetData>
    <row r="1" spans="7:16" x14ac:dyDescent="0.25">
      <c r="G1" t="s">
        <v>95</v>
      </c>
      <c r="I1" t="s">
        <v>91</v>
      </c>
      <c r="N1" t="s">
        <v>89</v>
      </c>
      <c r="O1" t="s">
        <v>90</v>
      </c>
      <c r="P1" t="s">
        <v>91</v>
      </c>
    </row>
    <row r="2" spans="7:16" x14ac:dyDescent="0.25">
      <c r="G2" t="s">
        <v>97</v>
      </c>
      <c r="H2">
        <f>O2+O3+O8+O10+O34+O35</f>
        <v>24</v>
      </c>
      <c r="I2" s="7">
        <f>H2/85</f>
        <v>0.28235294117647058</v>
      </c>
      <c r="N2" s="1" t="s">
        <v>88</v>
      </c>
      <c r="O2" s="1">
        <v>9</v>
      </c>
      <c r="P2" s="1">
        <v>10.588235294117647</v>
      </c>
    </row>
    <row r="3" spans="7:16" x14ac:dyDescent="0.25">
      <c r="G3" t="s">
        <v>98</v>
      </c>
      <c r="H3">
        <f>O7+O30+O28+O27+O12</f>
        <v>11</v>
      </c>
      <c r="I3" s="7">
        <f t="shared" ref="I3:I10" si="0">H3/85</f>
        <v>0.12941176470588237</v>
      </c>
      <c r="N3" s="1" t="s">
        <v>87</v>
      </c>
      <c r="O3" s="1">
        <v>1</v>
      </c>
      <c r="P3" s="1">
        <v>1.1764705882352942</v>
      </c>
    </row>
    <row r="4" spans="7:16" x14ac:dyDescent="0.25">
      <c r="G4" t="s">
        <v>99</v>
      </c>
      <c r="H4">
        <f>O20+O22+O23+O25+O29+O32+O9</f>
        <v>12</v>
      </c>
      <c r="I4" s="7">
        <f t="shared" si="0"/>
        <v>0.14117647058823529</v>
      </c>
      <c r="N4" s="1" t="s">
        <v>86</v>
      </c>
      <c r="O4" s="1">
        <v>1</v>
      </c>
      <c r="P4" s="1">
        <v>1.1764705882352942</v>
      </c>
    </row>
    <row r="5" spans="7:16" x14ac:dyDescent="0.25">
      <c r="G5" t="s">
        <v>100</v>
      </c>
      <c r="H5">
        <f>O18+O26</f>
        <v>8</v>
      </c>
      <c r="I5" s="7">
        <f t="shared" si="0"/>
        <v>9.4117647058823528E-2</v>
      </c>
      <c r="N5" s="1" t="s">
        <v>85</v>
      </c>
      <c r="O5" s="1">
        <v>1</v>
      </c>
      <c r="P5" s="1">
        <v>1.1764705882352942</v>
      </c>
    </row>
    <row r="6" spans="7:16" x14ac:dyDescent="0.25">
      <c r="G6" t="s">
        <v>86</v>
      </c>
      <c r="H6">
        <f>SUM(O4,O13)</f>
        <v>2</v>
      </c>
      <c r="I6" s="7">
        <f t="shared" si="0"/>
        <v>2.3529411764705882E-2</v>
      </c>
      <c r="N6" s="1" t="s">
        <v>84</v>
      </c>
      <c r="O6" s="1">
        <v>1</v>
      </c>
      <c r="P6" s="1">
        <v>1.1764705882352942</v>
      </c>
    </row>
    <row r="7" spans="7:16" x14ac:dyDescent="0.25">
      <c r="G7" t="s">
        <v>75</v>
      </c>
      <c r="H7">
        <f>O15</f>
        <v>15</v>
      </c>
      <c r="I7" s="7">
        <f t="shared" si="0"/>
        <v>0.17647058823529413</v>
      </c>
      <c r="N7" s="1" t="s">
        <v>83</v>
      </c>
      <c r="O7" s="1">
        <v>2</v>
      </c>
      <c r="P7" s="1">
        <v>2.3529411764705883</v>
      </c>
    </row>
    <row r="8" spans="7:16" x14ac:dyDescent="0.25">
      <c r="G8" t="s">
        <v>103</v>
      </c>
      <c r="H8">
        <f>SUM(O6,O24)</f>
        <v>2</v>
      </c>
      <c r="I8" s="7">
        <f t="shared" si="0"/>
        <v>2.3529411764705882E-2</v>
      </c>
      <c r="N8" s="1" t="s">
        <v>82</v>
      </c>
      <c r="O8" s="1">
        <v>2</v>
      </c>
      <c r="P8" s="1">
        <v>2.3529411764705883</v>
      </c>
    </row>
    <row r="9" spans="7:16" x14ac:dyDescent="0.25">
      <c r="G9" t="s">
        <v>101</v>
      </c>
      <c r="H9">
        <f>SUM(O33,O5)</f>
        <v>3</v>
      </c>
      <c r="I9" s="7">
        <f t="shared" si="0"/>
        <v>3.5294117647058823E-2</v>
      </c>
      <c r="N9" s="1" t="s">
        <v>81</v>
      </c>
      <c r="O9" s="1">
        <v>4</v>
      </c>
      <c r="P9" s="1">
        <v>4.7058823529411766</v>
      </c>
    </row>
    <row r="10" spans="7:16" x14ac:dyDescent="0.25">
      <c r="G10" t="s">
        <v>102</v>
      </c>
      <c r="H10">
        <f>SUM(O11,O14,O16,O17,O19,O21,O31)</f>
        <v>8</v>
      </c>
      <c r="I10" s="7">
        <f t="shared" si="0"/>
        <v>9.4117647058823528E-2</v>
      </c>
      <c r="N10" s="1" t="s">
        <v>80</v>
      </c>
      <c r="O10" s="1">
        <v>1</v>
      </c>
      <c r="P10" s="1">
        <v>1.1764705882352942</v>
      </c>
    </row>
    <row r="11" spans="7:16" x14ac:dyDescent="0.25">
      <c r="I11" s="7"/>
      <c r="N11" s="1" t="s">
        <v>79</v>
      </c>
      <c r="O11" s="1">
        <v>1</v>
      </c>
      <c r="P11" s="1">
        <v>1.1764705882352942</v>
      </c>
    </row>
    <row r="12" spans="7:16" x14ac:dyDescent="0.25">
      <c r="I12" s="7"/>
      <c r="N12" s="1" t="s">
        <v>78</v>
      </c>
      <c r="O12" s="1">
        <v>2</v>
      </c>
      <c r="P12" s="1">
        <v>2.3529411764705883</v>
      </c>
    </row>
    <row r="13" spans="7:16" x14ac:dyDescent="0.25">
      <c r="I13" s="7"/>
      <c r="N13" s="1" t="s">
        <v>77</v>
      </c>
      <c r="O13" s="1">
        <v>1</v>
      </c>
      <c r="P13" s="1">
        <v>1.1764705882352942</v>
      </c>
    </row>
    <row r="14" spans="7:16" x14ac:dyDescent="0.25">
      <c r="I14" s="7"/>
      <c r="N14" s="1" t="s">
        <v>76</v>
      </c>
      <c r="O14" s="1">
        <v>1</v>
      </c>
      <c r="P14" s="1">
        <v>1.1764705882352942</v>
      </c>
    </row>
    <row r="15" spans="7:16" x14ac:dyDescent="0.25">
      <c r="I15" s="7"/>
      <c r="N15" s="1" t="s">
        <v>75</v>
      </c>
      <c r="O15" s="1">
        <v>15</v>
      </c>
      <c r="P15" s="1">
        <v>17.647058823529413</v>
      </c>
    </row>
    <row r="16" spans="7:16" x14ac:dyDescent="0.25">
      <c r="I16" s="7"/>
      <c r="N16" s="1" t="s">
        <v>74</v>
      </c>
      <c r="O16" s="1">
        <v>1</v>
      </c>
      <c r="P16" s="1">
        <v>1.1764705882352942</v>
      </c>
    </row>
    <row r="17" spans="9:16" x14ac:dyDescent="0.25">
      <c r="I17" s="7"/>
      <c r="N17" s="1" t="s">
        <v>73</v>
      </c>
      <c r="O17" s="1">
        <v>1</v>
      </c>
      <c r="P17" s="1">
        <v>1.1764705882352942</v>
      </c>
    </row>
    <row r="18" spans="9:16" x14ac:dyDescent="0.25">
      <c r="I18" s="7"/>
      <c r="N18" s="1" t="s">
        <v>72</v>
      </c>
      <c r="O18" s="1">
        <v>1</v>
      </c>
      <c r="P18" s="1">
        <v>1.1764705882352942</v>
      </c>
    </row>
    <row r="19" spans="9:16" x14ac:dyDescent="0.25">
      <c r="I19" s="7"/>
      <c r="K19">
        <f>46/85</f>
        <v>0.54117647058823526</v>
      </c>
      <c r="N19" s="1" t="s">
        <v>71</v>
      </c>
      <c r="O19" s="1">
        <v>1</v>
      </c>
      <c r="P19" s="1">
        <v>1.1764705882352942</v>
      </c>
    </row>
    <row r="20" spans="9:16" x14ac:dyDescent="0.25">
      <c r="I20" s="7"/>
      <c r="N20" s="1" t="s">
        <v>70</v>
      </c>
      <c r="O20" s="1">
        <v>1</v>
      </c>
      <c r="P20" s="1">
        <v>1.1764705882352942</v>
      </c>
    </row>
    <row r="21" spans="9:16" x14ac:dyDescent="0.25">
      <c r="I21" s="7"/>
      <c r="N21" s="1" t="s">
        <v>69</v>
      </c>
      <c r="O21" s="1">
        <v>2</v>
      </c>
      <c r="P21" s="1">
        <v>2.3529411764705883</v>
      </c>
    </row>
    <row r="22" spans="9:16" x14ac:dyDescent="0.25">
      <c r="I22" s="7"/>
      <c r="N22" s="1" t="s">
        <v>68</v>
      </c>
      <c r="O22" s="1">
        <v>2</v>
      </c>
      <c r="P22" s="1">
        <v>2.3529411764705883</v>
      </c>
    </row>
    <row r="23" spans="9:16" x14ac:dyDescent="0.25">
      <c r="I23" s="7"/>
      <c r="N23" s="1" t="s">
        <v>67</v>
      </c>
      <c r="O23" s="1">
        <v>1</v>
      </c>
      <c r="P23" s="1">
        <v>1.1764705882352942</v>
      </c>
    </row>
    <row r="24" spans="9:16" x14ac:dyDescent="0.25">
      <c r="I24" s="7"/>
      <c r="N24" s="1" t="s">
        <v>66</v>
      </c>
      <c r="O24" s="1">
        <v>1</v>
      </c>
      <c r="P24" s="1">
        <v>1.1764705882352942</v>
      </c>
    </row>
    <row r="25" spans="9:16" x14ac:dyDescent="0.25">
      <c r="I25" s="7"/>
      <c r="N25" s="1" t="s">
        <v>65</v>
      </c>
      <c r="O25" s="1">
        <v>1</v>
      </c>
      <c r="P25" s="1">
        <v>1.1764705882352942</v>
      </c>
    </row>
    <row r="26" spans="9:16" x14ac:dyDescent="0.25">
      <c r="I26" s="7"/>
      <c r="N26" s="1" t="s">
        <v>64</v>
      </c>
      <c r="O26" s="1">
        <v>7</v>
      </c>
      <c r="P26" s="1">
        <v>8.235294117647058</v>
      </c>
    </row>
    <row r="27" spans="9:16" x14ac:dyDescent="0.25">
      <c r="I27" s="7"/>
      <c r="N27" s="1" t="s">
        <v>63</v>
      </c>
      <c r="O27" s="1">
        <v>2</v>
      </c>
      <c r="P27" s="1">
        <v>2.3529411764705883</v>
      </c>
    </row>
    <row r="28" spans="9:16" x14ac:dyDescent="0.25">
      <c r="I28" s="7"/>
      <c r="N28" s="1" t="s">
        <v>62</v>
      </c>
      <c r="O28" s="1">
        <v>1</v>
      </c>
      <c r="P28" s="1">
        <v>1.1764705882352942</v>
      </c>
    </row>
    <row r="29" spans="9:16" x14ac:dyDescent="0.25">
      <c r="I29" s="7"/>
      <c r="N29" s="1" t="s">
        <v>61</v>
      </c>
      <c r="O29" s="1">
        <v>1</v>
      </c>
      <c r="P29" s="1">
        <v>1.1764705882352942</v>
      </c>
    </row>
    <row r="30" spans="9:16" x14ac:dyDescent="0.25">
      <c r="I30" s="7"/>
      <c r="N30" s="1" t="s">
        <v>60</v>
      </c>
      <c r="O30" s="1">
        <v>4</v>
      </c>
      <c r="P30" s="1">
        <v>4.7058823529411766</v>
      </c>
    </row>
    <row r="31" spans="9:16" x14ac:dyDescent="0.25">
      <c r="I31" s="7"/>
      <c r="N31" s="1" t="s">
        <v>59</v>
      </c>
      <c r="O31" s="1">
        <v>1</v>
      </c>
      <c r="P31" s="1">
        <v>1.1764705882352942</v>
      </c>
    </row>
    <row r="32" spans="9:16" x14ac:dyDescent="0.25">
      <c r="I32" s="7"/>
      <c r="N32" s="1" t="s">
        <v>94</v>
      </c>
      <c r="O32" s="1">
        <v>2</v>
      </c>
      <c r="P32" s="1">
        <v>2.3529411764705883</v>
      </c>
    </row>
    <row r="33" spans="7:16" x14ac:dyDescent="0.25">
      <c r="I33" s="7"/>
      <c r="N33" s="1" t="s">
        <v>58</v>
      </c>
      <c r="O33" s="1">
        <v>2</v>
      </c>
      <c r="P33" s="1">
        <v>2.3529411764705883</v>
      </c>
    </row>
    <row r="34" spans="7:16" x14ac:dyDescent="0.25">
      <c r="I34" s="7"/>
      <c r="N34" s="1" t="s">
        <v>57</v>
      </c>
      <c r="O34" s="1">
        <v>6</v>
      </c>
      <c r="P34" s="1">
        <v>7.0588235294117645</v>
      </c>
    </row>
    <row r="35" spans="7:16" x14ac:dyDescent="0.25">
      <c r="I35" s="7"/>
      <c r="N35" s="1" t="s">
        <v>56</v>
      </c>
      <c r="O35" s="1">
        <v>5</v>
      </c>
      <c r="P35" s="1">
        <v>5.882352941176471</v>
      </c>
    </row>
    <row r="37" spans="7:16" x14ac:dyDescent="0.25">
      <c r="G37" t="s">
        <v>96</v>
      </c>
      <c r="H37">
        <f>SUM(H2:H35)</f>
        <v>85</v>
      </c>
      <c r="I37" s="7">
        <f>SUM(I2:I35)</f>
        <v>1</v>
      </c>
      <c r="N37" t="s">
        <v>92</v>
      </c>
      <c r="O37">
        <f>SUM(O2:O35)</f>
        <v>85</v>
      </c>
      <c r="P37">
        <f>SUM(P2:P35)</f>
        <v>100.00000000000003</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41</v>
      </c>
      <c r="C2" t="s">
        <v>0</v>
      </c>
    </row>
    <row r="3" spans="1:3" x14ac:dyDescent="0.3">
      <c r="A3" t="s">
        <v>36</v>
      </c>
      <c r="B3">
        <v>3.89</v>
      </c>
      <c r="C3">
        <v>3.89</v>
      </c>
    </row>
    <row r="4" spans="1:3" x14ac:dyDescent="0.3">
      <c r="A4" t="s">
        <v>37</v>
      </c>
      <c r="B4">
        <v>2.86</v>
      </c>
      <c r="C4">
        <v>2.31</v>
      </c>
    </row>
    <row r="5" spans="1:3" x14ac:dyDescent="0.3">
      <c r="A5" t="s">
        <v>38</v>
      </c>
      <c r="B5">
        <v>0.57999999999999996</v>
      </c>
      <c r="C5">
        <v>0.28999999999999998</v>
      </c>
    </row>
    <row r="6" spans="1:3" x14ac:dyDescent="0.3">
      <c r="A6" t="s">
        <v>39</v>
      </c>
      <c r="B6">
        <f>B4+B5</f>
        <v>3.44</v>
      </c>
      <c r="C6">
        <f>C4+C5</f>
        <v>2.6</v>
      </c>
    </row>
    <row r="7" spans="1:3" x14ac:dyDescent="0.3">
      <c r="A7" t="s">
        <v>40</v>
      </c>
      <c r="B7">
        <f>B4-B5</f>
        <v>2.2799999999999998</v>
      </c>
      <c r="C7">
        <f>C4-C5</f>
        <v>2.02</v>
      </c>
    </row>
    <row r="8" spans="1:3" ht="14.45" x14ac:dyDescent="0.3">
      <c r="A8" t="s">
        <v>49</v>
      </c>
      <c r="B8" s="7">
        <f>(B3-B4)/B4</f>
        <v>0.36013986013986027</v>
      </c>
      <c r="C8" s="7">
        <f>(C3-C4)/C4</f>
        <v>0.68398268398268403</v>
      </c>
    </row>
    <row r="9" spans="1:3" ht="14.45" x14ac:dyDescent="0.3">
      <c r="A9" t="s">
        <v>50</v>
      </c>
      <c r="B9" s="7">
        <f>(B3-B6)/B6</f>
        <v>0.13081395348837216</v>
      </c>
      <c r="C9" s="7">
        <f>(C3-C6)/C6</f>
        <v>0.49615384615384617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9"/>
  <sheetViews>
    <sheetView tabSelected="1" zoomScale="85" zoomScaleNormal="85" workbookViewId="0">
      <selection activeCell="J35" sqref="J35"/>
    </sheetView>
  </sheetViews>
  <sheetFormatPr defaultRowHeight="15" x14ac:dyDescent="0.25"/>
  <cols>
    <col min="2" max="2" width="16.28515625" customWidth="1"/>
    <col min="5" max="6" width="13.140625" bestFit="1" customWidth="1"/>
    <col min="12" max="12" width="17.28515625" customWidth="1"/>
    <col min="15" max="15" width="13.7109375" customWidth="1"/>
    <col min="16" max="16" width="13.28515625" customWidth="1"/>
    <col min="17" max="17" width="12.5703125" bestFit="1" customWidth="1"/>
  </cols>
  <sheetData>
    <row r="1" spans="2:18" ht="14.45" x14ac:dyDescent="0.3">
      <c r="B1" s="23" t="s">
        <v>110</v>
      </c>
      <c r="C1" s="24" t="s">
        <v>2</v>
      </c>
      <c r="D1" s="24" t="s">
        <v>0</v>
      </c>
      <c r="E1" s="24" t="s">
        <v>1</v>
      </c>
      <c r="F1" s="25" t="s">
        <v>16</v>
      </c>
      <c r="L1" s="23" t="s">
        <v>110</v>
      </c>
      <c r="M1" s="24" t="s">
        <v>2</v>
      </c>
      <c r="N1" s="24" t="s">
        <v>0</v>
      </c>
      <c r="O1" s="24" t="s">
        <v>1</v>
      </c>
      <c r="P1" s="25" t="s">
        <v>16</v>
      </c>
    </row>
    <row r="2" spans="2:18" x14ac:dyDescent="0.25">
      <c r="B2" s="17" t="s">
        <v>3</v>
      </c>
      <c r="C2" s="10" t="s">
        <v>33</v>
      </c>
      <c r="D2" s="10" t="s">
        <v>33</v>
      </c>
      <c r="E2" s="11" t="s">
        <v>33</v>
      </c>
      <c r="F2" s="12" t="s">
        <v>33</v>
      </c>
      <c r="L2" s="17" t="s">
        <v>3</v>
      </c>
      <c r="M2" s="10" t="s">
        <v>33</v>
      </c>
      <c r="N2" s="10" t="s">
        <v>33</v>
      </c>
      <c r="O2" s="11" t="s">
        <v>33</v>
      </c>
      <c r="P2" s="12" t="s">
        <v>33</v>
      </c>
    </row>
    <row r="3" spans="2:18" x14ac:dyDescent="0.25">
      <c r="B3" s="17" t="s">
        <v>4</v>
      </c>
      <c r="C3" s="10" t="s">
        <v>33</v>
      </c>
      <c r="D3" s="10" t="s">
        <v>33</v>
      </c>
      <c r="E3" s="11" t="s">
        <v>33</v>
      </c>
      <c r="F3" s="12" t="s">
        <v>33</v>
      </c>
      <c r="L3" s="17" t="s">
        <v>4</v>
      </c>
      <c r="M3" s="10" t="s">
        <v>33</v>
      </c>
      <c r="N3" s="10" t="s">
        <v>33</v>
      </c>
      <c r="O3" s="11" t="s">
        <v>33</v>
      </c>
      <c r="P3" s="12" t="s">
        <v>33</v>
      </c>
    </row>
    <row r="4" spans="2:18" x14ac:dyDescent="0.25">
      <c r="B4" s="17" t="s">
        <v>5</v>
      </c>
      <c r="C4" s="10" t="s">
        <v>33</v>
      </c>
      <c r="D4" s="10" t="s">
        <v>33</v>
      </c>
      <c r="E4" s="11" t="s">
        <v>33</v>
      </c>
      <c r="F4" s="12" t="s">
        <v>33</v>
      </c>
      <c r="L4" s="17" t="s">
        <v>5</v>
      </c>
      <c r="M4" s="10" t="s">
        <v>33</v>
      </c>
      <c r="N4" s="10" t="s">
        <v>33</v>
      </c>
      <c r="O4" s="11" t="s">
        <v>33</v>
      </c>
      <c r="P4" s="12" t="s">
        <v>33</v>
      </c>
    </row>
    <row r="5" spans="2:18" x14ac:dyDescent="0.25">
      <c r="B5" s="17" t="s">
        <v>6</v>
      </c>
      <c r="C5" s="10" t="s">
        <v>33</v>
      </c>
      <c r="D5" s="10" t="s">
        <v>33</v>
      </c>
      <c r="E5" s="11" t="s">
        <v>33</v>
      </c>
      <c r="F5" s="12" t="s">
        <v>33</v>
      </c>
      <c r="L5" s="17" t="s">
        <v>6</v>
      </c>
      <c r="M5" s="10" t="s">
        <v>33</v>
      </c>
      <c r="N5" s="10" t="s">
        <v>33</v>
      </c>
      <c r="O5" s="11" t="s">
        <v>33</v>
      </c>
      <c r="P5" s="12" t="s">
        <v>33</v>
      </c>
    </row>
    <row r="6" spans="2:18" x14ac:dyDescent="0.25">
      <c r="B6" s="17" t="s">
        <v>7</v>
      </c>
      <c r="C6" s="10" t="s">
        <v>33</v>
      </c>
      <c r="D6" s="10" t="s">
        <v>33</v>
      </c>
      <c r="E6" s="11" t="s">
        <v>33</v>
      </c>
      <c r="F6" s="12" t="s">
        <v>33</v>
      </c>
      <c r="L6" s="17" t="s">
        <v>7</v>
      </c>
      <c r="M6" s="10" t="s">
        <v>33</v>
      </c>
      <c r="N6" s="10" t="s">
        <v>33</v>
      </c>
      <c r="O6" s="11" t="s">
        <v>33</v>
      </c>
      <c r="P6" s="12" t="s">
        <v>33</v>
      </c>
    </row>
    <row r="7" spans="2:18" x14ac:dyDescent="0.25">
      <c r="B7" s="17" t="s">
        <v>18</v>
      </c>
      <c r="C7" s="14" t="s">
        <v>34</v>
      </c>
      <c r="D7" s="10" t="s">
        <v>33</v>
      </c>
      <c r="E7" s="11" t="s">
        <v>33</v>
      </c>
      <c r="F7" s="12" t="s">
        <v>33</v>
      </c>
      <c r="L7" s="17" t="s">
        <v>18</v>
      </c>
      <c r="M7" s="14" t="s">
        <v>34</v>
      </c>
      <c r="N7" s="10" t="s">
        <v>33</v>
      </c>
      <c r="O7" s="11" t="s">
        <v>33</v>
      </c>
      <c r="P7" s="12" t="s">
        <v>33</v>
      </c>
    </row>
    <row r="8" spans="2:18" x14ac:dyDescent="0.25">
      <c r="B8" s="17" t="s">
        <v>44</v>
      </c>
      <c r="C8" s="11" t="s">
        <v>33</v>
      </c>
      <c r="D8" s="10" t="s">
        <v>33</v>
      </c>
      <c r="E8" s="11" t="s">
        <v>33</v>
      </c>
      <c r="F8" s="12" t="s">
        <v>33</v>
      </c>
      <c r="L8" s="17" t="s">
        <v>44</v>
      </c>
      <c r="M8" s="11" t="s">
        <v>33</v>
      </c>
      <c r="N8" s="10" t="s">
        <v>33</v>
      </c>
      <c r="O8" s="11" t="s">
        <v>33</v>
      </c>
      <c r="P8" s="12" t="s">
        <v>33</v>
      </c>
    </row>
    <row r="9" spans="2:18" x14ac:dyDescent="0.25">
      <c r="B9" s="17" t="s">
        <v>8</v>
      </c>
      <c r="C9" s="4" t="s">
        <v>33</v>
      </c>
      <c r="D9" s="10" t="s">
        <v>33</v>
      </c>
      <c r="E9" s="11" t="s">
        <v>33</v>
      </c>
      <c r="F9" s="12" t="s">
        <v>33</v>
      </c>
      <c r="L9" s="17" t="s">
        <v>8</v>
      </c>
      <c r="M9" s="4" t="s">
        <v>33</v>
      </c>
      <c r="N9" s="10" t="s">
        <v>33</v>
      </c>
      <c r="O9" s="11" t="s">
        <v>33</v>
      </c>
      <c r="P9" s="12" t="s">
        <v>33</v>
      </c>
    </row>
    <row r="10" spans="2:18" x14ac:dyDescent="0.25">
      <c r="B10" s="17" t="s">
        <v>9</v>
      </c>
      <c r="C10" s="4" t="s">
        <v>33</v>
      </c>
      <c r="D10" s="10" t="s">
        <v>33</v>
      </c>
      <c r="E10" s="11" t="s">
        <v>33</v>
      </c>
      <c r="F10" s="12" t="s">
        <v>33</v>
      </c>
      <c r="L10" s="17" t="s">
        <v>9</v>
      </c>
      <c r="M10" s="4" t="s">
        <v>33</v>
      </c>
      <c r="N10" s="10" t="s">
        <v>33</v>
      </c>
      <c r="O10" s="11" t="s">
        <v>33</v>
      </c>
      <c r="P10" s="12" t="s">
        <v>33</v>
      </c>
    </row>
    <row r="11" spans="2:18" x14ac:dyDescent="0.25">
      <c r="B11" s="17" t="s">
        <v>10</v>
      </c>
      <c r="C11" s="4" t="s">
        <v>33</v>
      </c>
      <c r="D11" s="10" t="s">
        <v>34</v>
      </c>
      <c r="E11" s="4" t="s">
        <v>33</v>
      </c>
      <c r="F11" s="13" t="s">
        <v>34</v>
      </c>
      <c r="L11" s="17" t="s">
        <v>10</v>
      </c>
      <c r="M11" s="4" t="s">
        <v>33</v>
      </c>
      <c r="N11" s="10" t="s">
        <v>34</v>
      </c>
      <c r="O11" s="4" t="s">
        <v>33</v>
      </c>
      <c r="P11" s="13" t="s">
        <v>34</v>
      </c>
    </row>
    <row r="12" spans="2:18" x14ac:dyDescent="0.25">
      <c r="B12" s="17" t="s">
        <v>11</v>
      </c>
      <c r="C12" s="4" t="s">
        <v>33</v>
      </c>
      <c r="D12" s="10" t="s">
        <v>33</v>
      </c>
      <c r="E12" s="11" t="s">
        <v>33</v>
      </c>
      <c r="F12" s="12" t="s">
        <v>33</v>
      </c>
      <c r="L12" s="17" t="s">
        <v>11</v>
      </c>
      <c r="M12" s="4" t="s">
        <v>33</v>
      </c>
      <c r="N12" s="10" t="s">
        <v>33</v>
      </c>
      <c r="O12" s="11" t="s">
        <v>33</v>
      </c>
      <c r="P12" s="12" t="s">
        <v>33</v>
      </c>
    </row>
    <row r="13" spans="2:18" x14ac:dyDescent="0.25">
      <c r="B13" s="17" t="s">
        <v>12</v>
      </c>
      <c r="C13" s="10" t="s">
        <v>33</v>
      </c>
      <c r="D13" s="11" t="s">
        <v>33</v>
      </c>
      <c r="E13" s="11" t="s">
        <v>33</v>
      </c>
      <c r="F13" s="12" t="s">
        <v>33</v>
      </c>
      <c r="L13" s="17" t="s">
        <v>12</v>
      </c>
      <c r="M13" s="10" t="s">
        <v>33</v>
      </c>
      <c r="N13" s="11" t="s">
        <v>33</v>
      </c>
      <c r="O13" s="11" t="s">
        <v>33</v>
      </c>
      <c r="P13" s="12" t="s">
        <v>33</v>
      </c>
    </row>
    <row r="14" spans="2:18" x14ac:dyDescent="0.25">
      <c r="B14" s="17" t="s">
        <v>13</v>
      </c>
      <c r="C14" s="10" t="s">
        <v>33</v>
      </c>
      <c r="D14" s="10" t="s">
        <v>33</v>
      </c>
      <c r="E14" s="11" t="s">
        <v>33</v>
      </c>
      <c r="F14" s="12" t="s">
        <v>33</v>
      </c>
      <c r="L14" s="17" t="s">
        <v>13</v>
      </c>
      <c r="M14" s="10" t="s">
        <v>33</v>
      </c>
      <c r="N14" s="10" t="s">
        <v>33</v>
      </c>
      <c r="O14" s="11" t="s">
        <v>33</v>
      </c>
      <c r="P14" s="12" t="s">
        <v>33</v>
      </c>
    </row>
    <row r="15" spans="2:18" x14ac:dyDescent="0.25">
      <c r="B15" s="17" t="s">
        <v>14</v>
      </c>
      <c r="C15" s="10" t="s">
        <v>34</v>
      </c>
      <c r="D15" s="14" t="s">
        <v>33</v>
      </c>
      <c r="E15" s="10" t="s">
        <v>33</v>
      </c>
      <c r="F15" s="13" t="s">
        <v>33</v>
      </c>
      <c r="L15" s="17" t="s">
        <v>14</v>
      </c>
      <c r="M15" s="10" t="s">
        <v>34</v>
      </c>
      <c r="N15" s="14" t="s">
        <v>33</v>
      </c>
      <c r="O15" s="10" t="s">
        <v>33</v>
      </c>
      <c r="P15" s="13" t="s">
        <v>33</v>
      </c>
    </row>
    <row r="16" spans="2:18" x14ac:dyDescent="0.25">
      <c r="B16" s="17" t="s">
        <v>15</v>
      </c>
      <c r="C16" s="10" t="s">
        <v>34</v>
      </c>
      <c r="D16" s="14" t="s">
        <v>33</v>
      </c>
      <c r="E16" s="10" t="s">
        <v>33</v>
      </c>
      <c r="F16" s="15" t="s">
        <v>33</v>
      </c>
      <c r="H16" s="6" t="s">
        <v>48</v>
      </c>
      <c r="L16" s="17" t="s">
        <v>15</v>
      </c>
      <c r="M16" s="10" t="s">
        <v>34</v>
      </c>
      <c r="N16" s="14" t="s">
        <v>33</v>
      </c>
      <c r="O16" s="10" t="s">
        <v>33</v>
      </c>
      <c r="P16" s="15" t="s">
        <v>33</v>
      </c>
      <c r="R16" s="6" t="s">
        <v>48</v>
      </c>
    </row>
    <row r="17" spans="2:18" x14ac:dyDescent="0.25">
      <c r="B17" s="17" t="s">
        <v>17</v>
      </c>
      <c r="C17" s="4" t="s">
        <v>34</v>
      </c>
      <c r="D17" s="4" t="s">
        <v>33</v>
      </c>
      <c r="E17" s="4" t="s">
        <v>33</v>
      </c>
      <c r="F17" s="16" t="s">
        <v>33</v>
      </c>
      <c r="H17">
        <v>0.54</v>
      </c>
      <c r="L17" s="17" t="s">
        <v>17</v>
      </c>
      <c r="M17" s="4" t="s">
        <v>34</v>
      </c>
      <c r="N17" s="4" t="s">
        <v>33</v>
      </c>
      <c r="O17" s="4" t="s">
        <v>33</v>
      </c>
      <c r="P17" s="16" t="s">
        <v>33</v>
      </c>
      <c r="R17">
        <v>0.54</v>
      </c>
    </row>
    <row r="18" spans="2:18" ht="18" x14ac:dyDescent="0.35">
      <c r="B18" s="17" t="s">
        <v>45</v>
      </c>
      <c r="C18" s="11" t="s">
        <v>34</v>
      </c>
      <c r="D18" s="10" t="s">
        <v>33</v>
      </c>
      <c r="E18" s="4" t="s">
        <v>33</v>
      </c>
      <c r="F18" s="12" t="s">
        <v>33</v>
      </c>
      <c r="G18" s="6"/>
      <c r="L18" s="17" t="s">
        <v>45</v>
      </c>
      <c r="M18" s="11" t="s">
        <v>34</v>
      </c>
      <c r="N18" s="10" t="s">
        <v>33</v>
      </c>
      <c r="O18" s="4" t="s">
        <v>33</v>
      </c>
      <c r="P18" s="12" t="s">
        <v>33</v>
      </c>
      <c r="Q18" s="6"/>
    </row>
    <row r="19" spans="2:18" ht="18" x14ac:dyDescent="0.35">
      <c r="B19" s="17" t="s">
        <v>46</v>
      </c>
      <c r="C19" s="11" t="s">
        <v>34</v>
      </c>
      <c r="D19" s="10" t="s">
        <v>33</v>
      </c>
      <c r="E19" s="4" t="s">
        <v>33</v>
      </c>
      <c r="F19" s="12" t="s">
        <v>33</v>
      </c>
      <c r="G19" s="6" t="s">
        <v>20</v>
      </c>
      <c r="L19" s="17" t="s">
        <v>46</v>
      </c>
      <c r="M19" s="11" t="s">
        <v>34</v>
      </c>
      <c r="N19" s="10" t="s">
        <v>33</v>
      </c>
      <c r="O19" s="4" t="s">
        <v>33</v>
      </c>
      <c r="P19" s="12" t="s">
        <v>33</v>
      </c>
      <c r="Q19" s="6" t="s">
        <v>20</v>
      </c>
    </row>
    <row r="20" spans="2:18" x14ac:dyDescent="0.25">
      <c r="B20" s="18" t="s">
        <v>35</v>
      </c>
      <c r="C20" s="19" t="s">
        <v>112</v>
      </c>
      <c r="D20" s="20" t="s">
        <v>47</v>
      </c>
      <c r="E20" s="21" t="s">
        <v>19</v>
      </c>
      <c r="F20" s="22" t="s">
        <v>43</v>
      </c>
      <c r="G20" s="6" t="s">
        <v>111</v>
      </c>
      <c r="H20" s="7">
        <v>0.86699999999999999</v>
      </c>
      <c r="L20" s="18" t="s">
        <v>35</v>
      </c>
      <c r="M20" s="19" t="s">
        <v>112</v>
      </c>
      <c r="N20" s="20" t="s">
        <v>47</v>
      </c>
      <c r="O20" s="21" t="s">
        <v>19</v>
      </c>
      <c r="P20" s="22" t="s">
        <v>43</v>
      </c>
      <c r="Q20" s="6" t="s">
        <v>111</v>
      </c>
      <c r="R20" s="7">
        <v>0.86699999999999999</v>
      </c>
    </row>
    <row r="22" spans="2:18" ht="14.45" x14ac:dyDescent="0.3">
      <c r="B22" t="s">
        <v>32</v>
      </c>
      <c r="L22" t="s">
        <v>115</v>
      </c>
    </row>
    <row r="25" spans="2:18" x14ac:dyDescent="0.25">
      <c r="B25" s="23" t="s">
        <v>110</v>
      </c>
      <c r="C25" s="24" t="s">
        <v>2</v>
      </c>
      <c r="D25" s="24" t="s">
        <v>0</v>
      </c>
      <c r="E25" s="24" t="s">
        <v>1</v>
      </c>
      <c r="F25" s="25" t="s">
        <v>16</v>
      </c>
      <c r="L25" s="23" t="s">
        <v>110</v>
      </c>
      <c r="M25" s="24" t="s">
        <v>2</v>
      </c>
      <c r="N25" s="24" t="s">
        <v>0</v>
      </c>
      <c r="O25" s="24" t="s">
        <v>1</v>
      </c>
      <c r="P25" s="25" t="s">
        <v>16</v>
      </c>
    </row>
    <row r="26" spans="2:18" x14ac:dyDescent="0.25">
      <c r="B26" s="17" t="s">
        <v>3</v>
      </c>
      <c r="C26" s="10" t="s">
        <v>33</v>
      </c>
      <c r="D26" s="10" t="s">
        <v>33</v>
      </c>
      <c r="E26" s="11" t="s">
        <v>33</v>
      </c>
      <c r="F26" s="12" t="s">
        <v>33</v>
      </c>
      <c r="L26" s="17" t="s">
        <v>3</v>
      </c>
      <c r="M26" s="10" t="s">
        <v>33</v>
      </c>
      <c r="N26" s="10" t="s">
        <v>33</v>
      </c>
      <c r="O26" s="11" t="s">
        <v>33</v>
      </c>
      <c r="P26" s="12" t="s">
        <v>33</v>
      </c>
    </row>
    <row r="27" spans="2:18" x14ac:dyDescent="0.25">
      <c r="B27" s="17" t="s">
        <v>4</v>
      </c>
      <c r="C27" s="10" t="s">
        <v>33</v>
      </c>
      <c r="D27" s="10" t="s">
        <v>33</v>
      </c>
      <c r="E27" s="11" t="s">
        <v>33</v>
      </c>
      <c r="F27" s="12" t="s">
        <v>33</v>
      </c>
      <c r="L27" s="17" t="s">
        <v>4</v>
      </c>
      <c r="M27" s="10" t="s">
        <v>33</v>
      </c>
      <c r="N27" s="10" t="s">
        <v>33</v>
      </c>
      <c r="O27" s="11" t="s">
        <v>33</v>
      </c>
      <c r="P27" s="12" t="s">
        <v>33</v>
      </c>
    </row>
    <row r="28" spans="2:18" x14ac:dyDescent="0.25">
      <c r="B28" s="17" t="s">
        <v>5</v>
      </c>
      <c r="C28" s="10" t="s">
        <v>33</v>
      </c>
      <c r="D28" s="10" t="s">
        <v>33</v>
      </c>
      <c r="E28" s="11" t="s">
        <v>33</v>
      </c>
      <c r="F28" s="12" t="s">
        <v>33</v>
      </c>
      <c r="L28" s="17" t="s">
        <v>5</v>
      </c>
      <c r="M28" s="10" t="s">
        <v>33</v>
      </c>
      <c r="N28" s="10" t="s">
        <v>33</v>
      </c>
      <c r="O28" s="11" t="s">
        <v>33</v>
      </c>
      <c r="P28" s="12" t="s">
        <v>33</v>
      </c>
    </row>
    <row r="29" spans="2:18" x14ac:dyDescent="0.25">
      <c r="B29" s="17" t="s">
        <v>6</v>
      </c>
      <c r="C29" s="10" t="s">
        <v>33</v>
      </c>
      <c r="D29" s="10" t="s">
        <v>33</v>
      </c>
      <c r="E29" s="11" t="s">
        <v>33</v>
      </c>
      <c r="F29" s="12" t="s">
        <v>33</v>
      </c>
      <c r="L29" s="17" t="s">
        <v>6</v>
      </c>
      <c r="M29" s="10" t="s">
        <v>33</v>
      </c>
      <c r="N29" s="10" t="s">
        <v>33</v>
      </c>
      <c r="O29" s="11" t="s">
        <v>33</v>
      </c>
      <c r="P29" s="12" t="s">
        <v>33</v>
      </c>
    </row>
    <row r="30" spans="2:18" x14ac:dyDescent="0.25">
      <c r="B30" s="17" t="s">
        <v>7</v>
      </c>
      <c r="C30" s="10" t="s">
        <v>33</v>
      </c>
      <c r="D30" s="10" t="s">
        <v>33</v>
      </c>
      <c r="E30" s="11" t="s">
        <v>33</v>
      </c>
      <c r="F30" s="12" t="s">
        <v>33</v>
      </c>
      <c r="L30" s="17" t="s">
        <v>7</v>
      </c>
      <c r="M30" s="10" t="s">
        <v>33</v>
      </c>
      <c r="N30" s="10" t="s">
        <v>33</v>
      </c>
      <c r="O30" s="11" t="s">
        <v>33</v>
      </c>
      <c r="P30" s="12" t="s">
        <v>33</v>
      </c>
    </row>
    <row r="31" spans="2:18" x14ac:dyDescent="0.25">
      <c r="B31" s="17" t="s">
        <v>18</v>
      </c>
      <c r="C31" s="14" t="s">
        <v>34</v>
      </c>
      <c r="D31" s="10" t="s">
        <v>33</v>
      </c>
      <c r="E31" s="11" t="s">
        <v>33</v>
      </c>
      <c r="F31" s="12" t="s">
        <v>33</v>
      </c>
      <c r="L31" s="17" t="s">
        <v>18</v>
      </c>
      <c r="M31" s="14" t="s">
        <v>34</v>
      </c>
      <c r="N31" s="10" t="s">
        <v>33</v>
      </c>
      <c r="O31" s="11" t="s">
        <v>33</v>
      </c>
      <c r="P31" s="12" t="s">
        <v>33</v>
      </c>
    </row>
    <row r="32" spans="2:18" x14ac:dyDescent="0.25">
      <c r="B32" s="17" t="s">
        <v>44</v>
      </c>
      <c r="C32" s="11" t="s">
        <v>33</v>
      </c>
      <c r="D32" s="10" t="s">
        <v>33</v>
      </c>
      <c r="E32" s="11" t="s">
        <v>33</v>
      </c>
      <c r="F32" s="12" t="s">
        <v>33</v>
      </c>
      <c r="L32" s="17" t="s">
        <v>44</v>
      </c>
      <c r="M32" s="11" t="s">
        <v>33</v>
      </c>
      <c r="N32" s="10" t="s">
        <v>33</v>
      </c>
      <c r="O32" s="11" t="s">
        <v>33</v>
      </c>
      <c r="P32" s="12" t="s">
        <v>33</v>
      </c>
    </row>
    <row r="33" spans="2:18" x14ac:dyDescent="0.25">
      <c r="B33" s="17" t="s">
        <v>8</v>
      </c>
      <c r="C33" s="4" t="s">
        <v>33</v>
      </c>
      <c r="D33" s="10" t="s">
        <v>33</v>
      </c>
      <c r="E33" s="11" t="s">
        <v>33</v>
      </c>
      <c r="F33" s="12" t="s">
        <v>33</v>
      </c>
      <c r="L33" s="17" t="s">
        <v>8</v>
      </c>
      <c r="M33" s="4" t="s">
        <v>33</v>
      </c>
      <c r="N33" s="10" t="s">
        <v>33</v>
      </c>
      <c r="O33" s="11" t="s">
        <v>33</v>
      </c>
      <c r="P33" s="12" t="s">
        <v>33</v>
      </c>
    </row>
    <row r="34" spans="2:18" x14ac:dyDescent="0.25">
      <c r="B34" s="17" t="s">
        <v>9</v>
      </c>
      <c r="C34" s="4" t="s">
        <v>33</v>
      </c>
      <c r="D34" s="10" t="s">
        <v>33</v>
      </c>
      <c r="E34" s="11" t="s">
        <v>33</v>
      </c>
      <c r="F34" s="12" t="s">
        <v>33</v>
      </c>
      <c r="L34" s="17" t="s">
        <v>9</v>
      </c>
      <c r="M34" s="4" t="s">
        <v>33</v>
      </c>
      <c r="N34" s="10" t="s">
        <v>33</v>
      </c>
      <c r="O34" s="11" t="s">
        <v>33</v>
      </c>
      <c r="P34" s="12" t="s">
        <v>33</v>
      </c>
    </row>
    <row r="35" spans="2:18" x14ac:dyDescent="0.25">
      <c r="B35" s="17" t="s">
        <v>10</v>
      </c>
      <c r="C35" s="4" t="s">
        <v>33</v>
      </c>
      <c r="D35" s="10" t="s">
        <v>34</v>
      </c>
      <c r="E35" s="4" t="s">
        <v>33</v>
      </c>
      <c r="F35" s="13" t="s">
        <v>34</v>
      </c>
      <c r="L35" s="17" t="s">
        <v>10</v>
      </c>
      <c r="M35" s="4" t="s">
        <v>33</v>
      </c>
      <c r="N35" s="10" t="s">
        <v>34</v>
      </c>
      <c r="O35" s="4" t="s">
        <v>33</v>
      </c>
      <c r="P35" s="13" t="s">
        <v>34</v>
      </c>
    </row>
    <row r="36" spans="2:18" x14ac:dyDescent="0.25">
      <c r="B36" s="17" t="s">
        <v>11</v>
      </c>
      <c r="C36" s="4" t="s">
        <v>33</v>
      </c>
      <c r="D36" s="10" t="s">
        <v>33</v>
      </c>
      <c r="E36" s="11" t="s">
        <v>33</v>
      </c>
      <c r="F36" s="12" t="s">
        <v>33</v>
      </c>
      <c r="L36" s="17" t="s">
        <v>11</v>
      </c>
      <c r="M36" s="4" t="s">
        <v>33</v>
      </c>
      <c r="N36" s="10" t="s">
        <v>33</v>
      </c>
      <c r="O36" s="11" t="s">
        <v>33</v>
      </c>
      <c r="P36" s="12" t="s">
        <v>33</v>
      </c>
    </row>
    <row r="37" spans="2:18" x14ac:dyDescent="0.25">
      <c r="B37" s="17" t="s">
        <v>12</v>
      </c>
      <c r="C37" s="10" t="s">
        <v>33</v>
      </c>
      <c r="D37" s="11" t="s">
        <v>33</v>
      </c>
      <c r="E37" s="11" t="s">
        <v>33</v>
      </c>
      <c r="F37" s="12" t="s">
        <v>33</v>
      </c>
      <c r="L37" s="17" t="s">
        <v>12</v>
      </c>
      <c r="M37" s="10" t="s">
        <v>33</v>
      </c>
      <c r="N37" s="11" t="s">
        <v>33</v>
      </c>
      <c r="O37" s="11" t="s">
        <v>33</v>
      </c>
      <c r="P37" s="12" t="s">
        <v>33</v>
      </c>
    </row>
    <row r="38" spans="2:18" x14ac:dyDescent="0.25">
      <c r="B38" s="17" t="s">
        <v>13</v>
      </c>
      <c r="C38" s="10" t="s">
        <v>33</v>
      </c>
      <c r="D38" s="10" t="s">
        <v>33</v>
      </c>
      <c r="E38" s="11" t="s">
        <v>33</v>
      </c>
      <c r="F38" s="12" t="s">
        <v>33</v>
      </c>
      <c r="L38" s="17" t="s">
        <v>13</v>
      </c>
      <c r="M38" s="10" t="s">
        <v>33</v>
      </c>
      <c r="N38" s="10" t="s">
        <v>33</v>
      </c>
      <c r="O38" s="11" t="s">
        <v>33</v>
      </c>
      <c r="P38" s="12" t="s">
        <v>33</v>
      </c>
    </row>
    <row r="39" spans="2:18" x14ac:dyDescent="0.25">
      <c r="B39" s="17" t="s">
        <v>14</v>
      </c>
      <c r="C39" s="10" t="s">
        <v>34</v>
      </c>
      <c r="D39" s="14" t="s">
        <v>33</v>
      </c>
      <c r="E39" s="10" t="s">
        <v>33</v>
      </c>
      <c r="F39" s="13" t="s">
        <v>33</v>
      </c>
      <c r="L39" s="17" t="s">
        <v>14</v>
      </c>
      <c r="M39" s="10" t="s">
        <v>34</v>
      </c>
      <c r="N39" s="10" t="s">
        <v>34</v>
      </c>
      <c r="O39" s="10" t="s">
        <v>33</v>
      </c>
      <c r="P39" s="13" t="s">
        <v>33</v>
      </c>
    </row>
    <row r="40" spans="2:18" x14ac:dyDescent="0.25">
      <c r="B40" s="17" t="s">
        <v>15</v>
      </c>
      <c r="C40" s="10" t="s">
        <v>34</v>
      </c>
      <c r="D40" s="14" t="s">
        <v>33</v>
      </c>
      <c r="E40" s="10" t="s">
        <v>33</v>
      </c>
      <c r="F40" s="15" t="s">
        <v>33</v>
      </c>
      <c r="H40" s="6" t="s">
        <v>48</v>
      </c>
      <c r="L40" s="17" t="s">
        <v>15</v>
      </c>
      <c r="M40" s="10" t="s">
        <v>34</v>
      </c>
      <c r="N40" s="10" t="s">
        <v>34</v>
      </c>
      <c r="O40" s="10" t="s">
        <v>33</v>
      </c>
      <c r="P40" s="15" t="s">
        <v>33</v>
      </c>
      <c r="R40" s="6" t="s">
        <v>48</v>
      </c>
    </row>
    <row r="41" spans="2:18" x14ac:dyDescent="0.25">
      <c r="B41" s="17" t="s">
        <v>17</v>
      </c>
      <c r="C41" s="4" t="s">
        <v>34</v>
      </c>
      <c r="D41" s="4" t="s">
        <v>34</v>
      </c>
      <c r="E41" s="4" t="s">
        <v>33</v>
      </c>
      <c r="F41" s="15" t="s">
        <v>34</v>
      </c>
      <c r="H41">
        <v>0.67</v>
      </c>
      <c r="L41" s="17" t="s">
        <v>17</v>
      </c>
      <c r="M41" s="4" t="s">
        <v>34</v>
      </c>
      <c r="N41" s="4" t="s">
        <v>34</v>
      </c>
      <c r="O41" s="4" t="s">
        <v>33</v>
      </c>
      <c r="P41" s="15" t="s">
        <v>34</v>
      </c>
      <c r="R41">
        <v>0.67</v>
      </c>
    </row>
    <row r="42" spans="2:18" ht="18" x14ac:dyDescent="0.35">
      <c r="B42" s="17" t="s">
        <v>45</v>
      </c>
      <c r="C42" s="11" t="s">
        <v>34</v>
      </c>
      <c r="D42" s="10" t="s">
        <v>33</v>
      </c>
      <c r="E42" s="4" t="s">
        <v>33</v>
      </c>
      <c r="F42" s="12" t="s">
        <v>33</v>
      </c>
      <c r="G42" s="6"/>
      <c r="L42" s="17" t="s">
        <v>45</v>
      </c>
      <c r="M42" s="11" t="s">
        <v>34</v>
      </c>
      <c r="N42" s="14" t="s">
        <v>34</v>
      </c>
      <c r="O42" s="4" t="s">
        <v>33</v>
      </c>
      <c r="P42" s="12" t="s">
        <v>33</v>
      </c>
      <c r="Q42" s="6"/>
    </row>
    <row r="43" spans="2:18" ht="18" x14ac:dyDescent="0.35">
      <c r="B43" s="17" t="s">
        <v>46</v>
      </c>
      <c r="C43" s="11" t="s">
        <v>34</v>
      </c>
      <c r="D43" s="10" t="s">
        <v>33</v>
      </c>
      <c r="E43" s="4" t="s">
        <v>33</v>
      </c>
      <c r="F43" s="12" t="s">
        <v>33</v>
      </c>
      <c r="G43" s="6" t="s">
        <v>20</v>
      </c>
      <c r="L43" s="17" t="s">
        <v>46</v>
      </c>
      <c r="M43" s="11" t="s">
        <v>34</v>
      </c>
      <c r="N43" s="14" t="s">
        <v>34</v>
      </c>
      <c r="O43" s="4" t="s">
        <v>34</v>
      </c>
      <c r="P43" s="12" t="s">
        <v>33</v>
      </c>
      <c r="Q43" s="6" t="s">
        <v>20</v>
      </c>
    </row>
    <row r="44" spans="2:18" x14ac:dyDescent="0.25">
      <c r="B44" s="18" t="s">
        <v>35</v>
      </c>
      <c r="C44" s="19" t="s">
        <v>112</v>
      </c>
      <c r="D44" s="20" t="s">
        <v>47</v>
      </c>
      <c r="E44" s="21" t="s">
        <v>19</v>
      </c>
      <c r="F44" s="22" t="s">
        <v>19</v>
      </c>
      <c r="G44" s="6" t="s">
        <v>114</v>
      </c>
      <c r="H44" s="7">
        <v>0.9</v>
      </c>
      <c r="L44" s="18" t="s">
        <v>35</v>
      </c>
      <c r="M44" s="19" t="s">
        <v>112</v>
      </c>
      <c r="N44" s="20" t="s">
        <v>47</v>
      </c>
      <c r="O44" s="21" t="s">
        <v>19</v>
      </c>
      <c r="P44" s="22" t="s">
        <v>19</v>
      </c>
      <c r="Q44" s="6" t="s">
        <v>114</v>
      </c>
      <c r="R44" s="7">
        <v>0.9</v>
      </c>
    </row>
    <row r="46" spans="2:18" x14ac:dyDescent="0.25">
      <c r="B46" t="s">
        <v>113</v>
      </c>
      <c r="L46" t="s">
        <v>116</v>
      </c>
    </row>
    <row r="48" spans="2:18" x14ac:dyDescent="0.25">
      <c r="B48" s="23" t="s">
        <v>110</v>
      </c>
      <c r="C48" s="24" t="s">
        <v>2</v>
      </c>
      <c r="D48" s="24" t="s">
        <v>0</v>
      </c>
      <c r="E48" s="24" t="s">
        <v>1</v>
      </c>
      <c r="F48" s="25" t="s">
        <v>16</v>
      </c>
      <c r="L48" s="23" t="s">
        <v>110</v>
      </c>
      <c r="M48" s="24" t="s">
        <v>2</v>
      </c>
      <c r="N48" s="24" t="s">
        <v>0</v>
      </c>
      <c r="O48" s="24" t="s">
        <v>1</v>
      </c>
      <c r="P48" s="25" t="s">
        <v>16</v>
      </c>
    </row>
    <row r="49" spans="2:18" x14ac:dyDescent="0.25">
      <c r="B49" s="17" t="s">
        <v>3</v>
      </c>
      <c r="C49" s="10" t="s">
        <v>33</v>
      </c>
      <c r="D49" s="10" t="s">
        <v>33</v>
      </c>
      <c r="E49" s="11" t="s">
        <v>33</v>
      </c>
      <c r="F49" s="12" t="s">
        <v>33</v>
      </c>
      <c r="L49" s="17" t="s">
        <v>3</v>
      </c>
      <c r="M49" s="10" t="s">
        <v>33</v>
      </c>
      <c r="N49" s="10" t="s">
        <v>33</v>
      </c>
      <c r="O49" s="11" t="s">
        <v>33</v>
      </c>
      <c r="P49" s="12" t="s">
        <v>33</v>
      </c>
    </row>
    <row r="50" spans="2:18" x14ac:dyDescent="0.25">
      <c r="B50" s="17" t="s">
        <v>4</v>
      </c>
      <c r="C50" s="10" t="s">
        <v>33</v>
      </c>
      <c r="D50" s="10" t="s">
        <v>33</v>
      </c>
      <c r="E50" s="11" t="s">
        <v>33</v>
      </c>
      <c r="F50" s="12" t="s">
        <v>33</v>
      </c>
      <c r="L50" s="17" t="s">
        <v>4</v>
      </c>
      <c r="M50" s="10" t="s">
        <v>33</v>
      </c>
      <c r="N50" s="10" t="s">
        <v>33</v>
      </c>
      <c r="O50" s="11" t="s">
        <v>33</v>
      </c>
      <c r="P50" s="12" t="s">
        <v>33</v>
      </c>
    </row>
    <row r="51" spans="2:18" x14ac:dyDescent="0.25">
      <c r="B51" s="17" t="s">
        <v>5</v>
      </c>
      <c r="C51" s="10" t="s">
        <v>33</v>
      </c>
      <c r="D51" s="10" t="s">
        <v>33</v>
      </c>
      <c r="E51" s="11" t="s">
        <v>33</v>
      </c>
      <c r="F51" s="12" t="s">
        <v>33</v>
      </c>
      <c r="L51" s="17" t="s">
        <v>5</v>
      </c>
      <c r="M51" s="10" t="s">
        <v>33</v>
      </c>
      <c r="N51" s="10" t="s">
        <v>33</v>
      </c>
      <c r="O51" s="11" t="s">
        <v>33</v>
      </c>
      <c r="P51" s="12" t="s">
        <v>33</v>
      </c>
    </row>
    <row r="52" spans="2:18" x14ac:dyDescent="0.25">
      <c r="B52" s="17" t="s">
        <v>6</v>
      </c>
      <c r="C52" s="10" t="s">
        <v>33</v>
      </c>
      <c r="D52" s="10" t="s">
        <v>33</v>
      </c>
      <c r="E52" s="11" t="s">
        <v>33</v>
      </c>
      <c r="F52" s="12" t="s">
        <v>33</v>
      </c>
      <c r="L52" s="17" t="s">
        <v>6</v>
      </c>
      <c r="M52" s="10" t="s">
        <v>33</v>
      </c>
      <c r="N52" s="10" t="s">
        <v>33</v>
      </c>
      <c r="O52" s="11" t="s">
        <v>33</v>
      </c>
      <c r="P52" s="12" t="s">
        <v>33</v>
      </c>
    </row>
    <row r="53" spans="2:18" x14ac:dyDescent="0.25">
      <c r="B53" s="17" t="s">
        <v>7</v>
      </c>
      <c r="C53" s="10" t="s">
        <v>33</v>
      </c>
      <c r="D53" s="10" t="s">
        <v>33</v>
      </c>
      <c r="E53" s="11" t="s">
        <v>33</v>
      </c>
      <c r="F53" s="12" t="s">
        <v>33</v>
      </c>
      <c r="L53" s="17" t="s">
        <v>7</v>
      </c>
      <c r="M53" s="10" t="s">
        <v>33</v>
      </c>
      <c r="N53" s="10" t="s">
        <v>33</v>
      </c>
      <c r="O53" s="11" t="s">
        <v>33</v>
      </c>
      <c r="P53" s="12" t="s">
        <v>33</v>
      </c>
    </row>
    <row r="54" spans="2:18" x14ac:dyDescent="0.25">
      <c r="B54" s="17" t="s">
        <v>18</v>
      </c>
      <c r="C54" s="10" t="s">
        <v>33</v>
      </c>
      <c r="D54" s="10" t="s">
        <v>33</v>
      </c>
      <c r="E54" s="11" t="s">
        <v>33</v>
      </c>
      <c r="F54" s="12" t="s">
        <v>33</v>
      </c>
      <c r="L54" s="17" t="s">
        <v>18</v>
      </c>
      <c r="M54" s="14" t="s">
        <v>34</v>
      </c>
      <c r="N54" s="10" t="s">
        <v>33</v>
      </c>
      <c r="O54" s="11" t="s">
        <v>33</v>
      </c>
      <c r="P54" s="12" t="s">
        <v>33</v>
      </c>
    </row>
    <row r="55" spans="2:18" x14ac:dyDescent="0.25">
      <c r="B55" s="17" t="s">
        <v>44</v>
      </c>
      <c r="C55" s="11" t="s">
        <v>33</v>
      </c>
      <c r="D55" s="10" t="s">
        <v>33</v>
      </c>
      <c r="E55" s="11" t="s">
        <v>33</v>
      </c>
      <c r="F55" s="12" t="s">
        <v>33</v>
      </c>
      <c r="L55" s="17" t="s">
        <v>44</v>
      </c>
      <c r="M55" s="11" t="s">
        <v>33</v>
      </c>
      <c r="N55" s="10" t="s">
        <v>33</v>
      </c>
      <c r="O55" s="11" t="s">
        <v>33</v>
      </c>
      <c r="P55" s="12" t="s">
        <v>33</v>
      </c>
    </row>
    <row r="56" spans="2:18" x14ac:dyDescent="0.25">
      <c r="B56" s="17" t="s">
        <v>8</v>
      </c>
      <c r="C56" s="4" t="s">
        <v>33</v>
      </c>
      <c r="D56" s="10" t="s">
        <v>33</v>
      </c>
      <c r="E56" s="11" t="s">
        <v>33</v>
      </c>
      <c r="F56" s="12" t="s">
        <v>33</v>
      </c>
      <c r="L56" s="17" t="s">
        <v>8</v>
      </c>
      <c r="M56" s="4" t="s">
        <v>33</v>
      </c>
      <c r="N56" s="10" t="s">
        <v>33</v>
      </c>
      <c r="O56" s="11" t="s">
        <v>33</v>
      </c>
      <c r="P56" s="12" t="s">
        <v>33</v>
      </c>
    </row>
    <row r="57" spans="2:18" x14ac:dyDescent="0.25">
      <c r="B57" s="17" t="s">
        <v>9</v>
      </c>
      <c r="C57" s="4" t="s">
        <v>33</v>
      </c>
      <c r="D57" s="10" t="s">
        <v>33</v>
      </c>
      <c r="E57" s="11" t="s">
        <v>33</v>
      </c>
      <c r="F57" s="12" t="s">
        <v>33</v>
      </c>
      <c r="L57" s="17" t="s">
        <v>9</v>
      </c>
      <c r="M57" s="4" t="s">
        <v>33</v>
      </c>
      <c r="N57" s="10" t="s">
        <v>33</v>
      </c>
      <c r="O57" s="11" t="s">
        <v>33</v>
      </c>
      <c r="P57" s="12" t="s">
        <v>33</v>
      </c>
    </row>
    <row r="58" spans="2:18" x14ac:dyDescent="0.25">
      <c r="B58" s="17" t="s">
        <v>10</v>
      </c>
      <c r="C58" s="4" t="s">
        <v>33</v>
      </c>
      <c r="D58" s="10" t="s">
        <v>34</v>
      </c>
      <c r="E58" s="4" t="s">
        <v>33</v>
      </c>
      <c r="F58" s="13" t="s">
        <v>34</v>
      </c>
      <c r="L58" s="17" t="s">
        <v>10</v>
      </c>
      <c r="M58" s="4" t="s">
        <v>33</v>
      </c>
      <c r="N58" s="10" t="s">
        <v>34</v>
      </c>
      <c r="O58" s="4" t="s">
        <v>33</v>
      </c>
      <c r="P58" s="13" t="s">
        <v>34</v>
      </c>
    </row>
    <row r="59" spans="2:18" x14ac:dyDescent="0.25">
      <c r="B59" s="17" t="s">
        <v>11</v>
      </c>
      <c r="C59" s="4" t="s">
        <v>33</v>
      </c>
      <c r="D59" s="10" t="s">
        <v>33</v>
      </c>
      <c r="E59" s="11" t="s">
        <v>33</v>
      </c>
      <c r="F59" s="12" t="s">
        <v>33</v>
      </c>
      <c r="L59" s="17" t="s">
        <v>11</v>
      </c>
      <c r="M59" s="4" t="s">
        <v>33</v>
      </c>
      <c r="N59" s="10" t="s">
        <v>33</v>
      </c>
      <c r="O59" s="11" t="s">
        <v>33</v>
      </c>
      <c r="P59" s="12" t="s">
        <v>33</v>
      </c>
    </row>
    <row r="60" spans="2:18" x14ac:dyDescent="0.25">
      <c r="B60" s="17" t="s">
        <v>12</v>
      </c>
      <c r="C60" s="10" t="s">
        <v>33</v>
      </c>
      <c r="D60" s="11" t="s">
        <v>33</v>
      </c>
      <c r="E60" s="11" t="s">
        <v>33</v>
      </c>
      <c r="F60" s="12" t="s">
        <v>33</v>
      </c>
      <c r="L60" s="17" t="s">
        <v>12</v>
      </c>
      <c r="M60" s="10" t="s">
        <v>33</v>
      </c>
      <c r="N60" s="11" t="s">
        <v>33</v>
      </c>
      <c r="O60" s="11" t="s">
        <v>33</v>
      </c>
      <c r="P60" s="12" t="s">
        <v>33</v>
      </c>
    </row>
    <row r="61" spans="2:18" x14ac:dyDescent="0.25">
      <c r="B61" s="17" t="s">
        <v>13</v>
      </c>
      <c r="C61" s="10" t="s">
        <v>33</v>
      </c>
      <c r="D61" s="10" t="s">
        <v>33</v>
      </c>
      <c r="E61" s="11" t="s">
        <v>33</v>
      </c>
      <c r="F61" s="12" t="s">
        <v>33</v>
      </c>
      <c r="L61" s="17" t="s">
        <v>13</v>
      </c>
      <c r="M61" s="10" t="s">
        <v>33</v>
      </c>
      <c r="N61" s="10" t="s">
        <v>33</v>
      </c>
      <c r="O61" s="11" t="s">
        <v>33</v>
      </c>
      <c r="P61" s="12" t="s">
        <v>33</v>
      </c>
    </row>
    <row r="62" spans="2:18" x14ac:dyDescent="0.25">
      <c r="B62" s="17" t="s">
        <v>14</v>
      </c>
      <c r="C62" s="10" t="s">
        <v>34</v>
      </c>
      <c r="D62" s="14" t="s">
        <v>33</v>
      </c>
      <c r="E62" s="10" t="s">
        <v>33</v>
      </c>
      <c r="F62" s="13" t="s">
        <v>33</v>
      </c>
      <c r="L62" s="17" t="s">
        <v>14</v>
      </c>
      <c r="M62" s="10" t="s">
        <v>34</v>
      </c>
      <c r="N62" s="10" t="s">
        <v>34</v>
      </c>
      <c r="O62" s="10" t="s">
        <v>33</v>
      </c>
      <c r="P62" s="13" t="s">
        <v>33</v>
      </c>
    </row>
    <row r="63" spans="2:18" x14ac:dyDescent="0.25">
      <c r="B63" s="17" t="s">
        <v>15</v>
      </c>
      <c r="C63" s="10" t="s">
        <v>34</v>
      </c>
      <c r="D63" s="14" t="s">
        <v>33</v>
      </c>
      <c r="E63" s="10" t="s">
        <v>33</v>
      </c>
      <c r="F63" s="15" t="s">
        <v>33</v>
      </c>
      <c r="H63" s="6" t="s">
        <v>48</v>
      </c>
      <c r="L63" s="17" t="s">
        <v>15</v>
      </c>
      <c r="M63" s="10" t="s">
        <v>34</v>
      </c>
      <c r="N63" s="10" t="s">
        <v>34</v>
      </c>
      <c r="O63" s="10" t="s">
        <v>33</v>
      </c>
      <c r="P63" s="15" t="s">
        <v>33</v>
      </c>
      <c r="R63" s="6" t="s">
        <v>48</v>
      </c>
    </row>
    <row r="64" spans="2:18" x14ac:dyDescent="0.25">
      <c r="B64" s="17" t="s">
        <v>17</v>
      </c>
      <c r="C64" s="4" t="s">
        <v>34</v>
      </c>
      <c r="D64" s="4" t="s">
        <v>34</v>
      </c>
      <c r="E64" s="4" t="s">
        <v>33</v>
      </c>
      <c r="F64" s="15" t="s">
        <v>34</v>
      </c>
      <c r="H64">
        <v>0.78</v>
      </c>
      <c r="L64" s="17" t="s">
        <v>17</v>
      </c>
      <c r="M64" s="4" t="s">
        <v>34</v>
      </c>
      <c r="N64" s="4" t="s">
        <v>34</v>
      </c>
      <c r="O64" s="4" t="s">
        <v>33</v>
      </c>
      <c r="P64" s="15" t="s">
        <v>34</v>
      </c>
      <c r="R64">
        <v>0.91</v>
      </c>
    </row>
    <row r="65" spans="2:18" ht="18" x14ac:dyDescent="0.35">
      <c r="B65" s="17" t="s">
        <v>45</v>
      </c>
      <c r="C65" s="11" t="s">
        <v>33</v>
      </c>
      <c r="D65" s="10" t="s">
        <v>33</v>
      </c>
      <c r="E65" s="4" t="s">
        <v>33</v>
      </c>
      <c r="F65" s="12" t="s">
        <v>33</v>
      </c>
      <c r="G65" s="6"/>
      <c r="L65" s="17" t="s">
        <v>45</v>
      </c>
      <c r="M65" s="11" t="s">
        <v>34</v>
      </c>
      <c r="N65" s="10" t="s">
        <v>33</v>
      </c>
      <c r="O65" s="4" t="s">
        <v>33</v>
      </c>
      <c r="P65" s="12" t="s">
        <v>33</v>
      </c>
      <c r="Q65" s="6"/>
    </row>
    <row r="66" spans="2:18" ht="18" x14ac:dyDescent="0.35">
      <c r="B66" s="17" t="s">
        <v>46</v>
      </c>
      <c r="C66" s="11" t="s">
        <v>34</v>
      </c>
      <c r="D66" s="10" t="s">
        <v>33</v>
      </c>
      <c r="E66" s="4" t="s">
        <v>33</v>
      </c>
      <c r="F66" s="12" t="s">
        <v>33</v>
      </c>
      <c r="G66" s="6" t="s">
        <v>20</v>
      </c>
      <c r="L66" s="17" t="s">
        <v>46</v>
      </c>
      <c r="M66" s="11" t="s">
        <v>34</v>
      </c>
      <c r="N66" s="10" t="s">
        <v>33</v>
      </c>
      <c r="O66" s="4" t="s">
        <v>33</v>
      </c>
      <c r="P66" s="12" t="s">
        <v>33</v>
      </c>
      <c r="Q66" s="6" t="s">
        <v>20</v>
      </c>
    </row>
    <row r="67" spans="2:18" x14ac:dyDescent="0.25">
      <c r="B67" s="18" t="s">
        <v>35</v>
      </c>
      <c r="C67" s="19" t="s">
        <v>112</v>
      </c>
      <c r="D67" s="20" t="s">
        <v>47</v>
      </c>
      <c r="E67" s="21" t="s">
        <v>19</v>
      </c>
      <c r="F67" s="22" t="s">
        <v>19</v>
      </c>
      <c r="G67" s="6" t="s">
        <v>120</v>
      </c>
      <c r="H67" s="7">
        <v>0.93300000000000005</v>
      </c>
      <c r="L67" s="18" t="s">
        <v>35</v>
      </c>
      <c r="M67" s="19" t="s">
        <v>112</v>
      </c>
      <c r="N67" s="20" t="s">
        <v>47</v>
      </c>
      <c r="O67" s="21" t="s">
        <v>19</v>
      </c>
      <c r="P67" s="22" t="s">
        <v>19</v>
      </c>
      <c r="Q67" s="6" t="s">
        <v>119</v>
      </c>
      <c r="R67" s="7">
        <v>0.97</v>
      </c>
    </row>
    <row r="69" spans="2:18" x14ac:dyDescent="0.25">
      <c r="B69" t="s">
        <v>117</v>
      </c>
      <c r="L69" t="s">
        <v>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B2" sqref="B2:D17"/>
    </sheetView>
  </sheetViews>
  <sheetFormatPr defaultRowHeight="15" x14ac:dyDescent="0.25"/>
  <cols>
    <col min="2" max="2" width="48" bestFit="1" customWidth="1"/>
    <col min="3" max="3" width="27.28515625" customWidth="1"/>
    <col min="4" max="4" width="9.5703125" bestFit="1" customWidth="1"/>
  </cols>
  <sheetData>
    <row r="2" spans="1:5" ht="14.45" x14ac:dyDescent="0.3">
      <c r="A2" s="4"/>
      <c r="B2" s="28" t="s">
        <v>30</v>
      </c>
      <c r="C2" s="28"/>
      <c r="D2" s="28"/>
      <c r="E2" s="4"/>
    </row>
    <row r="3" spans="1:5" ht="14.45" x14ac:dyDescent="0.3">
      <c r="A3" s="4"/>
      <c r="B3" s="5" t="s">
        <v>24</v>
      </c>
      <c r="C3" s="3" t="s">
        <v>26</v>
      </c>
      <c r="D3" s="3" t="s">
        <v>105</v>
      </c>
    </row>
    <row r="4" spans="1:5" ht="14.45" x14ac:dyDescent="0.3">
      <c r="A4" s="4"/>
      <c r="B4" s="3" t="s">
        <v>25</v>
      </c>
      <c r="C4" s="3">
        <v>518</v>
      </c>
      <c r="D4" s="3">
        <v>544</v>
      </c>
    </row>
    <row r="5" spans="1:5" ht="14.45" x14ac:dyDescent="0.3">
      <c r="A5" s="4"/>
      <c r="B5" s="3" t="s">
        <v>29</v>
      </c>
      <c r="C5" s="3">
        <v>30</v>
      </c>
      <c r="D5" s="3">
        <v>32</v>
      </c>
    </row>
    <row r="6" spans="1:5" ht="14.45" x14ac:dyDescent="0.3">
      <c r="A6" s="4"/>
      <c r="B6" s="3" t="s">
        <v>27</v>
      </c>
      <c r="C6" s="3" t="s">
        <v>28</v>
      </c>
      <c r="D6" s="3" t="s">
        <v>104</v>
      </c>
    </row>
    <row r="7" spans="1:5" ht="14.45" x14ac:dyDescent="0.3">
      <c r="A7" s="4"/>
      <c r="B7" s="3" t="s">
        <v>31</v>
      </c>
      <c r="C7" s="3">
        <v>163</v>
      </c>
      <c r="D7" s="3">
        <v>265</v>
      </c>
    </row>
    <row r="8" spans="1:5" ht="14.45" x14ac:dyDescent="0.3">
      <c r="A8" s="4"/>
      <c r="B8" s="3" t="s">
        <v>21</v>
      </c>
      <c r="C8" s="3">
        <v>570</v>
      </c>
      <c r="D8" s="3">
        <v>645</v>
      </c>
      <c r="E8" t="s">
        <v>108</v>
      </c>
    </row>
    <row r="9" spans="1:5" x14ac:dyDescent="0.25">
      <c r="A9" s="4"/>
      <c r="B9" s="3" t="s">
        <v>22</v>
      </c>
      <c r="C9" s="3">
        <v>49</v>
      </c>
      <c r="D9" s="3">
        <v>59</v>
      </c>
    </row>
    <row r="10" spans="1:5" x14ac:dyDescent="0.25">
      <c r="A10" s="4"/>
      <c r="B10" s="3" t="s">
        <v>23</v>
      </c>
      <c r="C10" s="3">
        <v>464</v>
      </c>
      <c r="D10" s="3">
        <v>590</v>
      </c>
    </row>
    <row r="11" spans="1:5" x14ac:dyDescent="0.25">
      <c r="A11" s="4"/>
      <c r="B11" s="2" t="s">
        <v>54</v>
      </c>
      <c r="C11" s="2">
        <v>75</v>
      </c>
      <c r="D11" s="9">
        <v>91</v>
      </c>
    </row>
    <row r="12" spans="1:5" x14ac:dyDescent="0.25">
      <c r="B12" s="26" t="s">
        <v>109</v>
      </c>
      <c r="C12" s="26"/>
      <c r="D12" s="26"/>
    </row>
    <row r="13" spans="1:5" ht="15" customHeight="1" x14ac:dyDescent="0.25">
      <c r="B13" s="27"/>
      <c r="C13" s="27"/>
      <c r="D13" s="27"/>
    </row>
    <row r="14" spans="1:5" x14ac:dyDescent="0.25">
      <c r="B14" s="27"/>
      <c r="C14" s="27"/>
      <c r="D14" s="27"/>
    </row>
    <row r="15" spans="1:5" x14ac:dyDescent="0.25">
      <c r="B15" s="27"/>
      <c r="C15" s="27"/>
      <c r="D15" s="27"/>
    </row>
    <row r="16" spans="1:5" x14ac:dyDescent="0.25">
      <c r="B16" s="27"/>
      <c r="C16" s="27"/>
      <c r="D16" s="27"/>
    </row>
    <row r="17" spans="2:6" x14ac:dyDescent="0.25">
      <c r="B17" s="27"/>
      <c r="C17" s="27"/>
      <c r="D17" s="27"/>
    </row>
    <row r="19" spans="2:6" x14ac:dyDescent="0.25">
      <c r="B19" s="28" t="s">
        <v>51</v>
      </c>
      <c r="C19" s="28"/>
      <c r="D19" s="8"/>
    </row>
    <row r="20" spans="2:6" x14ac:dyDescent="0.25">
      <c r="B20" s="5" t="s">
        <v>24</v>
      </c>
      <c r="C20" s="3" t="s">
        <v>105</v>
      </c>
      <c r="D20" s="3"/>
    </row>
    <row r="21" spans="2:6" x14ac:dyDescent="0.25">
      <c r="B21" s="3" t="s">
        <v>25</v>
      </c>
      <c r="C21" s="3">
        <v>544</v>
      </c>
      <c r="D21" s="3"/>
      <c r="F21" t="s">
        <v>55</v>
      </c>
    </row>
    <row r="22" spans="2:6" x14ac:dyDescent="0.25">
      <c r="B22" s="3" t="s">
        <v>29</v>
      </c>
      <c r="C22" s="3">
        <v>32</v>
      </c>
      <c r="D22" s="3"/>
      <c r="F22">
        <v>59</v>
      </c>
    </row>
    <row r="23" spans="2:6" x14ac:dyDescent="0.25">
      <c r="B23" s="3" t="s">
        <v>27</v>
      </c>
      <c r="C23" s="3" t="s">
        <v>104</v>
      </c>
      <c r="D23" s="3"/>
    </row>
    <row r="24" spans="2:6" x14ac:dyDescent="0.25">
      <c r="B24" s="3" t="s">
        <v>31</v>
      </c>
      <c r="C24" s="3">
        <v>265</v>
      </c>
      <c r="D24" s="3"/>
    </row>
    <row r="25" spans="2:6" x14ac:dyDescent="0.25">
      <c r="B25" s="3" t="s">
        <v>21</v>
      </c>
      <c r="C25" s="3">
        <v>586</v>
      </c>
      <c r="D25" s="3"/>
    </row>
    <row r="26" spans="2:6" x14ac:dyDescent="0.25">
      <c r="B26" s="3" t="s">
        <v>52</v>
      </c>
      <c r="C26" s="3" t="s">
        <v>106</v>
      </c>
      <c r="D26" s="3"/>
      <c r="F26">
        <f>586+59</f>
        <v>645</v>
      </c>
    </row>
    <row r="27" spans="2:6" x14ac:dyDescent="0.25">
      <c r="B27" s="3" t="s">
        <v>53</v>
      </c>
      <c r="C27" s="3">
        <v>218</v>
      </c>
      <c r="D27" s="3"/>
    </row>
    <row r="28" spans="2:6" x14ac:dyDescent="0.25">
      <c r="B28" s="2" t="s">
        <v>23</v>
      </c>
      <c r="C28" s="2">
        <v>590</v>
      </c>
      <c r="D28" s="3"/>
    </row>
    <row r="29" spans="2:6" x14ac:dyDescent="0.25">
      <c r="B29" s="26" t="s">
        <v>107</v>
      </c>
      <c r="C29" s="26"/>
    </row>
    <row r="30" spans="2:6" ht="15" customHeight="1" x14ac:dyDescent="0.25">
      <c r="B30" s="27"/>
      <c r="C30" s="27"/>
      <c r="D30" s="3"/>
    </row>
    <row r="31" spans="2:6" x14ac:dyDescent="0.25">
      <c r="B31" s="27"/>
      <c r="C31" s="27"/>
    </row>
    <row r="32" spans="2:6" x14ac:dyDescent="0.25">
      <c r="B32" s="27"/>
      <c r="C32" s="27"/>
    </row>
    <row r="33" spans="2:3" x14ac:dyDescent="0.25">
      <c r="B33" s="27"/>
      <c r="C33" s="27"/>
    </row>
  </sheetData>
  <mergeCells count="4">
    <mergeCell ref="B29:C3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5" x14ac:dyDescent="0.25"/>
  <cols>
    <col min="13" max="13" width="59.85546875" bestFit="1" customWidth="1"/>
  </cols>
  <sheetData>
    <row r="1" spans="13:15" x14ac:dyDescent="0.25">
      <c r="M1" t="s">
        <v>89</v>
      </c>
      <c r="N1" t="s">
        <v>90</v>
      </c>
      <c r="O1" t="s">
        <v>91</v>
      </c>
    </row>
    <row r="2" spans="13:15" x14ac:dyDescent="0.25">
      <c r="M2" t="s">
        <v>88</v>
      </c>
      <c r="N2">
        <v>9</v>
      </c>
      <c r="O2">
        <v>10.588235294117647</v>
      </c>
    </row>
    <row r="3" spans="13:15" x14ac:dyDescent="0.25">
      <c r="M3" t="s">
        <v>87</v>
      </c>
      <c r="N3">
        <v>1</v>
      </c>
      <c r="O3">
        <v>1.1764705882352942</v>
      </c>
    </row>
    <row r="4" spans="13:15" x14ac:dyDescent="0.25">
      <c r="M4" t="s">
        <v>86</v>
      </c>
      <c r="N4">
        <v>1</v>
      </c>
      <c r="O4">
        <v>1.1764705882352942</v>
      </c>
    </row>
    <row r="5" spans="13:15" x14ac:dyDescent="0.25">
      <c r="M5" t="s">
        <v>85</v>
      </c>
      <c r="N5">
        <v>1</v>
      </c>
      <c r="O5">
        <v>1.1764705882352942</v>
      </c>
    </row>
    <row r="6" spans="13:15" x14ac:dyDescent="0.25">
      <c r="M6" t="s">
        <v>84</v>
      </c>
      <c r="N6">
        <v>1</v>
      </c>
      <c r="O6">
        <v>1.1764705882352942</v>
      </c>
    </row>
    <row r="7" spans="13:15" x14ac:dyDescent="0.25">
      <c r="M7" t="s">
        <v>83</v>
      </c>
      <c r="N7">
        <v>2</v>
      </c>
      <c r="O7">
        <v>2.3529411764705883</v>
      </c>
    </row>
    <row r="8" spans="13:15" x14ac:dyDescent="0.25">
      <c r="M8" t="s">
        <v>82</v>
      </c>
      <c r="N8">
        <v>2</v>
      </c>
      <c r="O8">
        <v>2.3529411764705883</v>
      </c>
    </row>
    <row r="9" spans="13:15" x14ac:dyDescent="0.25">
      <c r="M9" t="s">
        <v>81</v>
      </c>
      <c r="N9">
        <v>4</v>
      </c>
      <c r="O9">
        <v>4.7058823529411766</v>
      </c>
    </row>
    <row r="10" spans="13:15" x14ac:dyDescent="0.25">
      <c r="M10" t="s">
        <v>80</v>
      </c>
      <c r="N10">
        <v>1</v>
      </c>
      <c r="O10">
        <v>1.1764705882352942</v>
      </c>
    </row>
    <row r="11" spans="13:15" x14ac:dyDescent="0.25">
      <c r="M11" t="s">
        <v>79</v>
      </c>
      <c r="N11">
        <v>1</v>
      </c>
      <c r="O11">
        <v>1.1764705882352942</v>
      </c>
    </row>
    <row r="12" spans="13:15" x14ac:dyDescent="0.25">
      <c r="M12" t="s">
        <v>78</v>
      </c>
      <c r="N12">
        <v>2</v>
      </c>
      <c r="O12">
        <v>2.3529411764705883</v>
      </c>
    </row>
    <row r="13" spans="13:15" x14ac:dyDescent="0.25">
      <c r="M13" t="s">
        <v>77</v>
      </c>
      <c r="N13">
        <v>1</v>
      </c>
      <c r="O13">
        <v>1.1764705882352942</v>
      </c>
    </row>
    <row r="14" spans="13:15" x14ac:dyDescent="0.25">
      <c r="M14" t="s">
        <v>76</v>
      </c>
      <c r="N14">
        <v>1</v>
      </c>
      <c r="O14">
        <v>1.1764705882352942</v>
      </c>
    </row>
    <row r="15" spans="13:15" x14ac:dyDescent="0.25">
      <c r="M15" t="s">
        <v>75</v>
      </c>
      <c r="N15">
        <v>15</v>
      </c>
      <c r="O15">
        <v>17.647058823529413</v>
      </c>
    </row>
    <row r="16" spans="13:15" x14ac:dyDescent="0.25">
      <c r="M16" t="s">
        <v>74</v>
      </c>
      <c r="N16">
        <v>1</v>
      </c>
      <c r="O16">
        <v>1.1764705882352942</v>
      </c>
    </row>
    <row r="17" spans="13:15" x14ac:dyDescent="0.25">
      <c r="M17" t="s">
        <v>73</v>
      </c>
      <c r="N17">
        <v>1</v>
      </c>
      <c r="O17">
        <v>1.1764705882352942</v>
      </c>
    </row>
    <row r="18" spans="13:15" x14ac:dyDescent="0.25">
      <c r="M18" t="s">
        <v>72</v>
      </c>
      <c r="N18">
        <v>1</v>
      </c>
      <c r="O18">
        <v>1.1764705882352942</v>
      </c>
    </row>
    <row r="19" spans="13:15" x14ac:dyDescent="0.25">
      <c r="M19" t="s">
        <v>71</v>
      </c>
      <c r="N19">
        <v>1</v>
      </c>
      <c r="O19">
        <v>1.1764705882352942</v>
      </c>
    </row>
    <row r="20" spans="13:15" x14ac:dyDescent="0.25">
      <c r="M20" t="s">
        <v>70</v>
      </c>
      <c r="N20">
        <v>1</v>
      </c>
      <c r="O20">
        <v>1.1764705882352942</v>
      </c>
    </row>
    <row r="21" spans="13:15" x14ac:dyDescent="0.25">
      <c r="M21" t="s">
        <v>69</v>
      </c>
      <c r="N21">
        <v>2</v>
      </c>
      <c r="O21">
        <v>2.3529411764705883</v>
      </c>
    </row>
    <row r="22" spans="13:15" x14ac:dyDescent="0.25">
      <c r="M22" t="s">
        <v>68</v>
      </c>
      <c r="N22">
        <v>2</v>
      </c>
      <c r="O22">
        <v>2.3529411764705883</v>
      </c>
    </row>
    <row r="23" spans="13:15" x14ac:dyDescent="0.25">
      <c r="M23" t="s">
        <v>67</v>
      </c>
      <c r="N23">
        <v>1</v>
      </c>
      <c r="O23">
        <v>1.1764705882352942</v>
      </c>
    </row>
    <row r="24" spans="13:15" x14ac:dyDescent="0.25">
      <c r="M24" t="s">
        <v>66</v>
      </c>
      <c r="N24">
        <v>1</v>
      </c>
      <c r="O24">
        <v>1.1764705882352942</v>
      </c>
    </row>
    <row r="25" spans="13:15" x14ac:dyDescent="0.25">
      <c r="M25" t="s">
        <v>65</v>
      </c>
      <c r="N25">
        <v>1</v>
      </c>
      <c r="O25">
        <v>1.1764705882352942</v>
      </c>
    </row>
    <row r="26" spans="13:15" x14ac:dyDescent="0.25">
      <c r="M26" t="s">
        <v>64</v>
      </c>
      <c r="N26">
        <v>7</v>
      </c>
      <c r="O26">
        <v>8.235294117647058</v>
      </c>
    </row>
    <row r="27" spans="13:15" x14ac:dyDescent="0.25">
      <c r="M27" t="s">
        <v>63</v>
      </c>
      <c r="N27">
        <v>2</v>
      </c>
      <c r="O27">
        <v>2.3529411764705883</v>
      </c>
    </row>
    <row r="28" spans="13:15" x14ac:dyDescent="0.25">
      <c r="M28" t="s">
        <v>62</v>
      </c>
      <c r="N28">
        <v>1</v>
      </c>
      <c r="O28">
        <v>1.1764705882352942</v>
      </c>
    </row>
    <row r="29" spans="13:15" x14ac:dyDescent="0.25">
      <c r="M29" t="s">
        <v>61</v>
      </c>
      <c r="N29">
        <v>1</v>
      </c>
      <c r="O29">
        <v>1.1764705882352942</v>
      </c>
    </row>
    <row r="30" spans="13:15" x14ac:dyDescent="0.25">
      <c r="M30" t="s">
        <v>60</v>
      </c>
      <c r="N30">
        <v>4</v>
      </c>
      <c r="O30">
        <v>4.7058823529411766</v>
      </c>
    </row>
    <row r="31" spans="13:15" x14ac:dyDescent="0.25">
      <c r="M31" t="s">
        <v>59</v>
      </c>
      <c r="N31">
        <v>1</v>
      </c>
      <c r="O31">
        <v>1.1764705882352942</v>
      </c>
    </row>
    <row r="32" spans="13:15" x14ac:dyDescent="0.25">
      <c r="M32" t="s">
        <v>94</v>
      </c>
      <c r="N32">
        <v>2</v>
      </c>
      <c r="O32">
        <v>2.3529411764705883</v>
      </c>
    </row>
    <row r="33" spans="2:15" x14ac:dyDescent="0.25">
      <c r="M33" t="s">
        <v>58</v>
      </c>
      <c r="N33">
        <v>2</v>
      </c>
      <c r="O33">
        <v>2.3529411764705883</v>
      </c>
    </row>
    <row r="34" spans="2:15" x14ac:dyDescent="0.25">
      <c r="M34" t="s">
        <v>57</v>
      </c>
      <c r="N34">
        <v>6</v>
      </c>
      <c r="O34">
        <v>7.0588235294117645</v>
      </c>
    </row>
    <row r="35" spans="2:15" x14ac:dyDescent="0.25">
      <c r="M35" t="s">
        <v>56</v>
      </c>
      <c r="N35">
        <v>5</v>
      </c>
      <c r="O35">
        <v>5.882352941176471</v>
      </c>
    </row>
    <row r="37" spans="2:15" x14ac:dyDescent="0.25">
      <c r="M37" t="s">
        <v>92</v>
      </c>
      <c r="N37">
        <f>SUM(N2:N35)</f>
        <v>85</v>
      </c>
      <c r="O37">
        <f>SUM(O2:O35)</f>
        <v>100.00000000000003</v>
      </c>
    </row>
    <row r="40" spans="2:15" x14ac:dyDescent="0.25">
      <c r="B40" t="s">
        <v>93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Generalized Subsystems</vt:lpstr>
      <vt:lpstr>Growth Yield</vt:lpstr>
      <vt:lpstr>Knockout Validation</vt:lpstr>
      <vt:lpstr>General Model Stats</vt:lpstr>
      <vt:lpstr>Gapfilled Subsystems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Matt</cp:lastModifiedBy>
  <cp:lastPrinted>2015-11-18T21:11:40Z</cp:lastPrinted>
  <dcterms:created xsi:type="dcterms:W3CDTF">2015-04-30T02:17:26Z</dcterms:created>
  <dcterms:modified xsi:type="dcterms:W3CDTF">2015-12-08T03:15:43Z</dcterms:modified>
</cp:coreProperties>
</file>