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1"/>
  </bookViews>
  <sheets>
    <sheet name="Filtering and Spin" sheetId="5" r:id="rId1"/>
    <sheet name="OD v Cell Density Chart" sheetId="6" r:id="rId2"/>
    <sheet name="Trial 1" sheetId="1" r:id="rId3"/>
    <sheet name="Trial 2" sheetId="2" r:id="rId4"/>
    <sheet name="Salts Calculations" sheetId="3" r:id="rId5"/>
    <sheet name="Filtering Method" sheetId="4" r:id="rId6"/>
  </sheets>
  <calcPr calcId="145621"/>
</workbook>
</file>

<file path=xl/calcChain.xml><?xml version="1.0" encoding="utf-8"?>
<calcChain xmlns="http://schemas.openxmlformats.org/spreadsheetml/2006/main">
  <c r="F16" i="5" l="1"/>
  <c r="G16" i="5" s="1"/>
  <c r="H16" i="5" s="1"/>
  <c r="I16" i="5" s="1"/>
  <c r="F15" i="5"/>
  <c r="G15" i="5" s="1"/>
  <c r="H15" i="5" s="1"/>
  <c r="I15" i="5" s="1"/>
  <c r="F14" i="5" l="1"/>
  <c r="G14" i="5" s="1"/>
  <c r="H14" i="5" s="1"/>
  <c r="I14" i="5" s="1"/>
  <c r="F13" i="5"/>
  <c r="G13" i="5" s="1"/>
  <c r="H13" i="5" s="1"/>
  <c r="I13" i="5" s="1"/>
  <c r="G7" i="5" l="1"/>
  <c r="F7" i="5"/>
  <c r="F4" i="5" s="1"/>
  <c r="F9" i="5" l="1"/>
  <c r="G9" i="5" s="1"/>
  <c r="H9" i="5" s="1"/>
  <c r="I9" i="5" s="1"/>
  <c r="F10" i="5"/>
  <c r="G10" i="5" s="1"/>
  <c r="H10" i="5" s="1"/>
  <c r="I10" i="5" s="1"/>
  <c r="F12" i="5"/>
  <c r="G12" i="5" s="1"/>
  <c r="H12" i="5" s="1"/>
  <c r="I12" i="5" s="1"/>
  <c r="F11" i="5"/>
  <c r="G11" i="5" s="1"/>
  <c r="H11" i="5" s="1"/>
  <c r="I11" i="5" s="1"/>
  <c r="F3" i="5"/>
  <c r="G3" i="5" s="1"/>
  <c r="H3" i="5" s="1"/>
  <c r="I3" i="5" s="1"/>
  <c r="F2" i="5"/>
  <c r="G2" i="5" s="1"/>
  <c r="H2" i="5" s="1"/>
  <c r="I2" i="5" s="1"/>
  <c r="F5" i="5"/>
  <c r="G5" i="5" s="1"/>
  <c r="H5" i="5" s="1"/>
  <c r="I5" i="5" s="1"/>
  <c r="G4" i="5"/>
  <c r="H4" i="5" s="1"/>
  <c r="I4" i="5" s="1"/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<sst xmlns="http://schemas.openxmlformats.org/spreadsheetml/2006/main" count="133" uniqueCount="71">
  <si>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</si>
  <si>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</si>
  <si>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</si>
  <si>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</si>
  <si>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</si>
  <si>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</si>
  <si>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</si>
  <si>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</si>
  <si>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</si>
  <si>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</si>
  <si>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</si>
  <si>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</si>
  <si>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</si>
  <si>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</si>
  <si>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</si>
  <si>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</si>
  <si>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</si>
  <si>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</si>
  <si>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</si>
  <si>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</si>
  <si>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</si>
  <si>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</si>
  <si>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</si>
  <si>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</si>
  <si>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</si>
  <si>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</si>
  <si>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</si>
  <si>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</si>
  <si>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</si>
  <si>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</si>
  <si>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</si>
  <si>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</si>
  <si>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</si>
  <si>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</si>
  <si>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</si>
  <si>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</si>
  <si>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</si>
  <si>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</si>
  <si>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</si>
  <si>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</si>
  <si>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</si>
  <si>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</si>
  <si>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</si>
  <si>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</si>
  <si>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</si>
  <si>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</si>
  <si>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</si>
  <si>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</si>
  <si>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</si>
  <si>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</si>
  <si>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</si>
  <si>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</si>
  <si>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</si>
  <si>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</si>
  <si>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</si>
  <si>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</si>
  <si>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</si>
  <si>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</si>
  <si>
    <t>Date</t>
  </si>
  <si>
    <t>End Wt (g)</t>
  </si>
  <si>
    <t>Start Wt (g)</t>
  </si>
  <si>
    <t>Control Adjust</t>
  </si>
  <si>
    <t>Final Wt (g)</t>
  </si>
  <si>
    <t>Control 1</t>
  </si>
  <si>
    <t>Control 2</t>
  </si>
  <si>
    <t>N/A</t>
  </si>
  <si>
    <t>Average Ctrl.</t>
  </si>
  <si>
    <t>Ctrl. Stdev.</t>
  </si>
  <si>
    <t>Final Density (g/L)</t>
  </si>
  <si>
    <t>Local Density (g/L)</t>
  </si>
  <si>
    <t>&lt;- Broken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</si>
</sst>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0739131402714701"/>
                  <c:y val="0.220522499286609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'Filtering and Spin'!$C$9:$C$15</c:f>
              <c:numCache>
                <c:formatCode>General</c:formatCode>
                <c:ptCount val="7"/>
                <c:pt idx="0">
                  <c:v>0.63400000000000001</c:v>
                </c:pt>
                <c:pt idx="1">
                  <c:v>0.63400000000000001</c:v>
                </c:pt>
                <c:pt idx="2">
                  <c:v>0.66200000000000003</c:v>
                </c:pt>
                <c:pt idx="3">
                  <c:v>0.66200000000000003</c:v>
                </c:pt>
                <c:pt idx="4">
                  <c:v>0.84499999999999997</c:v>
                </c:pt>
                <c:pt idx="5">
                  <c:v>0.84499999999999997</c:v>
                </c:pt>
                <c:pt idx="6">
                  <c:v>0.85</c:v>
                </c:pt>
              </c:numCache>
            </c:numRef>
          </c:xVal>
          <c:yVal>
            <c:numRef>
              <c:f>'Filtering and Spin'!$H$9:$H$15</c:f>
              <c:numCache>
                <c:formatCode>General</c:formatCode>
                <c:ptCount val="7"/>
                <c:pt idx="0">
                  <c:v>0.26999999999999247</c:v>
                </c:pt>
                <c:pt idx="1">
                  <c:v>0.26999999999999247</c:v>
                </c:pt>
                <c:pt idx="2">
                  <c:v>0.33000000000000362</c:v>
                </c:pt>
                <c:pt idx="3">
                  <c:v>0.24999999999999467</c:v>
                </c:pt>
                <c:pt idx="4">
                  <c:v>0.51000000000000156</c:v>
                </c:pt>
                <c:pt idx="5">
                  <c:v>0.36999999999999034</c:v>
                </c:pt>
                <c:pt idx="6">
                  <c:v>0.38999999999999702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6416"/>
        <c:axId val="125037952"/>
      </c:scatterChart>
      <c:valAx>
        <c:axId val="1250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5037952"/>
        <c:crosses val="autoZero"/>
        <c:crossBetween val="midCat"/>
      </c:valAx>
      <c:valAx>
        <c:axId val="1250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5036416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5664"/>
        <c:axId val="136947200"/>
      </c:scatterChart>
      <c:valAx>
        <c:axId val="1369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947200"/>
        <c:crosses val="autoZero"/>
        <c:crossBetween val="midCat"/>
      </c:valAx>
      <c:valAx>
        <c:axId val="1369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4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2976"/>
        <c:axId val="137265152"/>
      </c:scatterChart>
      <c:valAx>
        <c:axId val="1372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65152"/>
        <c:crosses val="autoZero"/>
        <c:crossBetween val="midCat"/>
      </c:valAx>
      <c:valAx>
        <c:axId val="13726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6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11" cy="62833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5" zoomScaleNormal="85" workbookViewId="0">
      <selection activeCell="A19" sqref="A19"/>
    </sheetView>
  </sheetViews>
  <sheetFormatPr defaultRowHeight="14.4" x14ac:dyDescent="0.3"/>
  <cols>
    <col min="4" max="4" width="10.33203125" bestFit="1" customWidth="1"/>
    <col min="6" max="6" width="12.5546875" bestFit="1" customWidth="1"/>
    <col min="7" max="7" width="10.109375" bestFit="1" customWidth="1"/>
    <col min="8" max="8" width="16" bestFit="1" customWidth="1"/>
    <col min="9" max="9" width="15.44140625" bestFit="1" customWidth="1"/>
  </cols>
  <sheetData>
    <row r="1" spans="1:10" x14ac:dyDescent="0.3">
      <c r="A1" t="s">
        <v>58</v>
      </c>
      <c r="B1" t="s">
        <v>1</v>
      </c>
      <c r="C1" t="s">
        <v>43</v>
      </c>
      <c r="D1" t="s">
        <v>60</v>
      </c>
      <c r="E1" t="s">
        <v>59</v>
      </c>
      <c r="F1" t="s">
        <v>61</v>
      </c>
      <c r="G1" t="s">
        <v>62</v>
      </c>
      <c r="H1" t="s">
        <v>69</v>
      </c>
      <c r="I1" t="s">
        <v>68</v>
      </c>
    </row>
    <row r="2" spans="1:10" x14ac:dyDescent="0.3">
      <c r="A2" s="11">
        <v>42341</v>
      </c>
      <c r="B2" s="12">
        <v>1</v>
      </c>
      <c r="C2" s="12">
        <v>0.63</v>
      </c>
      <c r="D2" s="12">
        <v>3.0960000000000001</v>
      </c>
      <c r="E2" s="12">
        <v>3.1190000000000002</v>
      </c>
      <c r="F2" s="12">
        <f>E2-$F$7</f>
        <v>3.1105</v>
      </c>
      <c r="G2" s="12">
        <f>F2-D2</f>
        <v>1.4499999999999957E-2</v>
      </c>
      <c r="H2" s="12">
        <f>G2/0.05</f>
        <v>0.28999999999999915</v>
      </c>
      <c r="I2" s="12">
        <f>H2/C2</f>
        <v>0.46031746031745896</v>
      </c>
    </row>
    <row r="3" spans="1:10" x14ac:dyDescent="0.3">
      <c r="A3" s="11">
        <v>42341</v>
      </c>
      <c r="B3" s="12">
        <v>2</v>
      </c>
      <c r="C3" s="12">
        <v>0.63</v>
      </c>
      <c r="D3" s="12">
        <v>2.5110000000000001</v>
      </c>
      <c r="E3" s="12">
        <v>2.5329999999999999</v>
      </c>
      <c r="F3" s="12">
        <f t="shared" ref="F3:F5" si="0">E3-$F$7</f>
        <v>2.5244999999999997</v>
      </c>
      <c r="G3" s="12">
        <f t="shared" ref="G3:G5" si="1">F3-D3</f>
        <v>1.3499999999999623E-2</v>
      </c>
      <c r="H3" s="12">
        <f t="shared" ref="H3:H16" si="2">G3/0.05</f>
        <v>0.26999999999999247</v>
      </c>
      <c r="I3" s="12">
        <f t="shared" ref="I3:I5" si="3">H3/C3</f>
        <v>0.42857142857141661</v>
      </c>
    </row>
    <row r="4" spans="1:10" x14ac:dyDescent="0.3">
      <c r="A4" s="10">
        <v>42341</v>
      </c>
      <c r="B4">
        <v>3</v>
      </c>
      <c r="C4">
        <v>0.626</v>
      </c>
      <c r="D4">
        <v>2.5659999999999998</v>
      </c>
      <c r="E4">
        <v>2.593</v>
      </c>
      <c r="F4" s="13">
        <f t="shared" si="0"/>
        <v>2.5844999999999998</v>
      </c>
      <c r="G4">
        <f t="shared" si="1"/>
        <v>1.8499999999999961E-2</v>
      </c>
      <c r="H4">
        <f t="shared" si="2"/>
        <v>0.36999999999999922</v>
      </c>
      <c r="I4">
        <f t="shared" si="3"/>
        <v>0.59105431309904033</v>
      </c>
    </row>
    <row r="5" spans="1:10" x14ac:dyDescent="0.3">
      <c r="A5" s="11">
        <v>42341</v>
      </c>
      <c r="B5" s="12">
        <v>4</v>
      </c>
      <c r="C5" s="12">
        <v>0.626</v>
      </c>
      <c r="D5" s="12">
        <v>2.673</v>
      </c>
      <c r="E5" s="12">
        <v>2.6930000000000001</v>
      </c>
      <c r="F5" s="12">
        <f t="shared" si="0"/>
        <v>2.6844999999999999</v>
      </c>
      <c r="G5" s="12">
        <f t="shared" si="1"/>
        <v>1.1499999999999844E-2</v>
      </c>
      <c r="H5" s="12">
        <f t="shared" si="2"/>
        <v>0.22999999999999687</v>
      </c>
      <c r="I5" s="12">
        <f t="shared" si="3"/>
        <v>0.36741214057507487</v>
      </c>
    </row>
    <row r="6" spans="1:10" s="13" customFormat="1" x14ac:dyDescent="0.3">
      <c r="A6" s="14">
        <v>42342</v>
      </c>
      <c r="B6" s="13" t="s">
        <v>63</v>
      </c>
      <c r="C6" s="13" t="s">
        <v>65</v>
      </c>
      <c r="D6" s="13">
        <v>2.88</v>
      </c>
      <c r="E6" s="13">
        <v>2.8879999999999999</v>
      </c>
      <c r="F6" s="13" t="s">
        <v>66</v>
      </c>
      <c r="G6" s="13" t="s">
        <v>67</v>
      </c>
      <c r="H6" s="15"/>
      <c r="I6" s="15"/>
    </row>
    <row r="7" spans="1:10" s="13" customFormat="1" x14ac:dyDescent="0.3">
      <c r="A7" s="14">
        <v>42342</v>
      </c>
      <c r="B7" s="13" t="s">
        <v>64</v>
      </c>
      <c r="C7" s="13" t="s">
        <v>65</v>
      </c>
      <c r="D7" s="13">
        <v>2.6019999999999999</v>
      </c>
      <c r="E7" s="13">
        <v>2.6110000000000002</v>
      </c>
      <c r="F7" s="13">
        <f>AVERAGE((E6-D6),(E7-D7))</f>
        <v>8.5000000000001741E-3</v>
      </c>
      <c r="G7" s="13">
        <f>STDEV((E6-D6),(E7-D7))</f>
        <v>7.0710678118678365E-4</v>
      </c>
      <c r="H7" s="16"/>
      <c r="I7" s="15"/>
    </row>
    <row r="8" spans="1:10" s="13" customFormat="1" x14ac:dyDescent="0.3">
      <c r="A8" s="14"/>
      <c r="H8" s="16"/>
      <c r="I8" s="15"/>
    </row>
    <row r="9" spans="1:10" s="13" customFormat="1" x14ac:dyDescent="0.3">
      <c r="A9" s="14">
        <v>42343</v>
      </c>
      <c r="B9" s="13">
        <v>1</v>
      </c>
      <c r="C9" s="13">
        <v>0.63400000000000001</v>
      </c>
      <c r="D9" s="13">
        <v>2.8330000000000002</v>
      </c>
      <c r="E9" s="13">
        <v>2.855</v>
      </c>
      <c r="F9" s="13">
        <f t="shared" ref="F9:F16" si="4">E9-$F$7</f>
        <v>2.8464999999999998</v>
      </c>
      <c r="G9">
        <f t="shared" ref="G9:G16" si="5">F9-D9</f>
        <v>1.3499999999999623E-2</v>
      </c>
      <c r="H9">
        <f t="shared" si="2"/>
        <v>0.26999999999999247</v>
      </c>
      <c r="I9">
        <f>H9/C9</f>
        <v>0.42586750788642347</v>
      </c>
    </row>
    <row r="10" spans="1:10" s="13" customFormat="1" x14ac:dyDescent="0.3">
      <c r="A10" s="14">
        <v>42343</v>
      </c>
      <c r="B10" s="13">
        <v>2</v>
      </c>
      <c r="C10" s="13">
        <v>0.63400000000000001</v>
      </c>
      <c r="D10" s="13">
        <v>2.8620000000000001</v>
      </c>
      <c r="E10" s="13">
        <v>2.8839999999999999</v>
      </c>
      <c r="F10" s="13">
        <f t="shared" si="4"/>
        <v>2.8754999999999997</v>
      </c>
      <c r="G10">
        <f t="shared" si="5"/>
        <v>1.3499999999999623E-2</v>
      </c>
      <c r="H10">
        <f t="shared" si="2"/>
        <v>0.26999999999999247</v>
      </c>
      <c r="I10">
        <f t="shared" ref="I10:I16" si="6">H10/C10</f>
        <v>0.42586750788642347</v>
      </c>
    </row>
    <row r="11" spans="1:10" s="13" customFormat="1" x14ac:dyDescent="0.3">
      <c r="A11" s="14">
        <v>42345</v>
      </c>
      <c r="B11" s="13">
        <v>1</v>
      </c>
      <c r="C11" s="13">
        <v>0.66200000000000003</v>
      </c>
      <c r="D11" s="13">
        <v>3.0019999999999998</v>
      </c>
      <c r="E11" s="13">
        <v>3.0270000000000001</v>
      </c>
      <c r="F11" s="13">
        <f t="shared" si="4"/>
        <v>3.0185</v>
      </c>
      <c r="G11">
        <f t="shared" si="5"/>
        <v>1.6500000000000181E-2</v>
      </c>
      <c r="H11">
        <f t="shared" si="2"/>
        <v>0.33000000000000362</v>
      </c>
      <c r="I11">
        <f t="shared" si="6"/>
        <v>0.49848942598187856</v>
      </c>
    </row>
    <row r="12" spans="1:10" s="13" customFormat="1" x14ac:dyDescent="0.3">
      <c r="A12" s="14">
        <v>42345</v>
      </c>
      <c r="B12" s="13">
        <v>2</v>
      </c>
      <c r="C12" s="13">
        <v>0.66200000000000003</v>
      </c>
      <c r="D12" s="13">
        <v>3.1480000000000001</v>
      </c>
      <c r="E12" s="13">
        <v>3.169</v>
      </c>
      <c r="F12" s="13">
        <f t="shared" si="4"/>
        <v>3.1604999999999999</v>
      </c>
      <c r="G12">
        <f t="shared" si="5"/>
        <v>1.2499999999999734E-2</v>
      </c>
      <c r="H12">
        <f t="shared" si="2"/>
        <v>0.24999999999999467</v>
      </c>
      <c r="I12">
        <f t="shared" si="6"/>
        <v>0.37764350453171397</v>
      </c>
    </row>
    <row r="13" spans="1:10" x14ac:dyDescent="0.3">
      <c r="A13" s="10">
        <v>42346</v>
      </c>
      <c r="B13" s="13">
        <v>1</v>
      </c>
      <c r="C13" s="13">
        <v>0.84499999999999997</v>
      </c>
      <c r="D13" s="13">
        <v>2.7839999999999998</v>
      </c>
      <c r="E13" s="13">
        <v>2.8180000000000001</v>
      </c>
      <c r="F13" s="13">
        <f t="shared" si="4"/>
        <v>2.8094999999999999</v>
      </c>
      <c r="G13">
        <f t="shared" si="5"/>
        <v>2.5500000000000078E-2</v>
      </c>
      <c r="H13">
        <f t="shared" si="2"/>
        <v>0.51000000000000156</v>
      </c>
      <c r="I13">
        <f t="shared" si="6"/>
        <v>0.60355029585799003</v>
      </c>
    </row>
    <row r="14" spans="1:10" x14ac:dyDescent="0.3">
      <c r="A14" s="10">
        <v>42346</v>
      </c>
      <c r="B14" s="13">
        <v>2</v>
      </c>
      <c r="C14" s="13">
        <v>0.84499999999999997</v>
      </c>
      <c r="D14" s="13">
        <v>2.8730000000000002</v>
      </c>
      <c r="E14" s="13">
        <v>2.9</v>
      </c>
      <c r="F14" s="13">
        <f t="shared" si="4"/>
        <v>2.8914999999999997</v>
      </c>
      <c r="G14">
        <f t="shared" si="5"/>
        <v>1.8499999999999517E-2</v>
      </c>
      <c r="H14">
        <f t="shared" si="2"/>
        <v>0.36999999999999034</v>
      </c>
      <c r="I14">
        <f t="shared" si="6"/>
        <v>0.43786982248519568</v>
      </c>
    </row>
    <row r="15" spans="1:10" x14ac:dyDescent="0.3">
      <c r="A15" s="10">
        <v>42349</v>
      </c>
      <c r="B15" s="13">
        <v>1</v>
      </c>
      <c r="C15" s="13">
        <v>0.85</v>
      </c>
      <c r="D15" s="13">
        <v>2.88</v>
      </c>
      <c r="E15" s="13">
        <v>2.9079999999999999</v>
      </c>
      <c r="F15" s="13">
        <f t="shared" si="4"/>
        <v>2.8994999999999997</v>
      </c>
      <c r="G15">
        <f t="shared" si="5"/>
        <v>1.9499999999999851E-2</v>
      </c>
      <c r="H15">
        <f t="shared" si="2"/>
        <v>0.38999999999999702</v>
      </c>
      <c r="I15">
        <f t="shared" si="6"/>
        <v>0.45882352941176119</v>
      </c>
    </row>
    <row r="16" spans="1:10" ht="15" x14ac:dyDescent="0.25">
      <c r="A16" s="11">
        <v>42349</v>
      </c>
      <c r="B16" s="12">
        <v>2</v>
      </c>
      <c r="C16" s="12">
        <v>0.85</v>
      </c>
      <c r="D16" s="12">
        <v>2.782</v>
      </c>
      <c r="E16" s="12">
        <v>2.8180000000000001</v>
      </c>
      <c r="F16" s="12">
        <f t="shared" si="4"/>
        <v>2.8094999999999999</v>
      </c>
      <c r="G16" s="12">
        <f t="shared" si="5"/>
        <v>2.7499999999999858E-2</v>
      </c>
      <c r="H16" s="12">
        <f t="shared" si="2"/>
        <v>0.54999999999999716</v>
      </c>
      <c r="I16" s="12">
        <f t="shared" si="6"/>
        <v>0.64705882352940847</v>
      </c>
      <c r="J16" t="s">
        <v>70</v>
      </c>
    </row>
    <row r="17" spans="1:1" x14ac:dyDescent="0.3">
      <c r="A17" s="10">
        <v>42353</v>
      </c>
    </row>
    <row r="18" spans="1:1" x14ac:dyDescent="0.3">
      <c r="A18" s="10">
        <v>42353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G42" sqref="G42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ht="15" x14ac:dyDescent="0.25">
      <c r="O1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6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664062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5" zoomScaleNormal="85" workbookViewId="0">
      <selection activeCell="P12" sqref="P12"/>
    </sheetView>
  </sheetViews>
  <sheetFormatPr defaultRowHeight="14.4" x14ac:dyDescent="0.3"/>
  <cols>
    <col min="12" max="12" width="12.44140625" bestFit="1" customWidth="1"/>
  </cols>
  <sheetData>
    <row r="1" spans="1:16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x14ac:dyDescent="0.3">
      <c r="O9">
        <v>0.69199999999999995</v>
      </c>
      <c r="P9">
        <v>0.45000000000001705</v>
      </c>
    </row>
    <row r="10" spans="1:16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x14ac:dyDescent="0.3">
      <c r="A18" s="10">
        <v>42327</v>
      </c>
      <c r="B18" t="s">
        <v>37</v>
      </c>
      <c r="C18">
        <v>0.69199999999999995</v>
      </c>
    </row>
    <row r="19" spans="1:29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ht="15" x14ac:dyDescent="0.25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ht="15" x14ac:dyDescent="0.25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ht="15" x14ac:dyDescent="0.25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ht="15" x14ac:dyDescent="0.25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ht="15" x14ac:dyDescent="0.25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ht="15" x14ac:dyDescent="0.25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Filtering and Spin</vt:lpstr>
      <vt:lpstr>Trial 1</vt:lpstr>
      <vt:lpstr>Trial 2</vt:lpstr>
      <vt:lpstr>Salts Calculations</vt:lpstr>
      <vt:lpstr>Filtering Method</vt:lpstr>
      <vt:lpstr>OD v Cell Density 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2015-12-16T02:52:33Z</dcterms:modified>
</cp:coreProperties>
</file>