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activeTab="4"/>
  </bookViews>
  <sheets>
    <sheet name="Trial 1" sheetId="1" r:id="rId1"/>
    <sheet name="Trial 2" sheetId="2" r:id="rId2"/>
    <sheet name="Salts Calculations" sheetId="3" r:id="rId3"/>
    <sheet name="Filtering Method" sheetId="4" r:id="rId4"/>
    <sheet name="Filtering and Spin" sheetId="5" r:id="rId5"/>
  </sheets>
  <calcPr calcId="145621"/>
</workbook>
</file>

<file path=xl/calcChain.xml><?xml version="1.0" encoding="utf-8"?>
<calcChain xmlns="http://schemas.openxmlformats.org/spreadsheetml/2006/main">
  <c r="F13" i="5" l="1"/>
  <c r="G13" i="5" s="1"/>
  <c r="H13" i="5" s="1"/>
  <c r="I13" i="5" s="1"/>
  <c r="F12" i="5"/>
  <c r="G12" i="5" s="1"/>
  <c r="H12" i="5" s="1"/>
  <c r="I12" i="5" s="1"/>
  <c r="G7" i="5" l="1"/>
  <c r="F7" i="5"/>
  <c r="F4" i="5" s="1"/>
  <c r="F8" i="5" l="1"/>
  <c r="G8" i="5" s="1"/>
  <c r="H8" i="5" s="1"/>
  <c r="I8" i="5" s="1"/>
  <c r="F9" i="5"/>
  <c r="G9" i="5" s="1"/>
  <c r="H9" i="5" s="1"/>
  <c r="I9" i="5" s="1"/>
  <c r="F11" i="5"/>
  <c r="G11" i="5" s="1"/>
  <c r="H11" i="5" s="1"/>
  <c r="I11" i="5" s="1"/>
  <c r="F10" i="5"/>
  <c r="G10" i="5" s="1"/>
  <c r="H10" i="5" s="1"/>
  <c r="I10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O9" i="2" l="1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N6" i="2" l="1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<sst xmlns="http://schemas.openxmlformats.org/spreadsheetml/2006/main" count="132" uniqueCount="70">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</sst>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96736"/>
        <c:axId val="136998272"/>
      </c:scatterChart>
      <c:valAx>
        <c:axId val="13699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998272"/>
        <c:crosses val="autoZero"/>
        <c:crossBetween val="midCat"/>
      </c:valAx>
      <c:valAx>
        <c:axId val="13699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996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40800"/>
        <c:axId val="142542720"/>
      </c:scatterChart>
      <c:valAx>
        <c:axId val="14254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42720"/>
        <c:crosses val="autoZero"/>
        <c:crossBetween val="midCat"/>
      </c:valAx>
      <c:valAx>
        <c:axId val="142542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4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3199805248818512"/>
                  <c:y val="7.6497730043290108E-2"/>
                </c:manualLayout>
              </c:layout>
              <c:numFmt formatCode="General" sourceLinked="0"/>
            </c:trendlineLbl>
          </c:trendline>
          <c:xVal>
            <c:numRef>
              <c:f>'Filtering and Spin'!$C$8:$C$13</c:f>
              <c:numCache>
                <c:formatCode>General</c:formatCode>
                <c:ptCount val="6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</c:numCache>
            </c:numRef>
          </c:xVal>
          <c:yVal>
            <c:numRef>
              <c:f>'Filtering and Spin'!$H$8:$H$13</c:f>
              <c:numCache>
                <c:formatCode>General</c:formatCode>
                <c:ptCount val="6"/>
                <c:pt idx="0">
                  <c:v>0.30999999999999694</c:v>
                </c:pt>
                <c:pt idx="1">
                  <c:v>0.28999999999999027</c:v>
                </c:pt>
                <c:pt idx="2">
                  <c:v>0.36999999999999922</c:v>
                </c:pt>
                <c:pt idx="3">
                  <c:v>0.28999999999999027</c:v>
                </c:pt>
                <c:pt idx="4">
                  <c:v>0.52999999999999936</c:v>
                </c:pt>
                <c:pt idx="5">
                  <c:v>0.38999999999998813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3984"/>
        <c:axId val="142635776"/>
      </c:scatterChart>
      <c:valAx>
        <c:axId val="14263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635776"/>
        <c:crosses val="autoZero"/>
        <c:crossBetween val="midCat"/>
      </c:valAx>
      <c:valAx>
        <c:axId val="14263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3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286871</xdr:colOff>
      <xdr:row>17</xdr:row>
      <xdr:rowOff>94130</xdr:rowOff>
    </xdr:from>
    <xdr:to>
      <xdr:col>8</xdr:col>
      <xdr:colOff>338418</xdr:colOff>
      <xdr:row>32</xdr:row>
      <xdr:rowOff>147919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I9" sqref="I9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x14ac:dyDescent="0.3">
      <c r="O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6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x14ac:dyDescent="0.3">
      <c r="A18" s="10">
        <v>42327</v>
      </c>
      <c r="B18" t="s">
        <v>37</v>
      </c>
      <c r="C18">
        <v>0.69199999999999995</v>
      </c>
    </row>
    <row r="19" spans="1:29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x14ac:dyDescent="0.3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x14ac:dyDescent="0.3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x14ac:dyDescent="0.3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x14ac:dyDescent="0.3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x14ac:dyDescent="0.3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x14ac:dyDescent="0.3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0" zoomScale="85" zoomScaleNormal="85" workbookViewId="0">
      <selection activeCell="J23" sqref="J23"/>
    </sheetView>
  </sheetViews>
  <sheetFormatPr defaultRowHeight="14.4" x14ac:dyDescent="0.3"/>
  <cols>
    <col min="4" max="4" width="10.33203125" bestFit="1" customWidth="1"/>
    <col min="6" max="6" width="12.5546875" bestFit="1" customWidth="1"/>
    <col min="7" max="7" width="10.109375" bestFit="1" customWidth="1"/>
    <col min="8" max="8" width="16" bestFit="1" customWidth="1"/>
    <col min="9" max="9" width="15.44140625" bestFit="1" customWidth="1"/>
  </cols>
  <sheetData>
    <row r="1" spans="1:9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9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E2-$F$7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9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E3-$F$7</f>
        <v>2.5244999999999997</v>
      </c>
      <c r="G3" s="12">
        <f t="shared" ref="G3:G5" si="1">F3-D3</f>
        <v>1.3499999999999623E-2</v>
      </c>
      <c r="H3" s="12">
        <f t="shared" ref="H3:H13" si="2">G3/0.05</f>
        <v>0.26999999999999247</v>
      </c>
      <c r="I3" s="12">
        <f t="shared" ref="I3:I5" si="3">H3/C3</f>
        <v>0.42857142857141661</v>
      </c>
    </row>
    <row r="4" spans="1:9" x14ac:dyDescent="0.3">
      <c r="A4" s="10">
        <v>42341</v>
      </c>
      <c r="B4">
        <v>3</v>
      </c>
      <c r="C4">
        <v>0.626</v>
      </c>
      <c r="D4">
        <v>2.5659999999999998</v>
      </c>
      <c r="E4">
        <v>2.5939999999999999</v>
      </c>
      <c r="F4" s="13">
        <f t="shared" si="0"/>
        <v>2.5854999999999997</v>
      </c>
      <c r="G4">
        <f t="shared" si="1"/>
        <v>1.9499999999999851E-2</v>
      </c>
      <c r="H4">
        <f t="shared" si="2"/>
        <v>0.38999999999999702</v>
      </c>
      <c r="I4">
        <f t="shared" si="3"/>
        <v>0.62300319488817413</v>
      </c>
    </row>
    <row r="5" spans="1:9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9" s="13" customFormat="1" x14ac:dyDescent="0.3">
      <c r="A6" s="14">
        <v>42342</v>
      </c>
      <c r="B6" s="13" t="s">
        <v>63</v>
      </c>
      <c r="C6" s="13" t="s">
        <v>65</v>
      </c>
      <c r="D6" s="13">
        <v>2.88</v>
      </c>
      <c r="E6" s="13">
        <v>2.8879999999999999</v>
      </c>
      <c r="F6" s="13" t="s">
        <v>66</v>
      </c>
      <c r="G6" s="13" t="s">
        <v>67</v>
      </c>
      <c r="H6" s="15"/>
      <c r="I6" s="15"/>
    </row>
    <row r="7" spans="1:9" s="13" customFormat="1" x14ac:dyDescent="0.3">
      <c r="A7" s="14">
        <v>42342</v>
      </c>
      <c r="B7" s="13" t="s">
        <v>64</v>
      </c>
      <c r="C7" s="13" t="s">
        <v>65</v>
      </c>
      <c r="D7" s="13">
        <v>2.6019999999999999</v>
      </c>
      <c r="E7" s="13">
        <v>2.6110000000000002</v>
      </c>
      <c r="F7" s="13">
        <f>AVERAGE((E6-D6),(E7-D7))</f>
        <v>8.5000000000001741E-3</v>
      </c>
      <c r="G7" s="13">
        <f>STDEV((E6-D6),(E7-D7))</f>
        <v>7.0710678118678365E-4</v>
      </c>
      <c r="H7" s="16"/>
      <c r="I7" s="15"/>
    </row>
    <row r="8" spans="1:9" s="13" customFormat="1" x14ac:dyDescent="0.3">
      <c r="A8" s="14">
        <v>42343</v>
      </c>
      <c r="B8" s="13">
        <v>1</v>
      </c>
      <c r="C8" s="13">
        <v>0.63400000000000001</v>
      </c>
      <c r="D8" s="13">
        <v>2.8330000000000002</v>
      </c>
      <c r="E8" s="13">
        <v>2.8570000000000002</v>
      </c>
      <c r="F8" s="13">
        <f t="shared" ref="F8:F13" si="4">E8-$F$7</f>
        <v>2.8485</v>
      </c>
      <c r="G8">
        <f t="shared" ref="G8:G13" si="5">F8-D8</f>
        <v>1.5499999999999847E-2</v>
      </c>
      <c r="H8">
        <f t="shared" si="2"/>
        <v>0.30999999999999694</v>
      </c>
      <c r="I8">
        <f>H8/C8</f>
        <v>0.48895899053627279</v>
      </c>
    </row>
    <row r="9" spans="1:9" s="13" customFormat="1" x14ac:dyDescent="0.3">
      <c r="A9" s="14">
        <v>42343</v>
      </c>
      <c r="B9" s="13">
        <v>2</v>
      </c>
      <c r="C9" s="13">
        <v>0.63400000000000001</v>
      </c>
      <c r="D9" s="13">
        <v>2.8620000000000001</v>
      </c>
      <c r="E9" s="13">
        <v>2.8849999999999998</v>
      </c>
      <c r="F9" s="13">
        <f t="shared" si="4"/>
        <v>2.8764999999999996</v>
      </c>
      <c r="G9">
        <f t="shared" si="5"/>
        <v>1.4499999999999513E-2</v>
      </c>
      <c r="H9">
        <f t="shared" si="2"/>
        <v>0.28999999999999027</v>
      </c>
      <c r="I9">
        <f t="shared" ref="I9:I13" si="6">H9/C9</f>
        <v>0.45741324921134113</v>
      </c>
    </row>
    <row r="10" spans="1:9" s="13" customFormat="1" x14ac:dyDescent="0.3">
      <c r="A10" s="14">
        <v>42345</v>
      </c>
      <c r="B10" s="13">
        <v>1</v>
      </c>
      <c r="C10" s="13">
        <v>0.66200000000000003</v>
      </c>
      <c r="D10" s="13">
        <v>3.0019999999999998</v>
      </c>
      <c r="E10" s="13">
        <v>3.0289999999999999</v>
      </c>
      <c r="F10" s="13">
        <f t="shared" si="4"/>
        <v>3.0204999999999997</v>
      </c>
      <c r="G10">
        <f t="shared" si="5"/>
        <v>1.8499999999999961E-2</v>
      </c>
      <c r="H10">
        <f t="shared" si="2"/>
        <v>0.36999999999999922</v>
      </c>
      <c r="I10">
        <f t="shared" si="6"/>
        <v>0.55891238670694743</v>
      </c>
    </row>
    <row r="11" spans="1:9" s="13" customFormat="1" x14ac:dyDescent="0.3">
      <c r="A11" s="14">
        <v>42345</v>
      </c>
      <c r="B11" s="13">
        <v>2</v>
      </c>
      <c r="C11" s="13">
        <v>0.66200000000000003</v>
      </c>
      <c r="D11" s="13">
        <v>3.1480000000000001</v>
      </c>
      <c r="E11" s="13">
        <v>3.1709999999999998</v>
      </c>
      <c r="F11" s="13">
        <f t="shared" si="4"/>
        <v>3.1624999999999996</v>
      </c>
      <c r="G11">
        <f t="shared" si="5"/>
        <v>1.4499999999999513E-2</v>
      </c>
      <c r="H11">
        <f t="shared" si="2"/>
        <v>0.28999999999999027</v>
      </c>
      <c r="I11">
        <f t="shared" si="6"/>
        <v>0.43806646525678283</v>
      </c>
    </row>
    <row r="12" spans="1:9" x14ac:dyDescent="0.3">
      <c r="A12" s="10">
        <v>42346</v>
      </c>
      <c r="B12" s="13">
        <v>1</v>
      </c>
      <c r="C12" s="13">
        <v>0.84499999999999997</v>
      </c>
      <c r="D12" s="13">
        <v>2.7839999999999998</v>
      </c>
      <c r="E12" s="13">
        <v>2.819</v>
      </c>
      <c r="F12" s="13">
        <f t="shared" si="4"/>
        <v>2.8104999999999998</v>
      </c>
      <c r="G12">
        <f t="shared" si="5"/>
        <v>2.6499999999999968E-2</v>
      </c>
      <c r="H12">
        <f t="shared" si="2"/>
        <v>0.52999999999999936</v>
      </c>
      <c r="I12">
        <f t="shared" si="6"/>
        <v>0.62721893491124192</v>
      </c>
    </row>
    <row r="13" spans="1:9" x14ac:dyDescent="0.3">
      <c r="A13" s="10">
        <v>42346</v>
      </c>
      <c r="B13" s="13">
        <v>2</v>
      </c>
      <c r="C13" s="13">
        <v>0.84499999999999997</v>
      </c>
      <c r="D13" s="13">
        <v>2.8730000000000002</v>
      </c>
      <c r="E13" s="13">
        <v>2.9009999999999998</v>
      </c>
      <c r="F13" s="13">
        <f t="shared" si="4"/>
        <v>2.8924999999999996</v>
      </c>
      <c r="G13">
        <f t="shared" si="5"/>
        <v>1.9499999999999407E-2</v>
      </c>
      <c r="H13">
        <f t="shared" si="2"/>
        <v>0.38999999999998813</v>
      </c>
      <c r="I13">
        <f t="shared" si="6"/>
        <v>0.46153846153844752</v>
      </c>
    </row>
    <row r="14" spans="1:9" x14ac:dyDescent="0.3">
      <c r="A14" s="10">
        <v>42348</v>
      </c>
      <c r="B14" s="13">
        <v>1</v>
      </c>
    </row>
    <row r="15" spans="1:9" x14ac:dyDescent="0.3">
      <c r="A15" s="10">
        <v>42348</v>
      </c>
      <c r="B15" s="1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</vt:lpstr>
      <vt:lpstr>Trial 2</vt:lpstr>
      <vt:lpstr>Salts Calculations</vt:lpstr>
      <vt:lpstr>Filtering Method</vt:lpstr>
      <vt:lpstr>Filtering and Spin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2015-12-09T19:20:15Z</dcterms:modified>
</cp:coreProperties>
</file>