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3"/>
  </bookViews>
  <sheets>
    <sheet name="Trial 1" sheetId="1" r:id="rId1"/>
    <sheet name="Trial 2" sheetId="2" r:id="rId2"/>
    <sheet name="Salts Calculations" sheetId="3" r:id="rId3"/>
    <sheet name="Filtering Method" sheetId="4" r:id="rId4"/>
  </sheets>
  <calcPr calcId="145621"/>
</workbook>
</file>

<file path=xl/calcChain.xml><?xml version="1.0" encoding="utf-8"?>
<calcChain xmlns="http://schemas.openxmlformats.org/spreadsheetml/2006/main">
  <c r="M3" i="4" l="1"/>
  <c r="L3" i="4"/>
  <c r="M2" i="4"/>
  <c r="L2" i="4"/>
  <c r="I7" i="4"/>
  <c r="I8" i="4"/>
  <c r="I6" i="4"/>
  <c r="I5" i="4"/>
  <c r="I4" i="4"/>
  <c r="F16" i="4"/>
  <c r="F15" i="4"/>
  <c r="F13" i="4"/>
  <c r="F14" i="4"/>
  <c r="F12" i="4"/>
  <c r="E16" i="4"/>
  <c r="D16" i="4"/>
  <c r="E15" i="4"/>
  <c r="D15" i="4"/>
  <c r="E13" i="4"/>
  <c r="E14" i="4"/>
  <c r="E12" i="4"/>
  <c r="D13" i="4"/>
  <c r="D14" i="4"/>
  <c r="D12" i="4"/>
  <c r="H7" i="4"/>
  <c r="H8" i="4"/>
  <c r="G8" i="4"/>
  <c r="G7" i="4"/>
  <c r="H5" i="4"/>
  <c r="H6" i="4"/>
  <c r="H4" i="4"/>
  <c r="G4" i="4"/>
  <c r="G5" i="4"/>
  <c r="G6" i="4"/>
  <c r="G3" i="4"/>
  <c r="D13" i="3" l="1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O9" i="1" l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<sst xmlns="http://schemas.openxmlformats.org/spreadsheetml/2006/main" count="85" uniqueCount="46">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</sst>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Method'!$K$2:$K$3</c:f>
              <c:numCache>
                <c:formatCode>General</c:formatCode>
                <c:ptCount val="2"/>
                <c:pt idx="0">
                  <c:v>0.83</c:v>
                </c:pt>
                <c:pt idx="1">
                  <c:v>0.63400000000000001</c:v>
                </c:pt>
              </c:numCache>
            </c:numRef>
          </c:xVal>
          <c:yVal>
            <c:numRef>
              <c:f>'Filtering Method'!$L$2:$L$3</c:f>
              <c:numCache>
                <c:formatCode>General</c:formatCode>
                <c:ptCount val="2"/>
                <c:pt idx="0">
                  <c:v>0.5499999999999986</c:v>
                </c:pt>
                <c:pt idx="1">
                  <c:v>0.4166666666666578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016"/>
        <c:axId val="47188224"/>
      </c:scatterChart>
      <c:valAx>
        <c:axId val="471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88224"/>
        <c:crosses val="autoZero"/>
        <c:crossBetween val="midCat"/>
      </c:valAx>
      <c:valAx>
        <c:axId val="471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200810</xdr:colOff>
      <xdr:row>3</xdr:row>
      <xdr:rowOff>125281</xdr:rowOff>
    </xdr:from>
    <xdr:to>
      <xdr:col>15</xdr:col>
      <xdr:colOff>505610</xdr:colOff>
      <xdr:row>18</xdr:row>
      <xdr:rowOff>125281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x14ac:dyDescent="0.3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5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77734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M21" sqref="M21"/>
    </sheetView>
  </sheetViews>
  <sheetFormatPr defaultRowHeight="14.4" x14ac:dyDescent="0.3"/>
  <cols>
    <col min="12" max="12" width="12.44140625" bestFit="1" customWidth="1"/>
  </cols>
  <sheetData>
    <row r="1" spans="1:13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</row>
    <row r="2" spans="1:13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</row>
    <row r="3" spans="1:13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K3">
        <v>0.63400000000000001</v>
      </c>
      <c r="L3">
        <f>F15</f>
        <v>0.4166666666666578</v>
      </c>
      <c r="M3">
        <f>F16</f>
        <v>2.8867513459484521E-2</v>
      </c>
    </row>
    <row r="4" spans="1:13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</row>
    <row r="5" spans="1:13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</row>
    <row r="6" spans="1:13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</row>
    <row r="7" spans="1:13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</row>
    <row r="8" spans="1:13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</row>
    <row r="10" spans="1:13" x14ac:dyDescent="0.3">
      <c r="A10" s="10">
        <v>42326</v>
      </c>
      <c r="B10" t="s">
        <v>6</v>
      </c>
      <c r="C10">
        <v>0.63400000000000001</v>
      </c>
    </row>
    <row r="11" spans="1:13" x14ac:dyDescent="0.3">
      <c r="A11" t="s">
        <v>34</v>
      </c>
      <c r="B11" t="s">
        <v>36</v>
      </c>
      <c r="C11" s="10">
        <v>42327</v>
      </c>
      <c r="D11" t="s">
        <v>39</v>
      </c>
      <c r="E11" t="s">
        <v>38</v>
      </c>
      <c r="F11" t="s">
        <v>44</v>
      </c>
    </row>
    <row r="12" spans="1:13" x14ac:dyDescent="0.3">
      <c r="A12">
        <v>1</v>
      </c>
      <c r="B12">
        <v>2.7930000000000001</v>
      </c>
      <c r="C12">
        <v>2.8050000000000002</v>
      </c>
      <c r="D12">
        <f>C12-B12</f>
        <v>1.2000000000000011E-2</v>
      </c>
      <c r="E12">
        <f>D12-$G$3</f>
        <v>8.0000000000000071E-3</v>
      </c>
      <c r="F12">
        <f>E12/0.02</f>
        <v>0.40000000000000036</v>
      </c>
    </row>
    <row r="13" spans="1:13" x14ac:dyDescent="0.3">
      <c r="A13">
        <v>2</v>
      </c>
      <c r="B13">
        <v>2.7869999999999999</v>
      </c>
      <c r="C13">
        <v>2.8</v>
      </c>
      <c r="D13">
        <f t="shared" ref="D13:D14" si="3">C13-B13</f>
        <v>1.2999999999999901E-2</v>
      </c>
      <c r="E13">
        <f t="shared" ref="E13:E14" si="4">D13-$G$3</f>
        <v>8.999999999999897E-3</v>
      </c>
      <c r="F13">
        <f t="shared" ref="F13:F14" si="5">E13/0.02</f>
        <v>0.44999999999999485</v>
      </c>
    </row>
    <row r="14" spans="1:13" x14ac:dyDescent="0.3">
      <c r="A14">
        <v>3</v>
      </c>
      <c r="B14">
        <v>2.99</v>
      </c>
      <c r="C14">
        <v>3.0019999999999998</v>
      </c>
      <c r="D14">
        <f t="shared" si="3"/>
        <v>1.1999999999999567E-2</v>
      </c>
      <c r="E14">
        <f t="shared" si="4"/>
        <v>7.999999999999563E-3</v>
      </c>
      <c r="F14">
        <f t="shared" si="5"/>
        <v>0.39999999999997815</v>
      </c>
    </row>
    <row r="15" spans="1:13" x14ac:dyDescent="0.3">
      <c r="C15" t="s">
        <v>40</v>
      </c>
      <c r="D15">
        <f>AVERAGE(D12:D14)</f>
        <v>1.233333333333316E-2</v>
      </c>
      <c r="E15">
        <f>AVERAGE(E12:E14)</f>
        <v>8.3333333333331563E-3</v>
      </c>
      <c r="F15">
        <f>AVERAGE(F12:F14)</f>
        <v>0.4166666666666578</v>
      </c>
    </row>
    <row r="16" spans="1:13" x14ac:dyDescent="0.3">
      <c r="C16" t="s">
        <v>41</v>
      </c>
      <c r="D16">
        <f>STDEV(D12:D14)</f>
        <v>5.7735026918969042E-4</v>
      </c>
      <c r="E16">
        <f>STDEV(E12:E14)</f>
        <v>5.7735026918969042E-4</v>
      </c>
      <c r="F16">
        <f>STDEV(F12:F14)</f>
        <v>2.8867513459484521E-2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Salts Calculations</vt:lpstr>
      <vt:lpstr>Filtering Method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2015-11-20T02:37:59Z</dcterms:modified>
</cp:coreProperties>
</file>