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ta\Desktop\Trasporti\Rilievo\"/>
    </mc:Choice>
  </mc:AlternateContent>
  <bookViews>
    <workbookView xWindow="0" yWindow="0" windowWidth="20490" windowHeight="775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7" i="1" l="1"/>
  <c r="I59" i="1"/>
  <c r="I60" i="1"/>
  <c r="I61" i="1"/>
  <c r="I62" i="1"/>
  <c r="I63" i="1"/>
  <c r="I64" i="1"/>
  <c r="I65" i="1"/>
  <c r="I66" i="1"/>
  <c r="I68" i="1"/>
  <c r="I69" i="1"/>
  <c r="I70" i="1"/>
  <c r="I71" i="1"/>
  <c r="I72" i="1"/>
  <c r="I58" i="1"/>
  <c r="I49" i="1"/>
  <c r="I50" i="1"/>
  <c r="I51" i="1"/>
  <c r="I52" i="1"/>
  <c r="I53" i="1"/>
  <c r="I54" i="1"/>
  <c r="I55" i="1"/>
  <c r="I56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58" i="1"/>
  <c r="F49" i="1"/>
  <c r="F50" i="1"/>
  <c r="F51" i="1"/>
  <c r="F52" i="1"/>
  <c r="F53" i="1"/>
  <c r="F54" i="1"/>
  <c r="F55" i="1"/>
  <c r="F56" i="1"/>
  <c r="F44" i="1"/>
  <c r="F42" i="1"/>
  <c r="N39" i="1"/>
  <c r="N37" i="1"/>
</calcChain>
</file>

<file path=xl/sharedStrings.xml><?xml version="1.0" encoding="utf-8"?>
<sst xmlns="http://schemas.openxmlformats.org/spreadsheetml/2006/main" count="42" uniqueCount="28">
  <si>
    <t>Sezione</t>
  </si>
  <si>
    <t>verso sarezzo</t>
  </si>
  <si>
    <t>Verso lume</t>
  </si>
  <si>
    <t>Autovetture</t>
  </si>
  <si>
    <t>Camion</t>
  </si>
  <si>
    <t>Ciclista</t>
  </si>
  <si>
    <t>Pedoni</t>
  </si>
  <si>
    <t>Totale</t>
  </si>
  <si>
    <t>0-15 min</t>
  </si>
  <si>
    <t>15-30 min</t>
  </si>
  <si>
    <t>1 tir</t>
  </si>
  <si>
    <t>2 motorini</t>
  </si>
  <si>
    <t>1 motorino</t>
  </si>
  <si>
    <t>1 moto</t>
  </si>
  <si>
    <t>30-45 min</t>
  </si>
  <si>
    <t>45-60 min</t>
  </si>
  <si>
    <t>2 motorino</t>
  </si>
  <si>
    <t>Verso Sarezzo</t>
  </si>
  <si>
    <t>Verso Lumezzane</t>
  </si>
  <si>
    <t>Bicicletta</t>
  </si>
  <si>
    <t>Motociclo</t>
  </si>
  <si>
    <t>Autovettura</t>
  </si>
  <si>
    <t>Veicolo comm leggero</t>
  </si>
  <si>
    <t>Veicolo comm pesante</t>
  </si>
  <si>
    <t>Autoarticolato</t>
  </si>
  <si>
    <t xml:space="preserve">Ora </t>
  </si>
  <si>
    <t>Coefficienti</t>
  </si>
  <si>
    <t>Flussi orari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</si>
</sst>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/>
    <xf numFmtId="0" fontId="1" fillId="0" borderId="0" xfId="0" applyFont="1" applyBorder="1" applyAlignment="1">
      <alignment vertical="center"/>
    </xf>
    <xf numFmtId="0" fontId="2" fillId="0" borderId="0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/>
    <xf numFmtId="0" fontId="0" fillId="0" borderId="11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5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36" xfId="0" applyFont="1" applyBorder="1" applyAlignment="1"/>
    <xf numFmtId="0" fontId="1" fillId="0" borderId="37" xfId="0" applyFont="1" applyBorder="1" applyAlignment="1"/>
    <xf numFmtId="0" fontId="0" fillId="0" borderId="37" xfId="0" applyFont="1" applyBorder="1" applyAlignment="1"/>
    <xf numFmtId="0" fontId="2" fillId="0" borderId="37" xfId="0" applyFont="1" applyBorder="1" applyAlignment="1"/>
    <xf numFmtId="0" fontId="2" fillId="0" borderId="37" xfId="0" applyFont="1" applyBorder="1" applyAlignment="1">
      <alignment vertical="center"/>
    </xf>
    <xf numFmtId="0" fontId="2" fillId="0" borderId="37" xfId="0" applyFont="1" applyBorder="1" applyAlignment="1">
      <alignment horizontal="center"/>
    </xf>
    <xf numFmtId="0" fontId="2" fillId="0" borderId="37" xfId="0" applyFont="1" applyBorder="1"/>
    <xf numFmtId="0" fontId="1" fillId="0" borderId="38" xfId="0" applyFont="1" applyBorder="1" applyAlignment="1"/>
    <xf numFmtId="0" fontId="0" fillId="0" borderId="1" xfId="0" applyFont="1" applyBorder="1"/>
    <xf numFmtId="0" fontId="0" fillId="0" borderId="39" xfId="0" applyFont="1" applyBorder="1"/>
    <xf numFmtId="0" fontId="0" fillId="0" borderId="40" xfId="0" applyBorder="1"/>
    <xf numFmtId="0" fontId="2" fillId="0" borderId="40" xfId="0" applyFont="1" applyBorder="1"/>
    <xf numFmtId="0" fontId="2" fillId="0" borderId="40" xfId="0" applyFont="1" applyBorder="1" applyAlignment="1">
      <alignment vertical="center" wrapText="1"/>
    </xf>
    <xf numFmtId="0" fontId="0" fillId="0" borderId="41" xfId="0" applyBorder="1"/>
    <xf numFmtId="0" fontId="0" fillId="0" borderId="0" xfId="0" applyBorder="1" applyAlignment="1">
      <alignment horizontal="center"/>
    </xf>
    <xf numFmtId="0" fontId="0" fillId="0" borderId="0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Diagramma orario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Foglio1!$I$48</c:f>
              <c:strCache>
                <c:ptCount val="1"/>
                <c:pt idx="0">
                  <c:v>Verso Lumezzane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Foglio1!$B$49:$B$72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Foglio1!$I$49:$I$72</c:f>
              <c:numCache>
                <c:formatCode>General</c:formatCode>
                <c:ptCount val="24"/>
                <c:pt idx="0">
                  <c:v>5.28</c:v>
                </c:pt>
                <c:pt idx="1">
                  <c:v>1.32</c:v>
                </c:pt>
                <c:pt idx="2">
                  <c:v>1.32</c:v>
                </c:pt>
                <c:pt idx="3">
                  <c:v>2.64</c:v>
                </c:pt>
                <c:pt idx="4">
                  <c:v>2.64</c:v>
                </c:pt>
                <c:pt idx="5">
                  <c:v>13.200000000000001</c:v>
                </c:pt>
                <c:pt idx="6">
                  <c:v>35.64</c:v>
                </c:pt>
                <c:pt idx="7">
                  <c:v>125.39999999999999</c:v>
                </c:pt>
                <c:pt idx="8">
                  <c:v>132</c:v>
                </c:pt>
                <c:pt idx="9">
                  <c:v>84.48</c:v>
                </c:pt>
                <c:pt idx="10">
                  <c:v>59.4</c:v>
                </c:pt>
                <c:pt idx="11">
                  <c:v>56.76</c:v>
                </c:pt>
                <c:pt idx="12">
                  <c:v>56.76</c:v>
                </c:pt>
                <c:pt idx="13">
                  <c:v>66</c:v>
                </c:pt>
                <c:pt idx="14">
                  <c:v>69.960000000000008</c:v>
                </c:pt>
                <c:pt idx="15">
                  <c:v>66</c:v>
                </c:pt>
                <c:pt idx="16">
                  <c:v>63.36</c:v>
                </c:pt>
                <c:pt idx="17">
                  <c:v>75.239999999999995</c:v>
                </c:pt>
                <c:pt idx="18">
                  <c:v>71.28</c:v>
                </c:pt>
                <c:pt idx="19">
                  <c:v>52.800000000000004</c:v>
                </c:pt>
                <c:pt idx="20">
                  <c:v>35.64</c:v>
                </c:pt>
                <c:pt idx="21">
                  <c:v>19.8</c:v>
                </c:pt>
                <c:pt idx="22">
                  <c:v>19.8</c:v>
                </c:pt>
                <c:pt idx="23">
                  <c:v>13.200000000000001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Foglio1!$F$48</c:f>
              <c:strCache>
                <c:ptCount val="1"/>
                <c:pt idx="0">
                  <c:v>Verso Sarezzo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Foglio1!$B$49:$B$72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Foglio1!$F$49:$F$72</c:f>
              <c:numCache>
                <c:formatCode>General</c:formatCode>
                <c:ptCount val="24"/>
                <c:pt idx="0">
                  <c:v>8.76</c:v>
                </c:pt>
                <c:pt idx="1">
                  <c:v>2.19</c:v>
                </c:pt>
                <c:pt idx="2">
                  <c:v>2.19</c:v>
                </c:pt>
                <c:pt idx="3">
                  <c:v>4.38</c:v>
                </c:pt>
                <c:pt idx="4">
                  <c:v>4.38</c:v>
                </c:pt>
                <c:pt idx="5">
                  <c:v>21.900000000000002</c:v>
                </c:pt>
                <c:pt idx="6">
                  <c:v>59.13</c:v>
                </c:pt>
                <c:pt idx="7">
                  <c:v>208.04999999999998</c:v>
                </c:pt>
                <c:pt idx="8">
                  <c:v>219</c:v>
                </c:pt>
                <c:pt idx="9">
                  <c:v>140.16</c:v>
                </c:pt>
                <c:pt idx="10">
                  <c:v>98.55</c:v>
                </c:pt>
                <c:pt idx="11">
                  <c:v>94.17</c:v>
                </c:pt>
                <c:pt idx="12">
                  <c:v>94.17</c:v>
                </c:pt>
                <c:pt idx="13">
                  <c:v>109.5</c:v>
                </c:pt>
                <c:pt idx="14">
                  <c:v>116.07000000000001</c:v>
                </c:pt>
                <c:pt idx="15">
                  <c:v>109.5</c:v>
                </c:pt>
                <c:pt idx="16">
                  <c:v>105.11999999999999</c:v>
                </c:pt>
                <c:pt idx="17">
                  <c:v>124.82999999999998</c:v>
                </c:pt>
                <c:pt idx="18">
                  <c:v>118.26</c:v>
                </c:pt>
                <c:pt idx="19">
                  <c:v>87.600000000000009</c:v>
                </c:pt>
                <c:pt idx="20">
                  <c:v>59.13</c:v>
                </c:pt>
                <c:pt idx="21">
                  <c:v>32.85</c:v>
                </c:pt>
                <c:pt idx="22">
                  <c:v>32.85</c:v>
                </c:pt>
                <c:pt idx="23">
                  <c:v>21.900000000000002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7447872"/>
        <c:axId val="-537448960"/>
      </c:scatterChart>
      <c:valAx>
        <c:axId val="-537447872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Ora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537448960"/>
        <c:crosses val="autoZero"/>
        <c:crossBetween val="midCat"/>
        <c:majorUnit val="1"/>
      </c:valAx>
      <c:valAx>
        <c:axId val="-5374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Veicoli</a:t>
                </a:r>
                <a:r>
                  <a:rPr lang="it-IT" baseline="0"/>
                  <a:t> equivalenti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53744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364825</xdr:colOff>
      <xdr:row>39</xdr:row>
      <xdr:rowOff>70627</xdr:rowOff>
    </xdr:from>
    <xdr:to>
      <xdr:col>23</xdr:col>
      <xdr:colOff>269575</xdr:colOff>
      <xdr:row>58</xdr:row>
      <xdr:rowOff>44928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2"/>
  <sheetViews>
    <sheetView tabSelected="1" topLeftCell="A44" zoomScale="106" zoomScaleNormal="106" workbookViewId="0">
      <selection activeCell="S55" sqref="S55"/>
    </sheetView>
  </sheetViews>
  <sheetFormatPr defaultRowHeight="15" x14ac:dyDescent="0.25"/>
  <cols>
    <col min="1" max="1" width="5.5703125" customWidth="1"/>
    <col min="2" max="20" width="5.7109375" customWidth="1"/>
  </cols>
  <sheetData>
    <row r="1" spans="1:80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x14ac:dyDescent="0.25">
      <c r="A2" s="1"/>
      <c r="C2" t="s">
        <v>0</v>
      </c>
      <c r="E2" t="s">
        <v>1</v>
      </c>
      <c r="X2" t="s">
        <v>2</v>
      </c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spans="1:80" ht="15.75" thickBot="1" x14ac:dyDescent="0.3">
      <c r="A3" s="1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"/>
    </row>
    <row r="4" spans="1:80" ht="15" customHeight="1" thickBot="1" x14ac:dyDescent="0.3">
      <c r="A4" s="4"/>
      <c r="C4" s="56" t="s">
        <v>3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8"/>
      <c r="P4" s="59" t="s">
        <v>4</v>
      </c>
      <c r="Q4" s="60"/>
      <c r="R4" s="18" t="s">
        <v>5</v>
      </c>
      <c r="S4" s="53" t="s">
        <v>6</v>
      </c>
      <c r="T4" s="54"/>
      <c r="U4" s="55"/>
      <c r="V4" s="19" t="s">
        <v>7</v>
      </c>
      <c r="Y4" s="56" t="s">
        <v>3</v>
      </c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8"/>
      <c r="AL4" s="59" t="s">
        <v>4</v>
      </c>
      <c r="AM4" s="60"/>
      <c r="AN4" s="18" t="s">
        <v>5</v>
      </c>
      <c r="AO4" s="53" t="s">
        <v>6</v>
      </c>
      <c r="AP4" s="54"/>
      <c r="AQ4" s="55"/>
      <c r="AR4" s="19" t="s">
        <v>7</v>
      </c>
      <c r="AU4" s="10"/>
      <c r="AV4" s="10"/>
      <c r="AW4" s="10"/>
      <c r="AX4" s="10"/>
      <c r="AY4" s="11"/>
      <c r="AZ4" s="10"/>
      <c r="BA4" s="10"/>
      <c r="BB4" s="10"/>
      <c r="BC4" s="10"/>
      <c r="BD4" s="10"/>
      <c r="BE4" s="10"/>
      <c r="BF4" s="10"/>
      <c r="BG4" s="10"/>
      <c r="BH4" s="10"/>
      <c r="BI4" s="11"/>
      <c r="BJ4" s="10"/>
      <c r="BK4" s="10"/>
      <c r="BL4" s="10"/>
      <c r="BM4" s="10"/>
      <c r="BN4" s="10"/>
      <c r="BO4" s="10"/>
      <c r="BP4" s="10"/>
      <c r="BQ4" s="10"/>
      <c r="BR4" s="10"/>
      <c r="BS4" s="11"/>
      <c r="BT4" s="10"/>
      <c r="BU4" s="10"/>
      <c r="BV4" s="10"/>
      <c r="BW4" s="17"/>
      <c r="BX4" s="17"/>
      <c r="BY4" s="17"/>
      <c r="BZ4" s="17"/>
      <c r="CA4" s="1"/>
      <c r="CB4" s="1"/>
    </row>
    <row r="5" spans="1:80" x14ac:dyDescent="0.25">
      <c r="A5" s="4"/>
      <c r="B5" s="50" t="s">
        <v>8</v>
      </c>
      <c r="C5" s="20">
        <v>53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2"/>
      <c r="O5" s="23"/>
      <c r="P5" s="24">
        <v>1</v>
      </c>
      <c r="Q5" s="25"/>
      <c r="R5" s="26">
        <v>1</v>
      </c>
      <c r="S5" s="24">
        <v>1</v>
      </c>
      <c r="T5" s="21"/>
      <c r="U5" s="25"/>
      <c r="V5" s="27"/>
      <c r="X5" s="50" t="s">
        <v>8</v>
      </c>
      <c r="Y5" s="20">
        <v>26</v>
      </c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  <c r="AK5" s="23"/>
      <c r="AL5" s="24"/>
      <c r="AM5" s="25">
        <v>3</v>
      </c>
      <c r="AN5" s="26"/>
      <c r="AO5" s="24">
        <v>2</v>
      </c>
      <c r="AP5" s="21"/>
      <c r="AQ5" s="25"/>
      <c r="AR5" s="27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5"/>
      <c r="BX5" s="16"/>
      <c r="BY5" s="16"/>
      <c r="BZ5" s="16"/>
      <c r="CA5" s="1"/>
      <c r="CB5" s="1"/>
    </row>
    <row r="6" spans="1:80" x14ac:dyDescent="0.25">
      <c r="A6" s="4"/>
      <c r="B6" s="51"/>
      <c r="C6" s="2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9"/>
      <c r="P6" s="30"/>
      <c r="Q6" s="29"/>
      <c r="R6" s="31"/>
      <c r="S6" s="30"/>
      <c r="T6" s="1"/>
      <c r="U6" s="29"/>
      <c r="V6" s="32"/>
      <c r="X6" s="51"/>
      <c r="Y6" s="28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29"/>
      <c r="AL6" s="30"/>
      <c r="AM6" s="29"/>
      <c r="AN6" s="31"/>
      <c r="AO6" s="30"/>
      <c r="AP6" s="1"/>
      <c r="AQ6" s="29"/>
      <c r="AR6" s="3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6"/>
      <c r="BX6" s="5"/>
      <c r="BY6" s="16"/>
      <c r="BZ6" s="5"/>
      <c r="CA6" s="1"/>
      <c r="CB6" s="1"/>
    </row>
    <row r="7" spans="1:80" x14ac:dyDescent="0.25">
      <c r="A7" s="4"/>
      <c r="B7" s="51"/>
      <c r="C7" s="28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9"/>
      <c r="P7" s="30"/>
      <c r="Q7" s="29"/>
      <c r="R7" s="31"/>
      <c r="S7" s="30"/>
      <c r="T7" s="1"/>
      <c r="U7" s="29"/>
      <c r="V7" s="32"/>
      <c r="X7" s="51"/>
      <c r="Y7" s="28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9"/>
      <c r="AL7" s="30"/>
      <c r="AM7" s="29"/>
      <c r="AN7" s="31"/>
      <c r="AO7" s="30"/>
      <c r="AP7" s="1"/>
      <c r="AQ7" s="29"/>
      <c r="AR7" s="3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6"/>
      <c r="BX7" s="16"/>
      <c r="BY7" s="5"/>
      <c r="BZ7" s="5"/>
      <c r="CA7" s="1"/>
      <c r="CB7" s="1"/>
    </row>
    <row r="8" spans="1:80" x14ac:dyDescent="0.25">
      <c r="A8" s="4"/>
      <c r="B8" s="51"/>
      <c r="C8" s="2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9"/>
      <c r="P8" s="30"/>
      <c r="Q8" s="29"/>
      <c r="R8" s="31"/>
      <c r="S8" s="30"/>
      <c r="T8" s="1"/>
      <c r="U8" s="29"/>
      <c r="V8" s="32"/>
      <c r="X8" s="51"/>
      <c r="Y8" s="2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29"/>
      <c r="AL8" s="30"/>
      <c r="AM8" s="29"/>
      <c r="AN8" s="31"/>
      <c r="AO8" s="30"/>
      <c r="AP8" s="1"/>
      <c r="AQ8" s="29"/>
      <c r="AR8" s="3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6"/>
      <c r="BX8" s="16"/>
      <c r="BY8" s="5"/>
      <c r="BZ8" s="5"/>
      <c r="CA8" s="1"/>
      <c r="CB8" s="1"/>
    </row>
    <row r="9" spans="1:80" x14ac:dyDescent="0.25">
      <c r="A9" s="4"/>
      <c r="B9" s="51"/>
      <c r="C9" s="2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9"/>
      <c r="P9" s="30"/>
      <c r="Q9" s="29"/>
      <c r="R9" s="31"/>
      <c r="S9" s="30"/>
      <c r="T9" s="1"/>
      <c r="U9" s="29"/>
      <c r="V9" s="32"/>
      <c r="X9" s="51"/>
      <c r="Y9" s="2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29"/>
      <c r="AL9" s="30"/>
      <c r="AM9" s="29"/>
      <c r="AN9" s="31"/>
      <c r="AO9" s="30"/>
      <c r="AP9" s="1"/>
      <c r="AQ9" s="29"/>
      <c r="AR9" s="32"/>
      <c r="AU9" s="9"/>
      <c r="AV9" s="9"/>
      <c r="AW9" s="9"/>
      <c r="AX9" s="9"/>
      <c r="AY9" s="9"/>
      <c r="AZ9" s="9"/>
      <c r="BA9" s="9"/>
      <c r="BB9" s="9"/>
      <c r="BC9" s="9"/>
      <c r="BD9" s="12"/>
      <c r="BE9" s="9"/>
      <c r="BF9" s="13"/>
      <c r="BG9" s="13"/>
      <c r="BH9" s="13"/>
      <c r="BI9" s="9"/>
      <c r="BJ9" s="9"/>
      <c r="BK9" s="9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</row>
    <row r="10" spans="1:80" x14ac:dyDescent="0.25">
      <c r="A10" s="4"/>
      <c r="B10" s="51"/>
      <c r="C10" s="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9"/>
      <c r="P10" s="30"/>
      <c r="Q10" s="29"/>
      <c r="R10" s="31"/>
      <c r="S10" s="30"/>
      <c r="T10" s="1"/>
      <c r="U10" s="29"/>
      <c r="V10" s="32"/>
      <c r="X10" s="51"/>
      <c r="Y10" s="28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29"/>
      <c r="AL10" s="30"/>
      <c r="AM10" s="29"/>
      <c r="AN10" s="31"/>
      <c r="AO10" s="30"/>
      <c r="AP10" s="1"/>
      <c r="AQ10" s="29"/>
      <c r="AR10" s="32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</row>
    <row r="11" spans="1:80" ht="15.75" thickBot="1" x14ac:dyDescent="0.3">
      <c r="A11" s="4"/>
      <c r="B11" s="52"/>
      <c r="C11" s="33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5"/>
      <c r="P11" s="36"/>
      <c r="Q11" s="35"/>
      <c r="R11" s="37"/>
      <c r="S11" s="36"/>
      <c r="T11" s="34"/>
      <c r="U11" s="35"/>
      <c r="V11" s="38"/>
      <c r="X11" s="52"/>
      <c r="Y11" s="33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5"/>
      <c r="AL11" s="36"/>
      <c r="AM11" s="35"/>
      <c r="AN11" s="37"/>
      <c r="AO11" s="36"/>
      <c r="AP11" s="34"/>
      <c r="AQ11" s="35"/>
      <c r="AR11" s="38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</row>
    <row r="12" spans="1:80" ht="15.75" thickTop="1" x14ac:dyDescent="0.25">
      <c r="A12" s="4"/>
      <c r="B12" s="50" t="s">
        <v>9</v>
      </c>
      <c r="C12" s="28">
        <v>57</v>
      </c>
      <c r="D12" s="1"/>
      <c r="E12" s="1"/>
      <c r="F12" s="1" t="s">
        <v>10</v>
      </c>
      <c r="G12" s="1"/>
      <c r="H12" s="1"/>
      <c r="I12" s="1"/>
      <c r="J12" s="1"/>
      <c r="K12" s="1"/>
      <c r="L12" s="1"/>
      <c r="M12" s="1"/>
      <c r="N12" s="1"/>
      <c r="O12" s="29"/>
      <c r="P12" s="39">
        <v>3</v>
      </c>
      <c r="Q12" s="40"/>
      <c r="R12" s="41">
        <v>1</v>
      </c>
      <c r="S12" s="39">
        <v>1</v>
      </c>
      <c r="T12" s="42"/>
      <c r="U12" s="40"/>
      <c r="V12" s="43"/>
      <c r="X12" s="50" t="s">
        <v>9</v>
      </c>
      <c r="Y12" s="28">
        <v>27</v>
      </c>
      <c r="Z12" s="1"/>
      <c r="AA12" s="1" t="s">
        <v>11</v>
      </c>
      <c r="AB12" s="1"/>
      <c r="AC12" s="1"/>
      <c r="AD12" s="1"/>
      <c r="AE12" s="1"/>
      <c r="AF12" s="1"/>
      <c r="AG12" s="1"/>
      <c r="AH12" s="1"/>
      <c r="AI12" s="1"/>
      <c r="AJ12" s="1"/>
      <c r="AK12" s="29"/>
      <c r="AL12" s="39">
        <v>1</v>
      </c>
      <c r="AM12" s="40"/>
      <c r="AN12" s="41">
        <v>2</v>
      </c>
      <c r="AO12" s="39"/>
      <c r="AP12" s="42"/>
      <c r="AQ12" s="40"/>
      <c r="AR12" s="43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</row>
    <row r="13" spans="1:80" x14ac:dyDescent="0.25">
      <c r="A13" s="4"/>
      <c r="B13" s="51"/>
      <c r="C13" s="28"/>
      <c r="D13" s="1"/>
      <c r="E13" s="1"/>
      <c r="F13" s="1" t="s">
        <v>12</v>
      </c>
      <c r="G13" s="1"/>
      <c r="H13" s="1"/>
      <c r="I13" s="1"/>
      <c r="J13" s="1"/>
      <c r="K13" s="1"/>
      <c r="L13" s="1"/>
      <c r="M13" s="1"/>
      <c r="N13" s="1"/>
      <c r="O13" s="29"/>
      <c r="P13" s="30"/>
      <c r="Q13" s="29"/>
      <c r="R13" s="31"/>
      <c r="S13" s="30"/>
      <c r="T13" s="1"/>
      <c r="U13" s="29"/>
      <c r="V13" s="43"/>
      <c r="X13" s="51"/>
      <c r="Y13" s="28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29"/>
      <c r="AL13" s="30"/>
      <c r="AM13" s="29"/>
      <c r="AN13" s="31"/>
      <c r="AO13" s="30"/>
      <c r="AP13" s="1"/>
      <c r="AQ13" s="29"/>
      <c r="AR13" s="43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</row>
    <row r="14" spans="1:80" x14ac:dyDescent="0.25">
      <c r="A14" s="4"/>
      <c r="B14" s="51"/>
      <c r="C14" s="28"/>
      <c r="D14" s="1"/>
      <c r="E14" s="1"/>
      <c r="F14" s="1" t="s">
        <v>13</v>
      </c>
      <c r="G14" s="1"/>
      <c r="H14" s="1"/>
      <c r="I14" s="1"/>
      <c r="J14" s="1"/>
      <c r="K14" s="1"/>
      <c r="L14" s="1"/>
      <c r="M14" s="1"/>
      <c r="N14" s="1"/>
      <c r="O14" s="29"/>
      <c r="P14" s="30"/>
      <c r="Q14" s="29"/>
      <c r="R14" s="31"/>
      <c r="S14" s="30"/>
      <c r="T14" s="1"/>
      <c r="U14" s="29"/>
      <c r="V14" s="43"/>
      <c r="X14" s="51"/>
      <c r="Y14" s="28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29"/>
      <c r="AL14" s="30"/>
      <c r="AM14" s="29"/>
      <c r="AN14" s="31"/>
      <c r="AO14" s="30"/>
      <c r="AP14" s="1"/>
      <c r="AQ14" s="29"/>
      <c r="AR14" s="43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</row>
    <row r="15" spans="1:80" x14ac:dyDescent="0.25">
      <c r="A15" s="4"/>
      <c r="B15" s="51"/>
      <c r="C15" s="2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9"/>
      <c r="P15" s="30"/>
      <c r="Q15" s="29"/>
      <c r="R15" s="31"/>
      <c r="S15" s="30"/>
      <c r="T15" s="1"/>
      <c r="U15" s="29"/>
      <c r="V15" s="43"/>
      <c r="X15" s="51"/>
      <c r="Y15" s="28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29"/>
      <c r="AL15" s="30"/>
      <c r="AM15" s="29"/>
      <c r="AN15" s="31"/>
      <c r="AO15" s="30"/>
      <c r="AP15" s="1"/>
      <c r="AQ15" s="29"/>
      <c r="AR15" s="43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</row>
    <row r="16" spans="1:80" x14ac:dyDescent="0.25">
      <c r="A16" s="4"/>
      <c r="B16" s="51"/>
      <c r="C16" s="28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9"/>
      <c r="P16" s="30"/>
      <c r="Q16" s="29"/>
      <c r="R16" s="31"/>
      <c r="S16" s="30"/>
      <c r="T16" s="1"/>
      <c r="U16" s="29"/>
      <c r="V16" s="43"/>
      <c r="X16" s="51"/>
      <c r="Y16" s="28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29"/>
      <c r="AL16" s="30"/>
      <c r="AM16" s="29"/>
      <c r="AN16" s="31"/>
      <c r="AO16" s="30"/>
      <c r="AP16" s="1"/>
      <c r="AQ16" s="29"/>
      <c r="AR16" s="43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</row>
    <row r="17" spans="1:80" x14ac:dyDescent="0.25">
      <c r="A17" s="4"/>
      <c r="B17" s="51"/>
      <c r="C17" s="2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9"/>
      <c r="P17" s="30"/>
      <c r="Q17" s="29"/>
      <c r="R17" s="31"/>
      <c r="S17" s="30"/>
      <c r="T17" s="1"/>
      <c r="U17" s="29"/>
      <c r="V17" s="43"/>
      <c r="X17" s="51"/>
      <c r="Y17" s="28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29"/>
      <c r="AL17" s="30"/>
      <c r="AM17" s="29"/>
      <c r="AN17" s="31"/>
      <c r="AO17" s="30"/>
      <c r="AP17" s="1"/>
      <c r="AQ17" s="29"/>
      <c r="AR17" s="43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</row>
    <row r="18" spans="1:80" ht="15.75" thickBot="1" x14ac:dyDescent="0.3">
      <c r="A18" s="4"/>
      <c r="B18" s="52"/>
      <c r="C18" s="33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5"/>
      <c r="P18" s="36"/>
      <c r="Q18" s="35"/>
      <c r="R18" s="37"/>
      <c r="S18" s="36"/>
      <c r="T18" s="34"/>
      <c r="U18" s="35"/>
      <c r="V18" s="44"/>
      <c r="X18" s="52"/>
      <c r="Y18" s="33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5"/>
      <c r="AL18" s="36"/>
      <c r="AM18" s="35"/>
      <c r="AN18" s="37"/>
      <c r="AO18" s="36"/>
      <c r="AP18" s="34"/>
      <c r="AQ18" s="35"/>
      <c r="AR18" s="44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</row>
    <row r="19" spans="1:80" ht="15.75" thickTop="1" x14ac:dyDescent="0.25">
      <c r="A19" s="4"/>
      <c r="B19" s="50" t="s">
        <v>14</v>
      </c>
      <c r="C19" s="45">
        <v>48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0"/>
      <c r="P19" s="42">
        <v>1</v>
      </c>
      <c r="Q19" s="40"/>
      <c r="R19" s="40"/>
      <c r="S19" s="42">
        <v>5</v>
      </c>
      <c r="T19" s="42"/>
      <c r="U19" s="40"/>
      <c r="V19" s="43"/>
      <c r="X19" s="50" t="s">
        <v>14</v>
      </c>
      <c r="Y19" s="45">
        <v>25</v>
      </c>
      <c r="Z19" s="42"/>
      <c r="AA19" s="42" t="s">
        <v>13</v>
      </c>
      <c r="AB19" s="42"/>
      <c r="AC19" s="42"/>
      <c r="AD19" s="42"/>
      <c r="AE19" s="42"/>
      <c r="AF19" s="42"/>
      <c r="AG19" s="42"/>
      <c r="AH19" s="42"/>
      <c r="AI19" s="42"/>
      <c r="AJ19" s="42"/>
      <c r="AK19" s="40"/>
      <c r="AL19" s="42">
        <v>2</v>
      </c>
      <c r="AM19" s="40"/>
      <c r="AN19" s="40">
        <v>1</v>
      </c>
      <c r="AO19" s="42">
        <v>2</v>
      </c>
      <c r="AP19" s="42"/>
      <c r="AQ19" s="40"/>
      <c r="AR19" s="43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</row>
    <row r="20" spans="1:80" x14ac:dyDescent="0.25">
      <c r="A20" s="4"/>
      <c r="B20" s="51"/>
      <c r="C20" s="28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29"/>
      <c r="P20" s="1"/>
      <c r="Q20" s="29"/>
      <c r="R20" s="29"/>
      <c r="S20" s="1"/>
      <c r="T20" s="1"/>
      <c r="U20" s="29"/>
      <c r="V20" s="43"/>
      <c r="X20" s="51"/>
      <c r="Y20" s="28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29"/>
      <c r="AL20" s="1"/>
      <c r="AM20" s="29"/>
      <c r="AN20" s="29"/>
      <c r="AO20" s="1"/>
      <c r="AP20" s="1"/>
      <c r="AQ20" s="29"/>
      <c r="AR20" s="43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</row>
    <row r="21" spans="1:80" x14ac:dyDescent="0.25">
      <c r="A21" s="4"/>
      <c r="B21" s="51"/>
      <c r="C21" s="28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9"/>
      <c r="P21" s="1"/>
      <c r="Q21" s="29"/>
      <c r="R21" s="29"/>
      <c r="S21" s="1"/>
      <c r="T21" s="1"/>
      <c r="U21" s="29"/>
      <c r="V21" s="43"/>
      <c r="X21" s="51"/>
      <c r="Y21" s="28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29"/>
      <c r="AL21" s="1"/>
      <c r="AM21" s="29"/>
      <c r="AN21" s="29"/>
      <c r="AO21" s="1"/>
      <c r="AP21" s="1"/>
      <c r="AQ21" s="29"/>
      <c r="AR21" s="43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</row>
    <row r="22" spans="1:80" x14ac:dyDescent="0.25">
      <c r="A22" s="4"/>
      <c r="B22" s="51"/>
      <c r="C22" s="28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29"/>
      <c r="P22" s="1"/>
      <c r="Q22" s="29"/>
      <c r="R22" s="29"/>
      <c r="S22" s="1"/>
      <c r="T22" s="1"/>
      <c r="U22" s="29"/>
      <c r="V22" s="43"/>
      <c r="X22" s="51"/>
      <c r="Y22" s="28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29"/>
      <c r="AL22" s="1"/>
      <c r="AM22" s="29"/>
      <c r="AN22" s="29"/>
      <c r="AO22" s="1"/>
      <c r="AP22" s="1"/>
      <c r="AQ22" s="29"/>
      <c r="AR22" s="43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</row>
    <row r="23" spans="1:80" x14ac:dyDescent="0.25">
      <c r="A23" s="4"/>
      <c r="B23" s="51"/>
      <c r="C23" s="28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9"/>
      <c r="P23" s="1"/>
      <c r="Q23" s="29"/>
      <c r="R23" s="29"/>
      <c r="S23" s="1"/>
      <c r="T23" s="1"/>
      <c r="U23" s="29"/>
      <c r="V23" s="43"/>
      <c r="X23" s="51"/>
      <c r="Y23" s="28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29"/>
      <c r="AL23" s="1"/>
      <c r="AM23" s="29"/>
      <c r="AN23" s="29"/>
      <c r="AO23" s="1"/>
      <c r="AP23" s="1"/>
      <c r="AQ23" s="29"/>
      <c r="AR23" s="43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</row>
    <row r="24" spans="1:80" x14ac:dyDescent="0.25">
      <c r="A24" s="4"/>
      <c r="B24" s="51"/>
      <c r="C24" s="28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9"/>
      <c r="P24" s="1"/>
      <c r="Q24" s="29"/>
      <c r="R24" s="29"/>
      <c r="S24" s="1"/>
      <c r="T24" s="1"/>
      <c r="U24" s="29"/>
      <c r="V24" s="43"/>
      <c r="X24" s="51"/>
      <c r="Y24" s="28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29"/>
      <c r="AL24" s="1"/>
      <c r="AM24" s="29"/>
      <c r="AN24" s="29"/>
      <c r="AO24" s="1"/>
      <c r="AP24" s="1"/>
      <c r="AQ24" s="29"/>
      <c r="AR24" s="43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</row>
    <row r="25" spans="1:80" ht="15.75" thickBot="1" x14ac:dyDescent="0.3">
      <c r="A25" s="4"/>
      <c r="B25" s="52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5"/>
      <c r="P25" s="34"/>
      <c r="Q25" s="35"/>
      <c r="R25" s="35"/>
      <c r="S25" s="34"/>
      <c r="T25" s="34"/>
      <c r="U25" s="35"/>
      <c r="V25" s="44"/>
      <c r="X25" s="52"/>
      <c r="Y25" s="33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5"/>
      <c r="AL25" s="34"/>
      <c r="AM25" s="35"/>
      <c r="AN25" s="35"/>
      <c r="AO25" s="34"/>
      <c r="AP25" s="34"/>
      <c r="AQ25" s="35"/>
      <c r="AR25" s="44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</row>
    <row r="26" spans="1:80" ht="15.75" thickTop="1" x14ac:dyDescent="0.25">
      <c r="A26" s="4"/>
      <c r="B26" s="50" t="s">
        <v>15</v>
      </c>
      <c r="C26" s="45">
        <v>43</v>
      </c>
      <c r="D26" s="42"/>
      <c r="E26" s="42"/>
      <c r="F26" s="42" t="s">
        <v>16</v>
      </c>
      <c r="G26" s="42"/>
      <c r="H26" s="42"/>
      <c r="I26" s="42"/>
      <c r="J26" s="42"/>
      <c r="K26" s="42"/>
      <c r="L26" s="42"/>
      <c r="M26" s="42"/>
      <c r="N26" s="42"/>
      <c r="O26" s="40"/>
      <c r="P26" s="42">
        <v>1</v>
      </c>
      <c r="Q26" s="40"/>
      <c r="R26" s="40"/>
      <c r="S26" s="42">
        <v>3</v>
      </c>
      <c r="T26" s="42"/>
      <c r="U26" s="40"/>
      <c r="V26" s="43"/>
      <c r="X26" s="50" t="s">
        <v>15</v>
      </c>
      <c r="Y26" s="45">
        <v>41</v>
      </c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0"/>
      <c r="AL26" s="42"/>
      <c r="AM26" s="40"/>
      <c r="AN26" s="40"/>
      <c r="AO26" s="42">
        <v>1</v>
      </c>
      <c r="AP26" s="42"/>
      <c r="AQ26" s="40"/>
      <c r="AR26" s="43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</row>
    <row r="27" spans="1:80" x14ac:dyDescent="0.25">
      <c r="A27" s="4"/>
      <c r="B27" s="51"/>
      <c r="C27" s="28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9"/>
      <c r="P27" s="1"/>
      <c r="Q27" s="29"/>
      <c r="R27" s="29"/>
      <c r="S27" s="1"/>
      <c r="T27" s="1"/>
      <c r="U27" s="29"/>
      <c r="V27" s="43"/>
      <c r="X27" s="51"/>
      <c r="Y27" s="28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29"/>
      <c r="AL27" s="1"/>
      <c r="AM27" s="29"/>
      <c r="AN27" s="29"/>
      <c r="AO27" s="1"/>
      <c r="AP27" s="1"/>
      <c r="AQ27" s="29"/>
      <c r="AR27" s="43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</row>
    <row r="28" spans="1:80" x14ac:dyDescent="0.25">
      <c r="A28" s="4"/>
      <c r="B28" s="51"/>
      <c r="C28" s="2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9"/>
      <c r="P28" s="1"/>
      <c r="Q28" s="29"/>
      <c r="R28" s="29"/>
      <c r="S28" s="1"/>
      <c r="T28" s="1"/>
      <c r="U28" s="29"/>
      <c r="V28" s="43"/>
      <c r="X28" s="51"/>
      <c r="Y28" s="28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29"/>
      <c r="AL28" s="1"/>
      <c r="AM28" s="29"/>
      <c r="AN28" s="29"/>
      <c r="AO28" s="1"/>
      <c r="AP28" s="1"/>
      <c r="AQ28" s="29"/>
      <c r="AR28" s="43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</row>
    <row r="29" spans="1:80" x14ac:dyDescent="0.25">
      <c r="A29" s="4"/>
      <c r="B29" s="51"/>
      <c r="C29" s="28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9"/>
      <c r="P29" s="1"/>
      <c r="Q29" s="29"/>
      <c r="R29" s="29"/>
      <c r="S29" s="1"/>
      <c r="T29" s="1"/>
      <c r="U29" s="29"/>
      <c r="V29" s="43"/>
      <c r="X29" s="51"/>
      <c r="Y29" s="28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29"/>
      <c r="AL29" s="1"/>
      <c r="AM29" s="29"/>
      <c r="AN29" s="29"/>
      <c r="AO29" s="1"/>
      <c r="AP29" s="1"/>
      <c r="AQ29" s="29"/>
      <c r="AR29" s="43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</row>
    <row r="30" spans="1:80" x14ac:dyDescent="0.25">
      <c r="A30" s="4"/>
      <c r="B30" s="51"/>
      <c r="C30" s="2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9"/>
      <c r="P30" s="1"/>
      <c r="Q30" s="29"/>
      <c r="R30" s="29"/>
      <c r="S30" s="1"/>
      <c r="T30" s="1"/>
      <c r="U30" s="29"/>
      <c r="V30" s="43"/>
      <c r="X30" s="51"/>
      <c r="Y30" s="28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29"/>
      <c r="AL30" s="1"/>
      <c r="AM30" s="29"/>
      <c r="AN30" s="29"/>
      <c r="AO30" s="1"/>
      <c r="AP30" s="1"/>
      <c r="AQ30" s="29"/>
      <c r="AR30" s="43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</row>
    <row r="31" spans="1:80" x14ac:dyDescent="0.25">
      <c r="A31" s="4"/>
      <c r="B31" s="51"/>
      <c r="C31" s="2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9"/>
      <c r="P31" s="1"/>
      <c r="Q31" s="29"/>
      <c r="R31" s="29"/>
      <c r="S31" s="1"/>
      <c r="T31" s="1"/>
      <c r="U31" s="29"/>
      <c r="V31" s="43"/>
      <c r="X31" s="51"/>
      <c r="Y31" s="28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9"/>
      <c r="AL31" s="1"/>
      <c r="AM31" s="29"/>
      <c r="AN31" s="29"/>
      <c r="AO31" s="1"/>
      <c r="AP31" s="1"/>
      <c r="AQ31" s="29"/>
      <c r="AR31" s="43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</row>
    <row r="32" spans="1:80" ht="15.75" thickBot="1" x14ac:dyDescent="0.3">
      <c r="A32" s="4"/>
      <c r="B32" s="52"/>
      <c r="C32" s="46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8"/>
      <c r="P32" s="47"/>
      <c r="Q32" s="48"/>
      <c r="R32" s="48"/>
      <c r="S32" s="47"/>
      <c r="T32" s="47"/>
      <c r="U32" s="48"/>
      <c r="V32" s="49"/>
      <c r="X32" s="52"/>
      <c r="Y32" s="46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8"/>
      <c r="AL32" s="47"/>
      <c r="AM32" s="48"/>
      <c r="AN32" s="48"/>
      <c r="AO32" s="47"/>
      <c r="AP32" s="47"/>
      <c r="AQ32" s="48"/>
      <c r="AR32" s="49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</row>
    <row r="33" spans="1:80" x14ac:dyDescent="0.25">
      <c r="A33" s="4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</row>
    <row r="34" spans="1:8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</row>
    <row r="35" spans="1:80" x14ac:dyDescent="0.25">
      <c r="A35" s="61"/>
      <c r="B35" s="61"/>
      <c r="C35" s="61"/>
      <c r="D35" s="61"/>
      <c r="E35" s="61"/>
      <c r="F35">
        <v>0.2</v>
      </c>
      <c r="J35">
        <v>0.3</v>
      </c>
      <c r="N35">
        <v>1</v>
      </c>
      <c r="R35">
        <v>1.5</v>
      </c>
      <c r="V35">
        <v>2.5</v>
      </c>
      <c r="Z35">
        <v>5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</row>
    <row r="36" spans="1:80" x14ac:dyDescent="0.25">
      <c r="A36" s="61"/>
      <c r="B36" s="61"/>
      <c r="C36" s="61"/>
      <c r="D36" s="61"/>
      <c r="E36" s="61"/>
      <c r="F36" s="65" t="s">
        <v>19</v>
      </c>
      <c r="G36" s="65"/>
      <c r="H36" s="65"/>
      <c r="I36" s="65"/>
      <c r="J36" s="65" t="s">
        <v>20</v>
      </c>
      <c r="K36" s="65"/>
      <c r="L36" s="65"/>
      <c r="M36" s="65"/>
      <c r="N36" s="65" t="s">
        <v>21</v>
      </c>
      <c r="O36" s="65"/>
      <c r="P36" s="65"/>
      <c r="Q36" s="65"/>
      <c r="R36" s="65" t="s">
        <v>22</v>
      </c>
      <c r="S36" s="65"/>
      <c r="T36" s="65"/>
      <c r="U36" s="65"/>
      <c r="V36" s="66" t="s">
        <v>23</v>
      </c>
      <c r="W36" s="66"/>
      <c r="X36" s="66"/>
      <c r="Y36" s="66"/>
      <c r="Z36" s="67" t="s">
        <v>24</v>
      </c>
      <c r="AA36" s="68"/>
      <c r="AB36" s="68"/>
      <c r="AC36" s="69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</row>
    <row r="37" spans="1:80" x14ac:dyDescent="0.25">
      <c r="A37" s="61"/>
      <c r="B37" s="64" t="s">
        <v>17</v>
      </c>
      <c r="C37" s="64"/>
      <c r="D37" s="64"/>
      <c r="E37" s="62"/>
      <c r="F37" s="70">
        <v>2</v>
      </c>
      <c r="G37" s="71"/>
      <c r="H37" s="71"/>
      <c r="I37" s="71"/>
      <c r="J37" s="72">
        <v>4</v>
      </c>
      <c r="K37" s="73"/>
      <c r="L37" s="73"/>
      <c r="M37" s="73"/>
      <c r="N37" s="73">
        <f>(C5+C12+C19+C26)</f>
        <v>201</v>
      </c>
      <c r="O37" s="74"/>
      <c r="P37" s="74"/>
      <c r="Q37" s="75"/>
      <c r="R37" s="73">
        <v>4</v>
      </c>
      <c r="S37" s="73"/>
      <c r="T37" s="73"/>
      <c r="U37" s="75"/>
      <c r="V37" s="76">
        <v>2</v>
      </c>
      <c r="W37" s="76"/>
      <c r="X37" s="73"/>
      <c r="Y37" s="73"/>
      <c r="Z37" s="73">
        <v>1</v>
      </c>
      <c r="AA37" s="73"/>
      <c r="AB37" s="71"/>
      <c r="AC37" s="77"/>
      <c r="AD37" s="7"/>
      <c r="AE37" s="7"/>
      <c r="AF37" s="7"/>
      <c r="AG37" s="7"/>
      <c r="AH37" s="7"/>
      <c r="AI37" s="7"/>
      <c r="AJ37" s="7"/>
      <c r="AK37" s="8"/>
      <c r="AL37" s="8"/>
      <c r="AM37" s="2"/>
      <c r="AN37" s="7"/>
      <c r="AO37" s="7"/>
      <c r="AP37" s="7"/>
      <c r="AQ37" s="3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</row>
    <row r="38" spans="1:80" x14ac:dyDescent="0.25">
      <c r="A38" s="63"/>
      <c r="B38" s="61"/>
      <c r="C38" s="61"/>
      <c r="D38" s="61"/>
      <c r="E38" s="61"/>
      <c r="F38" s="78"/>
      <c r="G38" s="1"/>
      <c r="H38" s="1"/>
      <c r="I38" s="1"/>
      <c r="J38" s="1"/>
      <c r="K38" s="9"/>
      <c r="L38" s="9"/>
      <c r="M38" s="13"/>
      <c r="N38" s="13"/>
      <c r="O38" s="9"/>
      <c r="P38" s="9"/>
      <c r="Q38" s="9"/>
      <c r="R38" s="9"/>
      <c r="S38" s="9"/>
      <c r="T38" s="9"/>
      <c r="U38" s="9"/>
      <c r="V38" s="9"/>
      <c r="W38" s="14"/>
      <c r="X38" s="9"/>
      <c r="Y38" s="9"/>
      <c r="Z38" s="9"/>
      <c r="AA38" s="9"/>
      <c r="AB38" s="1"/>
      <c r="AC38" s="29"/>
      <c r="AD38" s="1"/>
      <c r="AE38" s="1"/>
      <c r="AF38" s="1"/>
      <c r="AG38" s="1"/>
      <c r="AH38" s="1"/>
      <c r="AI38" s="6"/>
      <c r="AJ38" s="6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</row>
    <row r="39" spans="1:80" x14ac:dyDescent="0.25">
      <c r="A39" s="63"/>
      <c r="B39" s="64" t="s">
        <v>18</v>
      </c>
      <c r="C39" s="64"/>
      <c r="D39" s="64"/>
      <c r="E39" s="61"/>
      <c r="F39" s="79">
        <v>3</v>
      </c>
      <c r="G39" s="80"/>
      <c r="H39" s="80"/>
      <c r="I39" s="80"/>
      <c r="J39" s="80">
        <v>3</v>
      </c>
      <c r="K39" s="81"/>
      <c r="L39" s="81"/>
      <c r="M39" s="81"/>
      <c r="N39" s="81">
        <f>Y5+Y12+Y19+Y26</f>
        <v>119</v>
      </c>
      <c r="O39" s="81"/>
      <c r="P39" s="81"/>
      <c r="Q39" s="81"/>
      <c r="R39" s="81">
        <v>4</v>
      </c>
      <c r="S39" s="81"/>
      <c r="T39" s="81"/>
      <c r="U39" s="81"/>
      <c r="V39" s="81">
        <v>2</v>
      </c>
      <c r="W39" s="82"/>
      <c r="X39" s="81"/>
      <c r="Y39" s="81"/>
      <c r="Z39" s="81">
        <v>0</v>
      </c>
      <c r="AA39" s="81"/>
      <c r="AB39" s="80"/>
      <c r="AC39" s="83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</row>
    <row r="40" spans="1:80" x14ac:dyDescent="0.25">
      <c r="A40" s="63"/>
      <c r="B40" s="61"/>
      <c r="C40" s="61"/>
      <c r="D40" s="61"/>
      <c r="E40" s="61"/>
      <c r="F40" s="61"/>
      <c r="G40" s="1"/>
      <c r="H40" s="1"/>
      <c r="I40" s="1"/>
      <c r="J40" s="1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4"/>
      <c r="X40" s="9"/>
      <c r="Y40" s="9"/>
      <c r="Z40" s="9"/>
      <c r="AA40" s="9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</row>
    <row r="41" spans="1:80" x14ac:dyDescent="0.25">
      <c r="A41" s="63"/>
      <c r="B41" s="61"/>
      <c r="C41" s="61"/>
      <c r="D41" s="61"/>
      <c r="E41" s="61"/>
      <c r="F41" s="61"/>
      <c r="G41" s="1"/>
      <c r="H41" s="1"/>
      <c r="I41" s="1"/>
      <c r="J41" s="1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4"/>
      <c r="X41" s="9"/>
      <c r="Y41" s="9"/>
      <c r="Z41" s="9"/>
      <c r="AA41" s="9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</row>
    <row r="42" spans="1:80" x14ac:dyDescent="0.25">
      <c r="A42" s="63"/>
      <c r="B42" s="64" t="s">
        <v>17</v>
      </c>
      <c r="C42" s="64"/>
      <c r="D42" s="64"/>
      <c r="E42" s="61"/>
      <c r="F42" s="61">
        <f>(F37*$F$35)+(J37*$J$35)+(N37*$N$35)+(R37*$R$35)+(V37*$V$35)+(Z37*$Z$35)</f>
        <v>218.6</v>
      </c>
      <c r="G42" s="1"/>
      <c r="H42" s="1"/>
      <c r="I42" s="1"/>
      <c r="J42" s="1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4"/>
      <c r="X42" s="9"/>
      <c r="Y42" s="9"/>
      <c r="Z42" s="9"/>
      <c r="AA42" s="9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</row>
    <row r="43" spans="1:80" x14ac:dyDescent="0.25">
      <c r="A43" s="4"/>
      <c r="B43" s="61"/>
      <c r="C43" s="61"/>
      <c r="D43" s="61"/>
      <c r="E43" s="1"/>
      <c r="F43" s="61"/>
      <c r="G43" s="1"/>
      <c r="H43" s="1"/>
      <c r="I43" s="1"/>
      <c r="J43" s="1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4"/>
      <c r="X43" s="9"/>
      <c r="Y43" s="9"/>
      <c r="Z43" s="9"/>
      <c r="AA43" s="9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</row>
    <row r="44" spans="1:80" x14ac:dyDescent="0.25">
      <c r="A44" s="4"/>
      <c r="B44" s="64" t="s">
        <v>18</v>
      </c>
      <c r="C44" s="64"/>
      <c r="D44" s="64"/>
      <c r="E44" s="1"/>
      <c r="F44" s="61">
        <f t="shared" ref="F43:F44" si="0">(F39*$F$35)+(J39*$J$35)+(N39*$N$35)+(R39*$R$35)+(V39*$V$35)+(Z39*$Z$35)</f>
        <v>131.5</v>
      </c>
      <c r="G44" s="1"/>
      <c r="H44" s="1"/>
      <c r="I44" s="1"/>
      <c r="J44" s="1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4"/>
      <c r="X44" s="9"/>
      <c r="Y44" s="9"/>
      <c r="Z44" s="9"/>
      <c r="AA44" s="9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</row>
    <row r="45" spans="1:80" x14ac:dyDescent="0.25">
      <c r="A45" s="4"/>
      <c r="B45" s="1"/>
      <c r="C45" s="1"/>
      <c r="D45" s="1"/>
      <c r="E45" s="1"/>
      <c r="F45" s="1"/>
      <c r="G45" s="1"/>
      <c r="H45" s="1"/>
      <c r="I45" s="1"/>
      <c r="J45" s="1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4"/>
      <c r="X45" s="9"/>
      <c r="Y45" s="9"/>
      <c r="Z45" s="9"/>
      <c r="AA45" s="9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</row>
    <row r="46" spans="1:80" x14ac:dyDescent="0.25">
      <c r="A46" s="4"/>
      <c r="B46" s="1"/>
      <c r="C46" s="1"/>
      <c r="D46" s="1"/>
      <c r="E46" s="1"/>
      <c r="J46" s="1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4"/>
      <c r="X46" s="9"/>
      <c r="Y46" s="9"/>
      <c r="Z46" s="9"/>
      <c r="AA46" s="9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</row>
    <row r="47" spans="1:80" x14ac:dyDescent="0.25">
      <c r="A47" s="4"/>
      <c r="F47" t="s">
        <v>27</v>
      </c>
      <c r="H47" s="1"/>
      <c r="I47" s="1"/>
      <c r="J47" s="1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4"/>
      <c r="X47" s="9"/>
      <c r="Y47" s="9"/>
      <c r="Z47" s="9"/>
      <c r="AA47" s="9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</row>
    <row r="48" spans="1:80" x14ac:dyDescent="0.25">
      <c r="A48" s="4"/>
      <c r="B48" s="84" t="s">
        <v>25</v>
      </c>
      <c r="C48" s="84"/>
      <c r="D48" s="84" t="s">
        <v>26</v>
      </c>
      <c r="E48" s="84"/>
      <c r="F48" s="1" t="s">
        <v>17</v>
      </c>
      <c r="G48" s="1"/>
      <c r="H48" s="1"/>
      <c r="I48" s="1" t="s">
        <v>18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4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</row>
    <row r="49" spans="1:80" x14ac:dyDescent="0.25">
      <c r="A49" s="4"/>
      <c r="B49" s="1">
        <v>1</v>
      </c>
      <c r="C49" s="1"/>
      <c r="D49" s="1">
        <v>0.04</v>
      </c>
      <c r="E49" s="1"/>
      <c r="F49" s="1">
        <f t="shared" ref="F49:F55" si="1">$F$57*D49</f>
        <v>8.76</v>
      </c>
      <c r="G49" s="1"/>
      <c r="H49" s="1"/>
      <c r="I49" s="1">
        <f t="shared" ref="I49:I55" si="2">$I$57*D49</f>
        <v>5.28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4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</row>
    <row r="50" spans="1:80" x14ac:dyDescent="0.25">
      <c r="A50" s="4"/>
      <c r="B50" s="1">
        <v>2</v>
      </c>
      <c r="C50" s="1"/>
      <c r="D50" s="1">
        <v>0.01</v>
      </c>
      <c r="E50" s="1"/>
      <c r="F50" s="1">
        <f t="shared" si="1"/>
        <v>2.19</v>
      </c>
      <c r="G50" s="1"/>
      <c r="H50" s="1"/>
      <c r="I50" s="1">
        <f t="shared" si="2"/>
        <v>1.32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4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</row>
    <row r="51" spans="1:80" x14ac:dyDescent="0.25">
      <c r="A51" s="4"/>
      <c r="B51" s="1">
        <v>3</v>
      </c>
      <c r="C51" s="1"/>
      <c r="D51" s="1">
        <v>0.01</v>
      </c>
      <c r="E51" s="1"/>
      <c r="F51" s="1">
        <f t="shared" si="1"/>
        <v>2.19</v>
      </c>
      <c r="G51" s="1"/>
      <c r="H51" s="1"/>
      <c r="I51" s="1">
        <f t="shared" si="2"/>
        <v>1.32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4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</row>
    <row r="52" spans="1:80" x14ac:dyDescent="0.25">
      <c r="A52" s="4"/>
      <c r="B52" s="1">
        <v>4</v>
      </c>
      <c r="C52" s="1"/>
      <c r="D52" s="85">
        <v>0.02</v>
      </c>
      <c r="E52" s="1"/>
      <c r="F52" s="1">
        <f t="shared" si="1"/>
        <v>4.38</v>
      </c>
      <c r="G52" s="1"/>
      <c r="H52" s="1"/>
      <c r="I52" s="1">
        <f t="shared" si="2"/>
        <v>2.64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4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</row>
    <row r="53" spans="1:80" x14ac:dyDescent="0.25">
      <c r="A53" s="4"/>
      <c r="B53" s="1">
        <v>5</v>
      </c>
      <c r="C53" s="1"/>
      <c r="D53" s="85">
        <v>0.02</v>
      </c>
      <c r="E53" s="1"/>
      <c r="F53" s="1">
        <f t="shared" si="1"/>
        <v>4.38</v>
      </c>
      <c r="G53" s="1"/>
      <c r="H53" s="1"/>
      <c r="I53" s="1">
        <f t="shared" si="2"/>
        <v>2.64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4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</row>
    <row r="54" spans="1:80" x14ac:dyDescent="0.25">
      <c r="A54" s="4"/>
      <c r="B54" s="1">
        <v>6</v>
      </c>
      <c r="C54" s="1"/>
      <c r="D54" s="85">
        <v>0.1</v>
      </c>
      <c r="E54" s="1"/>
      <c r="F54" s="1">
        <f t="shared" si="1"/>
        <v>21.900000000000002</v>
      </c>
      <c r="G54" s="1"/>
      <c r="H54" s="1"/>
      <c r="I54" s="1">
        <f t="shared" si="2"/>
        <v>13.200000000000001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4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</row>
    <row r="55" spans="1:80" x14ac:dyDescent="0.25">
      <c r="A55" s="4"/>
      <c r="B55" s="1">
        <v>7</v>
      </c>
      <c r="C55" s="1"/>
      <c r="D55" s="85">
        <v>0.27</v>
      </c>
      <c r="E55" s="1"/>
      <c r="F55" s="1">
        <f t="shared" si="1"/>
        <v>59.13</v>
      </c>
      <c r="G55" s="1"/>
      <c r="H55" s="1"/>
      <c r="I55" s="1">
        <f t="shared" si="2"/>
        <v>35.64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4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</row>
    <row r="56" spans="1:80" x14ac:dyDescent="0.25">
      <c r="A56" s="4"/>
      <c r="B56" s="1">
        <v>8</v>
      </c>
      <c r="C56" s="1"/>
      <c r="D56" s="85">
        <v>0.95</v>
      </c>
      <c r="E56" s="1"/>
      <c r="F56" s="1">
        <f>$F$57*D56</f>
        <v>208.04999999999998</v>
      </c>
      <c r="G56" s="1"/>
      <c r="H56" s="1"/>
      <c r="I56" s="1">
        <f>$I$57*D56</f>
        <v>125.39999999999999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4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</row>
    <row r="57" spans="1:80" x14ac:dyDescent="0.25">
      <c r="A57" s="4"/>
      <c r="B57" s="1">
        <v>9</v>
      </c>
      <c r="C57" s="1"/>
      <c r="D57" s="85">
        <v>1</v>
      </c>
      <c r="E57" s="1"/>
      <c r="F57" s="1">
        <v>219</v>
      </c>
      <c r="G57" s="1"/>
      <c r="H57" s="1"/>
      <c r="I57" s="1">
        <v>132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4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</row>
    <row r="58" spans="1:80" x14ac:dyDescent="0.25">
      <c r="A58" s="4"/>
      <c r="B58" s="1">
        <v>10</v>
      </c>
      <c r="C58" s="1"/>
      <c r="D58" s="85">
        <v>0.64</v>
      </c>
      <c r="E58" s="1"/>
      <c r="F58" s="85">
        <f>$F$57*D58</f>
        <v>140.16</v>
      </c>
      <c r="G58" s="1"/>
      <c r="H58" s="1"/>
      <c r="I58" s="85">
        <f>$I$57*D58</f>
        <v>84.48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4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</row>
    <row r="59" spans="1:80" x14ac:dyDescent="0.25">
      <c r="A59" s="4"/>
      <c r="B59" s="1">
        <v>11</v>
      </c>
      <c r="C59" s="1"/>
      <c r="D59" s="85">
        <v>0.45</v>
      </c>
      <c r="E59" s="1"/>
      <c r="F59" s="85">
        <f t="shared" ref="F59:F72" si="3">$F$57*D59</f>
        <v>98.55</v>
      </c>
      <c r="G59" s="1"/>
      <c r="H59" s="1"/>
      <c r="I59" s="85">
        <f t="shared" ref="I59:I72" si="4">$I$57*D59</f>
        <v>59.4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4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</row>
    <row r="60" spans="1:80" x14ac:dyDescent="0.25">
      <c r="A60" s="4"/>
      <c r="B60" s="1">
        <v>12</v>
      </c>
      <c r="C60" s="1"/>
      <c r="D60" s="85">
        <v>0.43</v>
      </c>
      <c r="E60" s="1"/>
      <c r="F60" s="85">
        <f t="shared" si="3"/>
        <v>94.17</v>
      </c>
      <c r="G60" s="1"/>
      <c r="H60" s="1"/>
      <c r="I60" s="85">
        <f t="shared" si="4"/>
        <v>56.76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4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</row>
    <row r="61" spans="1:80" x14ac:dyDescent="0.25">
      <c r="A61" s="4"/>
      <c r="B61" s="1">
        <v>13</v>
      </c>
      <c r="C61" s="1"/>
      <c r="D61" s="85">
        <v>0.43</v>
      </c>
      <c r="E61" s="1"/>
      <c r="F61" s="85">
        <f t="shared" si="3"/>
        <v>94.17</v>
      </c>
      <c r="G61" s="1"/>
      <c r="H61" s="1"/>
      <c r="I61" s="85">
        <f t="shared" si="4"/>
        <v>56.76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4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</row>
    <row r="62" spans="1:80" x14ac:dyDescent="0.25">
      <c r="A62" s="4"/>
      <c r="B62" s="1">
        <v>14</v>
      </c>
      <c r="C62" s="1"/>
      <c r="D62" s="85">
        <v>0.5</v>
      </c>
      <c r="E62" s="1"/>
      <c r="F62" s="85">
        <f t="shared" si="3"/>
        <v>109.5</v>
      </c>
      <c r="G62" s="1"/>
      <c r="H62" s="1"/>
      <c r="I62" s="85">
        <f t="shared" si="4"/>
        <v>66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4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</row>
    <row r="63" spans="1:80" x14ac:dyDescent="0.25">
      <c r="A63" s="4"/>
      <c r="B63" s="1">
        <v>15</v>
      </c>
      <c r="C63" s="1"/>
      <c r="D63" s="85">
        <v>0.53</v>
      </c>
      <c r="E63" s="1"/>
      <c r="F63" s="85">
        <f t="shared" si="3"/>
        <v>116.07000000000001</v>
      </c>
      <c r="G63" s="1"/>
      <c r="H63" s="1"/>
      <c r="I63" s="85">
        <f t="shared" si="4"/>
        <v>69.960000000000008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4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80" x14ac:dyDescent="0.25">
      <c r="A64" s="4"/>
      <c r="B64" s="1">
        <v>16</v>
      </c>
      <c r="C64" s="1"/>
      <c r="D64" s="85">
        <v>0.5</v>
      </c>
      <c r="E64" s="1"/>
      <c r="F64" s="85">
        <f t="shared" si="3"/>
        <v>109.5</v>
      </c>
      <c r="G64" s="1"/>
      <c r="H64" s="1"/>
      <c r="I64" s="85">
        <f t="shared" si="4"/>
        <v>66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4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25">
      <c r="A65" s="4"/>
      <c r="B65" s="1">
        <v>17</v>
      </c>
      <c r="C65" s="1"/>
      <c r="D65" s="85">
        <v>0.48</v>
      </c>
      <c r="E65" s="1"/>
      <c r="F65" s="85">
        <f t="shared" si="3"/>
        <v>105.11999999999999</v>
      </c>
      <c r="G65" s="1"/>
      <c r="H65" s="1"/>
      <c r="I65" s="85">
        <f t="shared" si="4"/>
        <v>63.36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4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25">
      <c r="A66" s="1"/>
      <c r="B66" s="1">
        <v>18</v>
      </c>
      <c r="C66" s="1"/>
      <c r="D66" s="85">
        <v>0.56999999999999995</v>
      </c>
      <c r="E66" s="1"/>
      <c r="F66" s="85">
        <f t="shared" si="3"/>
        <v>124.82999999999998</v>
      </c>
      <c r="G66" s="1"/>
      <c r="H66" s="1"/>
      <c r="I66" s="85">
        <f t="shared" si="4"/>
        <v>75.239999999999995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25">
      <c r="A67" s="1"/>
      <c r="B67" s="1">
        <v>19</v>
      </c>
      <c r="C67" s="1"/>
      <c r="D67" s="85">
        <v>0.54</v>
      </c>
      <c r="E67" s="1"/>
      <c r="F67" s="85">
        <f t="shared" si="3"/>
        <v>118.26</v>
      </c>
      <c r="G67" s="1"/>
      <c r="H67" s="1"/>
      <c r="I67" s="85">
        <f>$I$57*D67</f>
        <v>71.28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25">
      <c r="A68" s="1"/>
      <c r="B68" s="1">
        <v>20</v>
      </c>
      <c r="C68" s="1"/>
      <c r="D68" s="85">
        <v>0.4</v>
      </c>
      <c r="E68" s="1"/>
      <c r="F68" s="85">
        <f t="shared" si="3"/>
        <v>87.600000000000009</v>
      </c>
      <c r="G68" s="1"/>
      <c r="H68" s="1"/>
      <c r="I68" s="85">
        <f t="shared" si="4"/>
        <v>52.800000000000004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25">
      <c r="B69" s="1">
        <v>21</v>
      </c>
      <c r="C69" s="1"/>
      <c r="D69" s="85">
        <v>0.27</v>
      </c>
      <c r="E69" s="1"/>
      <c r="F69" s="85">
        <f t="shared" si="3"/>
        <v>59.13</v>
      </c>
      <c r="G69" s="1"/>
      <c r="I69" s="85">
        <f t="shared" si="4"/>
        <v>35.64</v>
      </c>
    </row>
    <row r="70" spans="1:45" x14ac:dyDescent="0.25">
      <c r="B70" s="1">
        <v>22</v>
      </c>
      <c r="D70" s="85">
        <v>0.15</v>
      </c>
      <c r="F70" s="85">
        <f t="shared" si="3"/>
        <v>32.85</v>
      </c>
      <c r="I70" s="85">
        <f t="shared" si="4"/>
        <v>19.8</v>
      </c>
    </row>
    <row r="71" spans="1:45" x14ac:dyDescent="0.25">
      <c r="B71" s="1">
        <v>23</v>
      </c>
      <c r="D71" s="85">
        <v>0.15</v>
      </c>
      <c r="F71" s="85">
        <f t="shared" si="3"/>
        <v>32.85</v>
      </c>
      <c r="I71" s="85">
        <f t="shared" si="4"/>
        <v>19.8</v>
      </c>
    </row>
    <row r="72" spans="1:45" x14ac:dyDescent="0.25">
      <c r="B72" s="85">
        <v>24</v>
      </c>
      <c r="D72" s="85">
        <v>0.1</v>
      </c>
      <c r="F72" s="85">
        <f t="shared" si="3"/>
        <v>21.900000000000002</v>
      </c>
      <c r="I72" s="85">
        <f t="shared" si="4"/>
        <v>13.200000000000001</v>
      </c>
    </row>
  </sheetData>
  <mergeCells count="25">
    <mergeCell ref="B42:D42"/>
    <mergeCell ref="B44:D44"/>
    <mergeCell ref="D48:E48"/>
    <mergeCell ref="B48:C48"/>
    <mergeCell ref="F36:I36"/>
    <mergeCell ref="J36:M36"/>
    <mergeCell ref="N36:Q36"/>
    <mergeCell ref="R36:U36"/>
    <mergeCell ref="V36:Y36"/>
    <mergeCell ref="B37:D37"/>
    <mergeCell ref="B39:D39"/>
    <mergeCell ref="B19:B25"/>
    <mergeCell ref="X19:X25"/>
    <mergeCell ref="B26:B32"/>
    <mergeCell ref="X26:X32"/>
    <mergeCell ref="AO4:AQ4"/>
    <mergeCell ref="B5:B11"/>
    <mergeCell ref="X5:X11"/>
    <mergeCell ref="B12:B18"/>
    <mergeCell ref="X12:X18"/>
    <mergeCell ref="C4:O4"/>
    <mergeCell ref="P4:Q4"/>
    <mergeCell ref="S4:U4"/>
    <mergeCell ref="Y4:AK4"/>
    <mergeCell ref="AL4:AM4"/>
  </mergeCells>
  <pageMargins left="0.7" right="0.7" top="0.75" bottom="0.75" header="0.3" footer="0.3"/>
  <pageSetup paperSize="9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Rita</cp:lastModifiedBy>
  <dcterms:created xsi:type="dcterms:W3CDTF">2015-10-19T13:39:35Z</dcterms:created>
  <dcterms:modified xsi:type="dcterms:W3CDTF">2015-10-26T09:19:49Z</dcterms:modified>
</cp:coreProperties>
</file>