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185" windowHeight="7635"/>
  </bookViews>
  <sheets>
    <sheet name="Foglio1" sheetId="1" r:id="rId1"/>
    <sheet name="Foglio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14" i="2"/>
  <c r="E13" i="2"/>
  <c r="E12" i="2"/>
  <c r="E11" i="2"/>
  <c r="E10" i="2"/>
  <c r="C10" i="2"/>
  <c r="E9" i="2"/>
  <c r="E8" i="2"/>
  <c r="E7" i="2"/>
  <c r="E6" i="2"/>
  <c r="E5" i="2"/>
  <c r="E9" i="1"/>
  <c r="D103" i="1" l="1"/>
  <c r="G12" i="1" l="1"/>
  <c r="K30" i="1"/>
  <c r="O27" i="1" l="1"/>
  <c r="O26" i="1"/>
  <c r="N18" i="1"/>
  <c r="N17" i="1"/>
  <c r="F18" i="1"/>
  <c r="F17" i="1"/>
  <c r="D30" i="1" l="1"/>
  <c r="F30" i="1" s="1"/>
  <c r="G5" i="1" l="1"/>
  <c r="G6" i="1"/>
  <c r="G7" i="1"/>
  <c r="G8" i="1"/>
  <c r="G9" i="1"/>
  <c r="G11" i="1"/>
  <c r="G13" i="1"/>
  <c r="G4" i="1"/>
</calcChain>
</file>

<file path=xl/sharedStrings.xml><?xml version="1.0" encoding="utf-8"?>
<sst xmlns="http://schemas.openxmlformats.org/spreadsheetml/2006/main" count="68" uniqueCount="39">
  <si>
    <t>STIMA DEL COSTO DELLE OPERE DI URBANIZZAZIONE PRIMARIA</t>
  </si>
  <si>
    <t>TIPOLOGIA DI OPERA</t>
  </si>
  <si>
    <t>COSTO UNITARIO (€/m)</t>
  </si>
  <si>
    <t>DIMENSIONE OPERA (m)</t>
  </si>
  <si>
    <t>% ARROTONDAMENTI</t>
  </si>
  <si>
    <t>COSTO TOTALE DELL'OPERA (€)</t>
  </si>
  <si>
    <t>ACQUEDOTTO</t>
  </si>
  <si>
    <t>FOGNATURA</t>
  </si>
  <si>
    <t>RETE GAS</t>
  </si>
  <si>
    <t>RETE ELETTRICA</t>
  </si>
  <si>
    <t>RETE TELEFONICA</t>
  </si>
  <si>
    <t>STRADA</t>
  </si>
  <si>
    <t>MARCIAPIEDE</t>
  </si>
  <si>
    <t>ILLUMINAZIONE</t>
  </si>
  <si>
    <t>VERDE</t>
  </si>
  <si>
    <t>CALCOLO DEGLI ONERI DI URBANIZZAZIONE PRIMARIA</t>
  </si>
  <si>
    <t xml:space="preserve">ZONA OMOGENEA </t>
  </si>
  <si>
    <t>C</t>
  </si>
  <si>
    <t>COSTO TOTALE (€)</t>
  </si>
  <si>
    <t>CALCOLO DEGLI ONERI DI URBANIZZAZIONE SECONDARIA</t>
  </si>
  <si>
    <t>Acquedotto</t>
  </si>
  <si>
    <t>Rete elettrica</t>
  </si>
  <si>
    <t>strade</t>
  </si>
  <si>
    <t>TIPOLOGIA</t>
  </si>
  <si>
    <t>RESIDENZA</t>
  </si>
  <si>
    <t>COMMERCIALE</t>
  </si>
  <si>
    <t>-</t>
  </si>
  <si>
    <t>CALCOLO DEL CONTRIBUTO COMMISURATO AL COSTO DI COSTRUZIONE</t>
  </si>
  <si>
    <t>STIMA APPROSSIMATIVA (%)</t>
  </si>
  <si>
    <t>marciapiede</t>
  </si>
  <si>
    <t>slp</t>
  </si>
  <si>
    <t>PARCHEGGI</t>
  </si>
  <si>
    <r>
      <t>COSTO UNITARIO (€/m - €/m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</si>
  <si>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DIMENSIONE OPERA (m -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</si>
  <si>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TARIFFA ONERI DI URBANIZZAZIONE PRIMARIA (€/m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</si>
  <si>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SUPERFICIE LORDA PAVIMENTATA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</si>
  <si>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COSTO TOTALE       (€)</t>
  </si>
  <si>
    <r>
      <t>TARIFFA ONERI DI URBANIZZAZIONE SECONDARIA (€/m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</si>
  <si>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COSTO DI COSTRUZIONE (€/m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</si>
</sst>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9" fontId="4" fillId="0" borderId="0" xfId="0" applyNumberFormat="1" applyFont="1"/>
    <xf numFmtId="0" fontId="4" fillId="0" borderId="0" xfId="0" applyFont="1"/>
    <xf numFmtId="0" fontId="4" fillId="0" borderId="1" xfId="0" applyFont="1" applyBorder="1"/>
    <xf numFmtId="9" fontId="4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2" fontId="4" fillId="0" borderId="1" xfId="0" applyNumberFormat="1" applyFont="1" applyBorder="1"/>
    <xf numFmtId="0" fontId="1" fillId="0" borderId="0" xfId="0" applyFont="1" applyBorder="1" applyAlignment="1"/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3"/>
  <sheetViews>
    <sheetView tabSelected="1" workbookViewId="0">
      <selection activeCell="G14" sqref="G14"/>
    </sheetView>
  </sheetViews>
  <sheetFormatPr defaultRowHeight="15" x14ac:dyDescent="0.25"/>
  <cols>
    <col min="2" max="2" width="15.7109375" customWidth="1"/>
    <col min="3" max="3" width="16.5703125" customWidth="1"/>
    <col min="4" max="4" width="18" customWidth="1"/>
    <col min="5" max="5" width="19.5703125" customWidth="1"/>
    <col min="6" max="6" width="18.28515625" customWidth="1"/>
    <col min="7" max="7" width="18.7109375" customWidth="1"/>
    <col min="10" max="10" width="15.7109375" customWidth="1"/>
    <col min="11" max="11" width="12.42578125" customWidth="1"/>
    <col min="12" max="12" width="17.7109375" customWidth="1"/>
    <col min="13" max="13" width="19" bestFit="1" customWidth="1"/>
    <col min="14" max="14" width="16.85546875" customWidth="1"/>
  </cols>
  <sheetData>
    <row r="2" spans="2:14" ht="14.45" customHeight="1" x14ac:dyDescent="0.25">
      <c r="C2" s="13" t="s">
        <v>0</v>
      </c>
      <c r="D2" s="13"/>
      <c r="E2" s="13"/>
      <c r="F2" s="13"/>
      <c r="G2" s="13"/>
    </row>
    <row r="3" spans="2:14" ht="45" x14ac:dyDescent="0.25">
      <c r="C3" s="12" t="s">
        <v>1</v>
      </c>
      <c r="D3" s="12" t="s">
        <v>32</v>
      </c>
      <c r="E3" s="12" t="s">
        <v>33</v>
      </c>
      <c r="F3" s="12" t="s">
        <v>4</v>
      </c>
      <c r="G3" s="12" t="s">
        <v>5</v>
      </c>
    </row>
    <row r="4" spans="2:14" x14ac:dyDescent="0.25">
      <c r="C4" s="14" t="s">
        <v>6</v>
      </c>
      <c r="D4" s="10">
        <v>180</v>
      </c>
      <c r="E4" s="10">
        <v>2073</v>
      </c>
      <c r="F4" s="11">
        <v>0.4</v>
      </c>
      <c r="G4" s="10">
        <f>(D4*E4)*(1+F4)</f>
        <v>522395.99999999994</v>
      </c>
    </row>
    <row r="5" spans="2:14" x14ac:dyDescent="0.25">
      <c r="C5" s="14" t="s">
        <v>7</v>
      </c>
      <c r="D5" s="10">
        <v>450</v>
      </c>
      <c r="E5" s="10">
        <v>2073</v>
      </c>
      <c r="F5" s="11">
        <v>0.1</v>
      </c>
      <c r="G5" s="10">
        <f t="shared" ref="G5:G12" si="0">(D5*E5)*(1+F5)</f>
        <v>1026135.0000000001</v>
      </c>
    </row>
    <row r="6" spans="2:14" x14ac:dyDescent="0.25">
      <c r="C6" s="14" t="s">
        <v>8</v>
      </c>
      <c r="D6" s="10">
        <v>200</v>
      </c>
      <c r="E6" s="10">
        <v>2073</v>
      </c>
      <c r="F6" s="11">
        <v>0.1</v>
      </c>
      <c r="G6" s="10">
        <f t="shared" si="0"/>
        <v>456060.00000000006</v>
      </c>
    </row>
    <row r="7" spans="2:14" x14ac:dyDescent="0.25">
      <c r="C7" s="14" t="s">
        <v>9</v>
      </c>
      <c r="D7" s="10">
        <v>120</v>
      </c>
      <c r="E7" s="10">
        <v>3420</v>
      </c>
      <c r="F7" s="11">
        <v>0.1</v>
      </c>
      <c r="G7" s="10">
        <f t="shared" si="0"/>
        <v>451440.00000000006</v>
      </c>
    </row>
    <row r="8" spans="2:14" x14ac:dyDescent="0.25">
      <c r="C8" s="14" t="s">
        <v>10</v>
      </c>
      <c r="D8" s="10">
        <v>120</v>
      </c>
      <c r="E8" s="10">
        <v>2073</v>
      </c>
      <c r="F8" s="11">
        <v>0.1</v>
      </c>
      <c r="G8" s="10">
        <f t="shared" si="0"/>
        <v>273636</v>
      </c>
    </row>
    <row r="9" spans="2:14" x14ac:dyDescent="0.25">
      <c r="C9" s="14" t="s">
        <v>11</v>
      </c>
      <c r="D9" s="10">
        <v>70</v>
      </c>
      <c r="E9" s="10">
        <f>SUM(149700-62685-E11-E13-E10)</f>
        <v>55428</v>
      </c>
      <c r="F9" s="11">
        <v>0.1</v>
      </c>
      <c r="G9" s="10">
        <f t="shared" si="0"/>
        <v>4267956</v>
      </c>
    </row>
    <row r="10" spans="2:14" x14ac:dyDescent="0.25">
      <c r="C10" s="14" t="s">
        <v>31</v>
      </c>
      <c r="D10" s="10">
        <v>70</v>
      </c>
      <c r="E10" s="10">
        <v>4610</v>
      </c>
      <c r="F10" s="11">
        <v>0.1</v>
      </c>
      <c r="G10" s="10">
        <f>(D10*E10)*(1+F10)</f>
        <v>354970</v>
      </c>
    </row>
    <row r="11" spans="2:14" x14ac:dyDescent="0.25">
      <c r="C11" s="14" t="s">
        <v>12</v>
      </c>
      <c r="D11" s="10">
        <v>140</v>
      </c>
      <c r="E11" s="10">
        <v>8680</v>
      </c>
      <c r="F11" s="11">
        <v>0.1</v>
      </c>
      <c r="G11" s="10">
        <f>(D11*E11)*(1+F11)</f>
        <v>1336720</v>
      </c>
    </row>
    <row r="12" spans="2:14" x14ac:dyDescent="0.25">
      <c r="C12" s="14" t="s">
        <v>13</v>
      </c>
      <c r="D12" s="10">
        <v>1000</v>
      </c>
      <c r="E12" s="10">
        <v>267</v>
      </c>
      <c r="F12" s="11">
        <v>0.1</v>
      </c>
      <c r="G12" s="10">
        <f>(D12*E12)*(1+F12)</f>
        <v>293700</v>
      </c>
    </row>
    <row r="13" spans="2:14" x14ac:dyDescent="0.25">
      <c r="C13" s="14" t="s">
        <v>14</v>
      </c>
      <c r="D13" s="10">
        <v>34</v>
      </c>
      <c r="E13" s="10">
        <v>18297</v>
      </c>
      <c r="F13" s="11">
        <v>0.1</v>
      </c>
      <c r="G13" s="10">
        <f>(D13*E13)*(1+F13)</f>
        <v>684307.8</v>
      </c>
    </row>
    <row r="14" spans="2:14" x14ac:dyDescent="0.25">
      <c r="G14" s="21"/>
    </row>
    <row r="15" spans="2:14" x14ac:dyDescent="0.25">
      <c r="B15" s="13" t="s">
        <v>15</v>
      </c>
      <c r="C15" s="13"/>
      <c r="D15" s="13"/>
      <c r="E15" s="13"/>
      <c r="F15" s="13"/>
      <c r="G15" s="17"/>
      <c r="J15" s="13" t="s">
        <v>19</v>
      </c>
      <c r="K15" s="13"/>
      <c r="L15" s="13"/>
      <c r="M15" s="13"/>
      <c r="N15" s="13"/>
    </row>
    <row r="16" spans="2:14" ht="61.5" customHeight="1" x14ac:dyDescent="0.25">
      <c r="B16" s="19" t="s">
        <v>23</v>
      </c>
      <c r="C16" s="20" t="s">
        <v>16</v>
      </c>
      <c r="D16" s="20" t="s">
        <v>35</v>
      </c>
      <c r="E16" s="20" t="s">
        <v>34</v>
      </c>
      <c r="F16" s="20" t="s">
        <v>36</v>
      </c>
      <c r="G16" s="18"/>
      <c r="J16" s="19" t="s">
        <v>23</v>
      </c>
      <c r="K16" s="20" t="s">
        <v>16</v>
      </c>
      <c r="L16" s="20" t="s">
        <v>35</v>
      </c>
      <c r="M16" s="20" t="s">
        <v>37</v>
      </c>
      <c r="N16" s="20" t="s">
        <v>18</v>
      </c>
    </row>
    <row r="17" spans="2:15" x14ac:dyDescent="0.25">
      <c r="B17" s="14" t="s">
        <v>24</v>
      </c>
      <c r="C17" s="15" t="s">
        <v>17</v>
      </c>
      <c r="D17" s="10">
        <v>37930</v>
      </c>
      <c r="E17" s="10">
        <v>17.22</v>
      </c>
      <c r="F17" s="10">
        <f>D17*E17</f>
        <v>653154.6</v>
      </c>
      <c r="G17" s="18"/>
      <c r="J17" s="14" t="s">
        <v>24</v>
      </c>
      <c r="K17" s="15" t="s">
        <v>17</v>
      </c>
      <c r="L17" s="10">
        <v>37930</v>
      </c>
      <c r="M17" s="16">
        <v>50.1</v>
      </c>
      <c r="N17" s="10">
        <f>L17*M17</f>
        <v>1900293</v>
      </c>
    </row>
    <row r="18" spans="2:15" x14ac:dyDescent="0.25">
      <c r="B18" s="14" t="s">
        <v>25</v>
      </c>
      <c r="C18" s="15" t="s">
        <v>26</v>
      </c>
      <c r="D18" s="10">
        <v>320</v>
      </c>
      <c r="E18" s="16">
        <v>40</v>
      </c>
      <c r="F18" s="10">
        <f>D18*E18</f>
        <v>12800</v>
      </c>
      <c r="G18" s="18"/>
      <c r="J18" s="14" t="s">
        <v>25</v>
      </c>
      <c r="K18" s="15" t="s">
        <v>26</v>
      </c>
      <c r="L18" s="10">
        <v>320</v>
      </c>
      <c r="M18" s="16">
        <v>80</v>
      </c>
      <c r="N18" s="10">
        <f>L18*M18</f>
        <v>25600</v>
      </c>
    </row>
    <row r="19" spans="2:15" x14ac:dyDescent="0.25">
      <c r="N19" s="7"/>
    </row>
    <row r="24" spans="2:15" x14ac:dyDescent="0.25">
      <c r="J24" s="13" t="s">
        <v>27</v>
      </c>
      <c r="K24" s="13"/>
      <c r="L24" s="13"/>
      <c r="M24" s="13"/>
      <c r="N24" s="13"/>
      <c r="O24" s="13"/>
    </row>
    <row r="25" spans="2:15" ht="47.25" x14ac:dyDescent="0.25">
      <c r="J25" s="19" t="s">
        <v>23</v>
      </c>
      <c r="K25" s="20" t="s">
        <v>16</v>
      </c>
      <c r="L25" s="20" t="s">
        <v>35</v>
      </c>
      <c r="M25" s="20" t="s">
        <v>38</v>
      </c>
      <c r="N25" s="20" t="s">
        <v>28</v>
      </c>
      <c r="O25" s="20" t="s">
        <v>18</v>
      </c>
    </row>
    <row r="26" spans="2:15" x14ac:dyDescent="0.25">
      <c r="J26" s="14" t="s">
        <v>24</v>
      </c>
      <c r="K26" s="15" t="s">
        <v>17</v>
      </c>
      <c r="L26" s="10">
        <v>37930</v>
      </c>
      <c r="M26" s="16">
        <v>403.77</v>
      </c>
      <c r="N26" s="10">
        <v>10</v>
      </c>
      <c r="O26" s="10">
        <f>L26*M26*0.1</f>
        <v>1531499.61</v>
      </c>
    </row>
    <row r="27" spans="2:15" x14ac:dyDescent="0.25">
      <c r="J27" s="14" t="s">
        <v>25</v>
      </c>
      <c r="K27" s="15" t="s">
        <v>26</v>
      </c>
      <c r="L27" s="10">
        <v>320</v>
      </c>
      <c r="M27" s="16">
        <v>403.77</v>
      </c>
      <c r="N27" s="10">
        <v>10</v>
      </c>
      <c r="O27" s="10">
        <f>L27*M27*0.1</f>
        <v>12920.64</v>
      </c>
    </row>
    <row r="30" spans="2:15" x14ac:dyDescent="0.25">
      <c r="C30" t="s">
        <v>20</v>
      </c>
      <c r="D30" s="5">
        <f>SUM(D31:D46)</f>
        <v>2073</v>
      </c>
      <c r="E30" t="s">
        <v>21</v>
      </c>
      <c r="F30" s="6">
        <f>D30+SUM(F31:F57)</f>
        <v>3420</v>
      </c>
      <c r="H30" t="s">
        <v>22</v>
      </c>
      <c r="J30" t="s">
        <v>29</v>
      </c>
      <c r="K30">
        <f>SUM(K31:K45)</f>
        <v>477.5</v>
      </c>
    </row>
    <row r="31" spans="2:15" x14ac:dyDescent="0.25">
      <c r="D31" s="4">
        <v>62</v>
      </c>
      <c r="F31">
        <v>43</v>
      </c>
      <c r="K31">
        <v>79</v>
      </c>
    </row>
    <row r="32" spans="2:15" x14ac:dyDescent="0.25">
      <c r="D32">
        <v>155</v>
      </c>
      <c r="F32">
        <v>25</v>
      </c>
      <c r="K32">
        <v>31.5</v>
      </c>
    </row>
    <row r="33" spans="4:11" x14ac:dyDescent="0.25">
      <c r="D33">
        <v>67</v>
      </c>
      <c r="F33">
        <v>214</v>
      </c>
      <c r="K33">
        <v>8.1999999999999993</v>
      </c>
    </row>
    <row r="34" spans="4:11" x14ac:dyDescent="0.25">
      <c r="D34">
        <v>149</v>
      </c>
      <c r="F34">
        <v>25</v>
      </c>
      <c r="K34">
        <v>18.600000000000001</v>
      </c>
    </row>
    <row r="35" spans="4:11" x14ac:dyDescent="0.25">
      <c r="D35">
        <v>446</v>
      </c>
      <c r="F35">
        <v>31</v>
      </c>
      <c r="K35">
        <v>43</v>
      </c>
    </row>
    <row r="36" spans="4:11" x14ac:dyDescent="0.25">
      <c r="D36">
        <v>69</v>
      </c>
      <c r="F36">
        <v>8</v>
      </c>
      <c r="K36">
        <v>43.7</v>
      </c>
    </row>
    <row r="37" spans="4:11" x14ac:dyDescent="0.25">
      <c r="D37">
        <v>96</v>
      </c>
      <c r="F37">
        <v>19</v>
      </c>
      <c r="K37">
        <v>228.5</v>
      </c>
    </row>
    <row r="38" spans="4:11" x14ac:dyDescent="0.25">
      <c r="D38">
        <v>80</v>
      </c>
      <c r="F38">
        <v>65</v>
      </c>
      <c r="K38">
        <v>25</v>
      </c>
    </row>
    <row r="39" spans="4:11" x14ac:dyDescent="0.25">
      <c r="D39">
        <v>56</v>
      </c>
      <c r="F39">
        <v>25</v>
      </c>
    </row>
    <row r="40" spans="4:11" x14ac:dyDescent="0.25">
      <c r="D40">
        <v>224</v>
      </c>
      <c r="F40">
        <v>83</v>
      </c>
    </row>
    <row r="41" spans="4:11" x14ac:dyDescent="0.25">
      <c r="D41">
        <v>42</v>
      </c>
      <c r="F41">
        <v>228</v>
      </c>
    </row>
    <row r="42" spans="4:11" x14ac:dyDescent="0.25">
      <c r="D42">
        <v>131</v>
      </c>
      <c r="F42">
        <v>15</v>
      </c>
    </row>
    <row r="43" spans="4:11" x14ac:dyDescent="0.25">
      <c r="D43">
        <v>146</v>
      </c>
      <c r="F43">
        <v>77</v>
      </c>
    </row>
    <row r="44" spans="4:11" x14ac:dyDescent="0.25">
      <c r="D44">
        <v>53</v>
      </c>
      <c r="F44">
        <v>35</v>
      </c>
    </row>
    <row r="45" spans="4:11" x14ac:dyDescent="0.25">
      <c r="D45">
        <v>25</v>
      </c>
      <c r="F45">
        <v>35</v>
      </c>
    </row>
    <row r="46" spans="4:11" x14ac:dyDescent="0.25">
      <c r="D46">
        <v>272</v>
      </c>
      <c r="F46">
        <v>26</v>
      </c>
    </row>
    <row r="47" spans="4:11" x14ac:dyDescent="0.25">
      <c r="F47">
        <v>10</v>
      </c>
    </row>
    <row r="48" spans="4:11" x14ac:dyDescent="0.25">
      <c r="F48">
        <v>23</v>
      </c>
    </row>
    <row r="49" spans="3:6" x14ac:dyDescent="0.25">
      <c r="F49">
        <v>43</v>
      </c>
    </row>
    <row r="50" spans="3:6" x14ac:dyDescent="0.25">
      <c r="F50">
        <v>44</v>
      </c>
    </row>
    <row r="51" spans="3:6" x14ac:dyDescent="0.25">
      <c r="F51">
        <v>40</v>
      </c>
    </row>
    <row r="52" spans="3:6" x14ac:dyDescent="0.25">
      <c r="F52">
        <v>29</v>
      </c>
    </row>
    <row r="53" spans="3:6" x14ac:dyDescent="0.25">
      <c r="F53">
        <v>29</v>
      </c>
    </row>
    <row r="54" spans="3:6" x14ac:dyDescent="0.25">
      <c r="F54">
        <v>29</v>
      </c>
    </row>
    <row r="55" spans="3:6" x14ac:dyDescent="0.25">
      <c r="F55">
        <v>48</v>
      </c>
    </row>
    <row r="56" spans="3:6" x14ac:dyDescent="0.25">
      <c r="F56">
        <v>48</v>
      </c>
    </row>
    <row r="57" spans="3:6" x14ac:dyDescent="0.25">
      <c r="F57">
        <v>50</v>
      </c>
    </row>
    <row r="63" spans="3:6" x14ac:dyDescent="0.25">
      <c r="C63" t="s">
        <v>30</v>
      </c>
      <c r="D63">
        <v>600</v>
      </c>
    </row>
    <row r="64" spans="3:6" x14ac:dyDescent="0.25">
      <c r="D64">
        <v>600</v>
      </c>
    </row>
    <row r="65" spans="4:4" x14ac:dyDescent="0.25">
      <c r="D65">
        <v>600</v>
      </c>
    </row>
    <row r="66" spans="4:4" x14ac:dyDescent="0.25">
      <c r="D66">
        <v>600</v>
      </c>
    </row>
    <row r="67" spans="4:4" x14ac:dyDescent="0.25">
      <c r="D67">
        <v>1000</v>
      </c>
    </row>
    <row r="68" spans="4:4" x14ac:dyDescent="0.25">
      <c r="D68">
        <v>1000</v>
      </c>
    </row>
    <row r="69" spans="4:4" x14ac:dyDescent="0.25">
      <c r="D69">
        <v>600</v>
      </c>
    </row>
    <row r="70" spans="4:4" x14ac:dyDescent="0.25">
      <c r="D70">
        <v>1000</v>
      </c>
    </row>
    <row r="71" spans="4:4" x14ac:dyDescent="0.25">
      <c r="D71">
        <v>1000</v>
      </c>
    </row>
    <row r="72" spans="4:4" x14ac:dyDescent="0.25">
      <c r="D72">
        <v>600</v>
      </c>
    </row>
    <row r="73" spans="4:4" x14ac:dyDescent="0.25">
      <c r="D73">
        <v>600</v>
      </c>
    </row>
    <row r="74" spans="4:4" x14ac:dyDescent="0.25">
      <c r="D74">
        <v>600</v>
      </c>
    </row>
    <row r="75" spans="4:4" x14ac:dyDescent="0.25">
      <c r="D75">
        <v>900</v>
      </c>
    </row>
    <row r="76" spans="4:4" x14ac:dyDescent="0.25">
      <c r="D76">
        <v>900</v>
      </c>
    </row>
    <row r="77" spans="4:4" x14ac:dyDescent="0.25">
      <c r="D77">
        <v>240</v>
      </c>
    </row>
    <row r="78" spans="4:4" x14ac:dyDescent="0.25">
      <c r="D78">
        <v>1000</v>
      </c>
    </row>
    <row r="79" spans="4:4" x14ac:dyDescent="0.25">
      <c r="D79">
        <v>1200</v>
      </c>
    </row>
    <row r="80" spans="4:4" x14ac:dyDescent="0.25">
      <c r="D80">
        <v>1200</v>
      </c>
    </row>
    <row r="81" spans="4:4" x14ac:dyDescent="0.25">
      <c r="D81">
        <v>1000</v>
      </c>
    </row>
    <row r="82" spans="4:4" x14ac:dyDescent="0.25">
      <c r="D82">
        <v>1000</v>
      </c>
    </row>
    <row r="83" spans="4:4" x14ac:dyDescent="0.25">
      <c r="D83">
        <v>1250</v>
      </c>
    </row>
    <row r="84" spans="4:4" x14ac:dyDescent="0.25">
      <c r="D84">
        <v>300</v>
      </c>
    </row>
    <row r="85" spans="4:4" x14ac:dyDescent="0.25">
      <c r="D85">
        <v>1875</v>
      </c>
    </row>
    <row r="86" spans="4:4" x14ac:dyDescent="0.25">
      <c r="D86">
        <v>1500</v>
      </c>
    </row>
    <row r="87" spans="4:4" x14ac:dyDescent="0.25">
      <c r="D87">
        <v>600</v>
      </c>
    </row>
    <row r="88" spans="4:4" x14ac:dyDescent="0.25">
      <c r="D88">
        <v>2625</v>
      </c>
    </row>
    <row r="89" spans="4:4" x14ac:dyDescent="0.25">
      <c r="D89">
        <v>1250</v>
      </c>
    </row>
    <row r="90" spans="4:4" x14ac:dyDescent="0.25">
      <c r="D90">
        <v>1200</v>
      </c>
    </row>
    <row r="91" spans="4:4" x14ac:dyDescent="0.25">
      <c r="D91">
        <v>300</v>
      </c>
    </row>
    <row r="92" spans="4:4" x14ac:dyDescent="0.25">
      <c r="D92">
        <v>1800</v>
      </c>
    </row>
    <row r="93" spans="4:4" x14ac:dyDescent="0.25">
      <c r="D93">
        <v>1250</v>
      </c>
    </row>
    <row r="94" spans="4:4" x14ac:dyDescent="0.25">
      <c r="D94">
        <v>960</v>
      </c>
    </row>
    <row r="95" spans="4:4" x14ac:dyDescent="0.25">
      <c r="D95">
        <v>300</v>
      </c>
    </row>
    <row r="96" spans="4:4" x14ac:dyDescent="0.25">
      <c r="D96">
        <v>1440</v>
      </c>
    </row>
    <row r="97" spans="4:4" x14ac:dyDescent="0.25">
      <c r="D97">
        <v>1440</v>
      </c>
    </row>
    <row r="98" spans="4:4" x14ac:dyDescent="0.25">
      <c r="D98">
        <v>1440</v>
      </c>
    </row>
    <row r="99" spans="4:4" x14ac:dyDescent="0.25">
      <c r="D99">
        <v>1440</v>
      </c>
    </row>
    <row r="100" spans="4:4" x14ac:dyDescent="0.25">
      <c r="D100">
        <v>240</v>
      </c>
    </row>
    <row r="101" spans="4:4" x14ac:dyDescent="0.25">
      <c r="D101">
        <v>240</v>
      </c>
    </row>
    <row r="102" spans="4:4" x14ac:dyDescent="0.25">
      <c r="D102">
        <v>240</v>
      </c>
    </row>
    <row r="103" spans="4:4" x14ac:dyDescent="0.25">
      <c r="D103">
        <f>SUM(D63:D102)</f>
        <v>37930</v>
      </c>
    </row>
  </sheetData>
  <mergeCells count="4">
    <mergeCell ref="C2:G2"/>
    <mergeCell ref="B15:F15"/>
    <mergeCell ref="J15:N15"/>
    <mergeCell ref="J24:O2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1" sqref="I1"/>
    </sheetView>
  </sheetViews>
  <sheetFormatPr defaultRowHeight="15" x14ac:dyDescent="0.25"/>
  <cols>
    <col min="1" max="1" width="16.42578125" bestFit="1" customWidth="1"/>
    <col min="2" max="2" width="20.28515625" customWidth="1"/>
    <col min="3" max="3" width="57.28515625" bestFit="1" customWidth="1"/>
    <col min="4" max="4" width="23.5703125" customWidth="1"/>
    <col min="5" max="5" width="25.7109375" customWidth="1"/>
  </cols>
  <sheetData>
    <row r="1" spans="1:5" x14ac:dyDescent="0.25">
      <c r="C1" s="3" t="s">
        <v>0</v>
      </c>
    </row>
    <row r="3" spans="1:5" ht="6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C4" s="1"/>
    </row>
    <row r="5" spans="1:5" x14ac:dyDescent="0.25">
      <c r="A5" t="s">
        <v>6</v>
      </c>
      <c r="B5" s="9">
        <v>180</v>
      </c>
      <c r="C5" s="9">
        <v>2073</v>
      </c>
      <c r="D5" s="8">
        <v>0.4</v>
      </c>
      <c r="E5" s="9">
        <f>(B5*C5)*(1+D5)</f>
        <v>522395.99999999994</v>
      </c>
    </row>
    <row r="6" spans="1:5" x14ac:dyDescent="0.25">
      <c r="A6" t="s">
        <v>7</v>
      </c>
      <c r="B6" s="9">
        <v>450</v>
      </c>
      <c r="C6" s="9">
        <v>2073</v>
      </c>
      <c r="D6" s="8">
        <v>0.1</v>
      </c>
      <c r="E6" s="9">
        <f t="shared" ref="E6:E13" si="0">(B6*C6)*(1+D6)</f>
        <v>1026135.0000000001</v>
      </c>
    </row>
    <row r="7" spans="1:5" x14ac:dyDescent="0.25">
      <c r="A7" t="s">
        <v>8</v>
      </c>
      <c r="B7" s="9">
        <v>200</v>
      </c>
      <c r="C7" s="9">
        <v>2073</v>
      </c>
      <c r="D7" s="8">
        <v>0.1</v>
      </c>
      <c r="E7" s="9">
        <f t="shared" si="0"/>
        <v>456060.00000000006</v>
      </c>
    </row>
    <row r="8" spans="1:5" x14ac:dyDescent="0.25">
      <c r="A8" t="s">
        <v>9</v>
      </c>
      <c r="B8" s="9">
        <v>120</v>
      </c>
      <c r="C8" s="9">
        <v>3420</v>
      </c>
      <c r="D8" s="8">
        <v>0.1</v>
      </c>
      <c r="E8" s="9">
        <f t="shared" si="0"/>
        <v>451440.00000000006</v>
      </c>
    </row>
    <row r="9" spans="1:5" x14ac:dyDescent="0.25">
      <c r="A9" t="s">
        <v>10</v>
      </c>
      <c r="B9" s="9">
        <v>120</v>
      </c>
      <c r="C9" s="9">
        <v>2073</v>
      </c>
      <c r="D9" s="8">
        <v>0.1</v>
      </c>
      <c r="E9" s="9">
        <f t="shared" si="0"/>
        <v>273636</v>
      </c>
    </row>
    <row r="10" spans="1:5" x14ac:dyDescent="0.25">
      <c r="A10" t="s">
        <v>11</v>
      </c>
      <c r="B10" s="9">
        <v>70</v>
      </c>
      <c r="C10" s="9">
        <f>SUM(149700-62685-C12-C14-C11)</f>
        <v>55428</v>
      </c>
      <c r="D10" s="8">
        <v>0.1</v>
      </c>
      <c r="E10" s="9">
        <f t="shared" si="0"/>
        <v>4267956</v>
      </c>
    </row>
    <row r="11" spans="1:5" x14ac:dyDescent="0.25">
      <c r="A11" t="s">
        <v>31</v>
      </c>
      <c r="B11" s="9">
        <v>70</v>
      </c>
      <c r="C11" s="9">
        <v>4610</v>
      </c>
      <c r="D11" s="8">
        <v>0.1</v>
      </c>
      <c r="E11" s="9">
        <f>(B11*C11)*1.1</f>
        <v>354970</v>
      </c>
    </row>
    <row r="12" spans="1:5" x14ac:dyDescent="0.25">
      <c r="A12" t="s">
        <v>12</v>
      </c>
      <c r="B12" s="9">
        <v>140</v>
      </c>
      <c r="C12" s="9">
        <v>8680</v>
      </c>
      <c r="D12" s="8">
        <v>0.1</v>
      </c>
      <c r="E12" s="9">
        <f>(B12*C12)*(1+D12)</f>
        <v>1336720</v>
      </c>
    </row>
    <row r="13" spans="1:5" x14ac:dyDescent="0.25">
      <c r="A13" t="s">
        <v>13</v>
      </c>
      <c r="B13" s="9">
        <v>1000</v>
      </c>
      <c r="C13" s="9">
        <v>267</v>
      </c>
      <c r="D13" s="8">
        <v>0.1</v>
      </c>
      <c r="E13" s="9">
        <f>(B13*C13)*(1+D13)</f>
        <v>293700</v>
      </c>
    </row>
    <row r="14" spans="1:5" x14ac:dyDescent="0.25">
      <c r="A14" t="s">
        <v>14</v>
      </c>
      <c r="B14" s="9">
        <v>34</v>
      </c>
      <c r="C14" s="9">
        <v>18297</v>
      </c>
      <c r="D14" s="8">
        <v>0.1</v>
      </c>
      <c r="E14" s="9">
        <f>(B14*C14)*(1+D14)</f>
        <v>684307.8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Ilaria.Brescianini</dc:creator>
  <cp:lastModifiedBy>Corsini Marianna</cp:lastModifiedBy>
  <dcterms:created xsi:type="dcterms:W3CDTF">2015-12-09T15:50:46Z</dcterms:created>
  <dcterms:modified xsi:type="dcterms:W3CDTF">2016-01-20T10:16:17Z</dcterms:modified>
</cp:coreProperties>
</file>